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705" yWindow="30" windowWidth="12390" windowHeight="12420" tabRatio="882" activeTab="0"/>
  </bookViews>
  <sheets>
    <sheet name="Sommaire" sheetId="1" r:id="rId1"/>
    <sheet name="26-T1" sheetId="2" r:id="rId2"/>
    <sheet name="26-T2" sheetId="3" r:id="rId3"/>
    <sheet name="26-T3" sheetId="4" r:id="rId4"/>
    <sheet name="26-T4" sheetId="5" r:id="rId5"/>
    <sheet name="26-G1" sheetId="6" r:id="rId6"/>
    <sheet name="27-T1" sheetId="7" r:id="rId7"/>
    <sheet name="27-T2" sheetId="8" r:id="rId8"/>
    <sheet name="27-G1" sheetId="9" r:id="rId9"/>
    <sheet name="27-G2" sheetId="10" r:id="rId10"/>
    <sheet name="27-G3" sheetId="11" r:id="rId11"/>
    <sheet name="27-G4" sheetId="12" r:id="rId12"/>
    <sheet name="27-G5" sheetId="13" r:id="rId13"/>
    <sheet name="28-T1" sheetId="14" r:id="rId14"/>
    <sheet name="28-G1" sheetId="15" r:id="rId15"/>
    <sheet name="28-G2" sheetId="16" r:id="rId16"/>
    <sheet name="28-G3" sheetId="17" r:id="rId17"/>
    <sheet name="28-G4" sheetId="18" r:id="rId18"/>
    <sheet name="28-G5" sheetId="19" r:id="rId19"/>
    <sheet name="29-G1" sheetId="20" r:id="rId20"/>
    <sheet name="29-G2" sheetId="21" r:id="rId21"/>
    <sheet name="29-T1" sheetId="22" r:id="rId22"/>
    <sheet name="29-T2" sheetId="23" r:id="rId23"/>
    <sheet name="29-T3" sheetId="24" r:id="rId24"/>
    <sheet name="30-G1" sheetId="25" r:id="rId25"/>
    <sheet name="30-G2" sheetId="26" r:id="rId26"/>
    <sheet name="30-G3" sheetId="27" r:id="rId27"/>
    <sheet name="30-T1" sheetId="28" r:id="rId28"/>
    <sheet name="30-T2" sheetId="29" r:id="rId29"/>
    <sheet name="30-T3" sheetId="30" r:id="rId30"/>
    <sheet name="30-Encadré" sheetId="31" r:id="rId31"/>
  </sheets>
  <externalReferences>
    <externalReference r:id="rId34"/>
  </externalReferences>
  <definedNames>
    <definedName name="TABLE" localSheetId="8">'27-G1'!$C$27:$J$27</definedName>
    <definedName name="TABLE" localSheetId="9">'27-G2'!#REF!</definedName>
    <definedName name="TABLE" localSheetId="10">'27-G3'!#REF!</definedName>
    <definedName name="TABLE" localSheetId="11">'27-G4'!#REF!</definedName>
    <definedName name="TABLE" localSheetId="15">'28-G2'!#REF!</definedName>
    <definedName name="TABLE" localSheetId="17">'28-G4'!#REF!</definedName>
    <definedName name="TABLE_2" localSheetId="8">'27-G1'!#REF!</definedName>
    <definedName name="TABLE_2" localSheetId="15">'28-G2'!#REF!</definedName>
    <definedName name="TABLE_3" localSheetId="8">'27-G1'!#REF!</definedName>
    <definedName name="TABLE_3" localSheetId="15">'28-G2'!#REF!</definedName>
    <definedName name="TABLE_4" localSheetId="8">'27-G1'!#REF!</definedName>
    <definedName name="TABLE_4" localSheetId="15">'28-G2'!#REF!</definedName>
    <definedName name="_xlnm.Print_Area" localSheetId="4">'26-T4'!$B$2:$M$25</definedName>
    <definedName name="_xlnm.Print_Area" localSheetId="19">'29-G1'!$B$1:$F$57</definedName>
    <definedName name="_xlnm.Print_Area" localSheetId="21">'29-T1'!$B$1:$E$42</definedName>
    <definedName name="_xlnm.Print_Area" localSheetId="24">'30-G1'!$B$2:$F$3</definedName>
    <definedName name="_xlnm.Print_Area" localSheetId="25">'30-G2'!$B$2:$F$31</definedName>
    <definedName name="_xlnm.Print_Area" localSheetId="27">'30-T1'!$B$2:$E$59</definedName>
    <definedName name="_xlnm.Print_Area" localSheetId="29">'30-T3'!$D$2:$K$41</definedName>
  </definedNames>
  <calcPr fullCalcOnLoad="1"/>
</workbook>
</file>

<file path=xl/sharedStrings.xml><?xml version="1.0" encoding="utf-8"?>
<sst xmlns="http://schemas.openxmlformats.org/spreadsheetml/2006/main" count="814" uniqueCount="414">
  <si>
    <t>RMC (retraite mutualiste du combattant)</t>
  </si>
  <si>
    <t>nr</t>
  </si>
  <si>
    <t>PERE</t>
  </si>
  <si>
    <t>Tableau 1 : Montants des versements effectués au titre de la retraite supplémentaire</t>
  </si>
  <si>
    <t xml:space="preserve">Tableau 2 : Montants des provisions mathématiques au titre de la retraite supplémentaire </t>
  </si>
  <si>
    <t>• Professions indépendantes (à titre individuel)</t>
  </si>
  <si>
    <t>• Salariés (à titre collectif)</t>
  </si>
  <si>
    <t>PERCO</t>
  </si>
  <si>
    <t>nd</t>
  </si>
  <si>
    <t>Dispositifs de retraite supplémentaire souscrits 
dans un cadre professionnel</t>
  </si>
  <si>
    <t>Tableau 1 : Adhérents aux dispositifs de retraite supplémentaire</t>
  </si>
  <si>
    <t>2005</t>
  </si>
  <si>
    <t>2006</t>
  </si>
  <si>
    <t>2007</t>
  </si>
  <si>
    <t>2008</t>
  </si>
  <si>
    <t>2009</t>
  </si>
  <si>
    <t>Mutuelles</t>
  </si>
  <si>
    <t>-</t>
  </si>
  <si>
    <t>ns</t>
  </si>
  <si>
    <t>Tableau 2 : Montant de la cotisation annuelle moyenne versée par type de contrat de retraite supplémentaire</t>
  </si>
  <si>
    <t>PERP</t>
  </si>
  <si>
    <t>60 ans ou plus</t>
  </si>
  <si>
    <t>Ensemble population active</t>
  </si>
  <si>
    <t>Adhérents</t>
  </si>
  <si>
    <t>Nouveaux Adhérents</t>
  </si>
  <si>
    <t xml:space="preserve">Moins de 30 ans </t>
  </si>
  <si>
    <t>Hommes</t>
  </si>
  <si>
    <t>Femmes</t>
  </si>
  <si>
    <t>Exploitants agricoles</t>
  </si>
  <si>
    <t>Moins de 500 €</t>
  </si>
  <si>
    <t>Pourcentage</t>
  </si>
  <si>
    <t>Classique</t>
  </si>
  <si>
    <t>Réversion</t>
  </si>
  <si>
    <t>Fonctionnaires, élus locaux</t>
  </si>
  <si>
    <t>RMC</t>
  </si>
  <si>
    <t>Contrats Madelin</t>
  </si>
  <si>
    <t>Moins de 60 ans</t>
  </si>
  <si>
    <t>60-64 ans</t>
  </si>
  <si>
    <t>65-69 ans</t>
  </si>
  <si>
    <t>70-80 ans</t>
  </si>
  <si>
    <t>Plus de 80 ans</t>
  </si>
  <si>
    <t>Ensemble des retraités de droits 
directs ou de droits dérivés</t>
  </si>
  <si>
    <t>Exploitants Agricoles</t>
  </si>
  <si>
    <t>Total</t>
  </si>
  <si>
    <t>1 à 9 salariés</t>
  </si>
  <si>
    <t>10 à 49 salariés</t>
  </si>
  <si>
    <t>50 à 99 salariés</t>
  </si>
  <si>
    <t>100 à 249 salariés</t>
  </si>
  <si>
    <t>250 à 499 salariés</t>
  </si>
  <si>
    <t>500 à 999 salariés</t>
  </si>
  <si>
    <t>1 000 salariés ou plus</t>
  </si>
  <si>
    <t>Ensemble</t>
  </si>
  <si>
    <t>Industrie</t>
  </si>
  <si>
    <t>Construction</t>
  </si>
  <si>
    <t>Services</t>
  </si>
  <si>
    <t>Activités financières et d’assurance</t>
  </si>
  <si>
    <t>Activités spécialisées, scientifiques et techniques 
et activités de services administratifs et de soutien</t>
  </si>
  <si>
    <t>Participation</t>
  </si>
  <si>
    <t>Intéressement</t>
  </si>
  <si>
    <t>2010</t>
  </si>
  <si>
    <t>5 000 € ou plus</t>
  </si>
  <si>
    <t>50 à 499 salariés</t>
  </si>
  <si>
    <t>500 salariés ou plus</t>
  </si>
  <si>
    <t>Bénéficiaires de rentes supplémentaires</t>
  </si>
  <si>
    <t>Contrats « Exploitants agricoles »</t>
  </si>
  <si>
    <t>Ensemble des dispositifs</t>
  </si>
  <si>
    <t>Contrat Madelin</t>
  </si>
  <si>
    <t>Moins de 30 ans</t>
  </si>
  <si>
    <t xml:space="preserve"> 500 à 1 499 €</t>
  </si>
  <si>
    <t>1 500 à 2 499 €</t>
  </si>
  <si>
    <t xml:space="preserve"> 2 500 à 4 999 €</t>
  </si>
  <si>
    <t xml:space="preserve"> 5 000 € ou plus</t>
  </si>
  <si>
    <t>30 à 39 ans</t>
  </si>
  <si>
    <t>40 à 49 ans</t>
  </si>
  <si>
    <t>50 à 59 ans</t>
  </si>
  <si>
    <t>Sociétés 
d'assurance</t>
  </si>
  <si>
    <t>Ensemble adhérents</t>
  </si>
  <si>
    <t>Ensemble nouveaux adhérents</t>
  </si>
  <si>
    <t>500 à 999 €</t>
  </si>
  <si>
    <t xml:space="preserve"> 1 000 à
 1 999 €</t>
  </si>
  <si>
    <t>2 000 à
4 999 €</t>
  </si>
  <si>
    <t xml:space="preserve">Produits destinés aux fonctionnaires ou aux élus locaux ( PREFON, COREM, CRH, FONPEL, CAREL-MUDEL)  </t>
  </si>
  <si>
    <t>Organismes de gestion d'épargne salariale</t>
  </si>
  <si>
    <t>Produits destinés aux fonctionnaires ou aux élus locaux (PREFON, COREM, CRH, FONPEL, CAREL-MUDEL)</t>
  </si>
  <si>
    <t>2011</t>
  </si>
  <si>
    <r>
      <t>Dispositifs de retraite supplémentaire souscrits 
dans un cadre personnel ou assimilé</t>
    </r>
    <r>
      <rPr>
        <sz val="8"/>
        <color indexed="8"/>
        <rFont val="Arial"/>
        <family val="2"/>
      </rPr>
      <t> </t>
    </r>
  </si>
  <si>
    <r>
      <t>Dispositifs de retraite supplémentaire</t>
    </r>
    <r>
      <rPr>
        <sz val="8"/>
        <color indexed="8"/>
        <rFont val="Arial"/>
        <family val="2"/>
      </rPr>
      <t xml:space="preserve"> </t>
    </r>
    <r>
      <rPr>
        <b/>
        <sz val="8"/>
        <color indexed="8"/>
        <rFont val="Arial"/>
        <family val="2"/>
      </rPr>
      <t>souscrits 
dans un cadre personnel ou assimilé</t>
    </r>
    <r>
      <rPr>
        <sz val="8"/>
        <color indexed="8"/>
        <rFont val="Arial"/>
        <family val="2"/>
      </rPr>
      <t> </t>
    </r>
  </si>
  <si>
    <r>
      <t>Dispositifs de retraite supplémentaire</t>
    </r>
    <r>
      <rPr>
        <sz val="8"/>
        <color indexed="8"/>
        <rFont val="Arial"/>
        <family val="2"/>
      </rPr>
      <t xml:space="preserve"> </t>
    </r>
    <r>
      <rPr>
        <b/>
        <sz val="8"/>
        <color indexed="8"/>
        <rFont val="Arial"/>
        <family val="2"/>
      </rPr>
      <t>souscrits 
dans un cadre professionnel</t>
    </r>
  </si>
  <si>
    <r>
      <t xml:space="preserve">Dispositifs de retraite supplémentaire </t>
    </r>
    <r>
      <rPr>
        <sz val="8"/>
        <color indexed="8"/>
        <rFont val="Arial"/>
        <family val="2"/>
      </rPr>
      <t xml:space="preserve"> </t>
    </r>
    <r>
      <rPr>
        <b/>
        <sz val="8"/>
        <color indexed="8"/>
        <rFont val="Arial"/>
        <family val="2"/>
      </rPr>
      <t>souscrits dans un cadre professionnel</t>
    </r>
  </si>
  <si>
    <r>
      <t>Dispositifs de retraite supplémentaire</t>
    </r>
    <r>
      <rPr>
        <sz val="8"/>
        <color indexed="8"/>
        <rFont val="Arial"/>
        <family val="2"/>
      </rPr>
      <t xml:space="preserve"> </t>
    </r>
    <r>
      <rPr>
        <b/>
        <sz val="8"/>
        <color indexed="8"/>
        <rFont val="Arial"/>
        <family val="2"/>
      </rPr>
      <t>souscrits dans un cadre personnel ou assimilé</t>
    </r>
    <r>
      <rPr>
        <sz val="8"/>
        <color indexed="8"/>
        <rFont val="Arial"/>
        <family val="2"/>
      </rPr>
      <t> </t>
    </r>
  </si>
  <si>
    <r>
      <t>Dispositifs de retraite supplémentaire</t>
    </r>
    <r>
      <rPr>
        <sz val="8"/>
        <color indexed="8"/>
        <rFont val="Arial"/>
        <family val="2"/>
      </rPr>
      <t xml:space="preserve"> </t>
    </r>
    <r>
      <rPr>
        <b/>
        <sz val="8"/>
        <color indexed="8"/>
        <rFont val="Arial"/>
        <family val="2"/>
      </rPr>
      <t>souscrits dans un cadre professionnel</t>
    </r>
  </si>
  <si>
    <t>2012</t>
  </si>
  <si>
    <t>Nouveaux adhérents</t>
  </si>
  <si>
    <t xml:space="preserve">Produits destinés aux fonctionnaires ou aux élus locaux (PREFON, COREM, CRH, FONPEL, CAREL-MUDEL)  </t>
  </si>
  <si>
    <t>Ensemble de ces produits</t>
  </si>
  <si>
    <r>
      <rPr>
        <i/>
        <sz val="8"/>
        <color indexed="8"/>
        <rFont val="Arial"/>
        <family val="2"/>
      </rPr>
      <t>dont :</t>
    </r>
    <r>
      <rPr>
        <sz val="8"/>
        <color indexed="8"/>
        <rFont val="Arial"/>
        <family val="2"/>
      </rPr>
      <t xml:space="preserve">
    </t>
    </r>
    <r>
      <rPr>
        <i/>
        <sz val="8"/>
        <color indexed="8"/>
        <rFont val="Arial"/>
        <family val="2"/>
      </rPr>
      <t xml:space="preserve">Fabrication d’autres produits industriels </t>
    </r>
  </si>
  <si>
    <t>dont : 
    Commerce, réparation d’automobiles et de motocycles</t>
  </si>
  <si>
    <r>
      <t>PERP</t>
    </r>
    <r>
      <rPr>
        <vertAlign val="superscript"/>
        <sz val="8"/>
        <color indexed="8"/>
        <rFont val="Arial"/>
        <family val="2"/>
      </rPr>
      <t>1</t>
    </r>
  </si>
  <si>
    <r>
      <t>Autres contrats souscrits collectivement</t>
    </r>
    <r>
      <rPr>
        <vertAlign val="superscript"/>
        <sz val="8"/>
        <color indexed="8"/>
        <rFont val="Arial"/>
        <family val="2"/>
      </rPr>
      <t>3</t>
    </r>
  </si>
  <si>
    <r>
      <t>Contrats « Exploitants agricoles »</t>
    </r>
    <r>
      <rPr>
        <vertAlign val="superscript"/>
        <sz val="8"/>
        <color indexed="8"/>
        <rFont val="Arial"/>
        <family val="2"/>
      </rPr>
      <t>1</t>
    </r>
  </si>
  <si>
    <r>
      <t>PERCO</t>
    </r>
    <r>
      <rPr>
        <vertAlign val="superscript"/>
        <sz val="8"/>
        <color indexed="8"/>
        <rFont val="Arial"/>
        <family val="2"/>
      </rPr>
      <t>2</t>
    </r>
  </si>
  <si>
    <r>
      <t>Contrats Madelin</t>
    </r>
    <r>
      <rPr>
        <vertAlign val="superscript"/>
        <sz val="8"/>
        <color indexed="8"/>
        <rFont val="Arial"/>
        <family val="2"/>
      </rPr>
      <t>1</t>
    </r>
  </si>
  <si>
    <r>
      <t>Autres contrats souscrits individuellement</t>
    </r>
    <r>
      <rPr>
        <vertAlign val="superscript"/>
        <sz val="8"/>
        <color indexed="8"/>
        <rFont val="Arial"/>
        <family val="2"/>
      </rPr>
      <t>3</t>
    </r>
  </si>
  <si>
    <r>
      <t>PERE</t>
    </r>
    <r>
      <rPr>
        <vertAlign val="superscript"/>
        <sz val="8"/>
        <color indexed="8"/>
        <rFont val="Arial"/>
        <family val="2"/>
      </rPr>
      <t>1</t>
    </r>
  </si>
  <si>
    <r>
      <t>Autres contrats souscrits collectivement</t>
    </r>
    <r>
      <rPr>
        <vertAlign val="superscript"/>
        <sz val="8"/>
        <color indexed="8"/>
        <rFont val="Arial"/>
        <family val="2"/>
      </rPr>
      <t>2</t>
    </r>
  </si>
  <si>
    <r>
      <t>Autres contrats souscrits individuellement</t>
    </r>
    <r>
      <rPr>
        <vertAlign val="superscript"/>
        <sz val="8"/>
        <color indexed="8"/>
        <rFont val="Arial"/>
        <family val="2"/>
      </rPr>
      <t>2</t>
    </r>
  </si>
  <si>
    <t>En %</t>
  </si>
  <si>
    <r>
      <t xml:space="preserve">Montant total des cotisations 
</t>
    </r>
    <r>
      <rPr>
        <sz val="8"/>
        <color indexed="8"/>
        <rFont val="Arial"/>
        <family val="2"/>
      </rPr>
      <t>(en millions d'euros courants)</t>
    </r>
  </si>
  <si>
    <t>« Article 83 » du CGI</t>
  </si>
  <si>
    <t>Contrats à prestations définies (« art. 39 »)</t>
  </si>
  <si>
    <t>Parts des salariés…</t>
  </si>
  <si>
    <t>… couverts par un PERCO au sein de l’ensemble des salariés</t>
  </si>
  <si>
    <t>… épargnant sur un PERCO au sein de l’ensemble des salariés</t>
  </si>
  <si>
    <t>… couverts par un PERCO au sein des salariés couverts par un dispositif d’épargne salariale</t>
  </si>
  <si>
    <t>Montants des versements effectués au titre de la retraite supplémentaire</t>
  </si>
  <si>
    <t>Onglet :</t>
  </si>
  <si>
    <t xml:space="preserve">Montants des provisions mathématiques au titre de la retraite supplémentaire </t>
  </si>
  <si>
    <t>Adhérents aux dispositifs de retraite supplémentaire</t>
  </si>
  <si>
    <t>Montant de la cotisation annuelle moyenne versée par type de contrat de retraite supplémentaire</t>
  </si>
  <si>
    <t>Évolution de la répartition de nouveaux adhérents à un produit de retraite supplémentaire par classe d'âge</t>
  </si>
  <si>
    <t xml:space="preserve">Note : Le nom de l'onglet se décompose de la manière suivante : </t>
  </si>
  <si>
    <t>- Numéro de la fiche de l'ouvrage dans laquelle l'illustration se trouve</t>
  </si>
  <si>
    <t>- Lettre indiquant si l'illustration est un tableau (T) ou un graphique (G)</t>
  </si>
  <si>
    <t>- L'ordre d'apparition de ladite illustration dans la fiche de l'ouvrage</t>
  </si>
  <si>
    <t>Illustration :</t>
  </si>
  <si>
    <t xml:space="preserve">SOMMAIRE : </t>
  </si>
  <si>
    <t>Versements annuels en milliards d'euros courants</t>
  </si>
  <si>
    <r>
      <t xml:space="preserve">Part du 
montant 
total des 
cotisations
</t>
    </r>
    <r>
      <rPr>
        <sz val="8"/>
        <color indexed="8"/>
        <rFont val="Arial"/>
        <family val="2"/>
      </rPr>
      <t>(en %)</t>
    </r>
  </si>
  <si>
    <r>
      <t xml:space="preserve">Montant total des provisions mathématiques
</t>
    </r>
    <r>
      <rPr>
        <sz val="8"/>
        <color indexed="8"/>
        <rFont val="Arial"/>
        <family val="2"/>
      </rPr>
      <t>(en millions d'euros courants)</t>
    </r>
  </si>
  <si>
    <r>
      <t xml:space="preserve">Cotisation annuelle moyenne par adhérent </t>
    </r>
    <r>
      <rPr>
        <sz val="8"/>
        <color indexed="8"/>
        <rFont val="Arial"/>
        <family val="2"/>
      </rPr>
      <t xml:space="preserve">
(en euros)</t>
    </r>
  </si>
  <si>
    <r>
      <t xml:space="preserve">Cotisation annuelle moyenne par adhérent ayant effectué un versement </t>
    </r>
    <r>
      <rPr>
        <sz val="8"/>
        <color indexed="8"/>
        <rFont val="Arial"/>
        <family val="2"/>
      </rPr>
      <t xml:space="preserve">
(en euros)</t>
    </r>
  </si>
  <si>
    <t>Contrats « exploitants agricoles »</t>
  </si>
  <si>
    <r>
      <t>Autres contrats souscrits individuellement</t>
    </r>
    <r>
      <rPr>
        <vertAlign val="superscript"/>
        <sz val="8"/>
        <color indexed="8"/>
        <rFont val="Arial"/>
        <family val="2"/>
      </rPr>
      <t>1</t>
    </r>
  </si>
  <si>
    <r>
      <t>Autres contrats souscrits collectivement</t>
    </r>
    <r>
      <rPr>
        <vertAlign val="superscript"/>
        <sz val="8"/>
        <color indexed="8"/>
        <rFont val="Arial"/>
        <family val="2"/>
      </rPr>
      <t>1</t>
    </r>
  </si>
  <si>
    <r>
      <t xml:space="preserve">Nombre de bénéficiaires 
d'une rente viagère 
</t>
    </r>
    <r>
      <rPr>
        <sz val="8"/>
        <color indexed="8"/>
        <rFont val="Arial"/>
        <family val="2"/>
      </rPr>
      <t>(en milliers)</t>
    </r>
  </si>
  <si>
    <r>
      <t xml:space="preserve">Montant individuel moyen 
de la rente viagère annuelle 
</t>
    </r>
    <r>
      <rPr>
        <sz val="8"/>
        <color indexed="8"/>
        <rFont val="Arial"/>
        <family val="2"/>
      </rPr>
      <t>(en euros)</t>
    </r>
  </si>
  <si>
    <r>
      <t xml:space="preserve">Nombre de bénéficiaires 
de VFU 
</t>
    </r>
    <r>
      <rPr>
        <sz val="8"/>
        <color indexed="8"/>
        <rFont val="Arial"/>
        <family val="2"/>
      </rPr>
      <t>(en milliers)</t>
    </r>
  </si>
  <si>
    <r>
      <t>Contrats de type « art. 39 » du CGI</t>
    </r>
    <r>
      <rPr>
        <vertAlign val="superscript"/>
        <sz val="8"/>
        <color indexed="8"/>
        <rFont val="Arial"/>
        <family val="2"/>
      </rPr>
      <t>1</t>
    </r>
  </si>
  <si>
    <r>
      <t>Contrats de type « art. 82 » du CGI</t>
    </r>
    <r>
      <rPr>
        <vertAlign val="superscript"/>
        <sz val="8"/>
        <color indexed="8"/>
        <rFont val="Arial"/>
        <family val="2"/>
      </rPr>
      <t>1</t>
    </r>
  </si>
  <si>
    <r>
      <t>Contrats de type « art.39 » du CGI</t>
    </r>
    <r>
      <rPr>
        <vertAlign val="superscript"/>
        <sz val="8"/>
        <color indexed="8"/>
        <rFont val="Arial"/>
        <family val="2"/>
      </rPr>
      <t>1</t>
    </r>
  </si>
  <si>
    <r>
      <t>Contrats de type « art.82 » du CGI</t>
    </r>
    <r>
      <rPr>
        <vertAlign val="superscript"/>
        <sz val="8"/>
        <color indexed="8"/>
        <rFont val="Arial"/>
        <family val="2"/>
      </rPr>
      <t>1</t>
    </r>
  </si>
  <si>
    <r>
      <t>Contrats de type « art.83 » du CGI</t>
    </r>
    <r>
      <rPr>
        <vertAlign val="superscript"/>
        <sz val="8"/>
        <color indexed="8"/>
        <rFont val="Arial"/>
        <family val="2"/>
      </rPr>
      <t>1</t>
    </r>
  </si>
  <si>
    <t>Contrats de type « art. 82 » du CGI</t>
  </si>
  <si>
    <t>Contrats de type « art. 83 » du CGI</t>
  </si>
  <si>
    <t xml:space="preserve">Contrat « exploitants agricoles » </t>
  </si>
  <si>
    <t>Contrat « exploitants agricoles »</t>
  </si>
  <si>
    <t>« Article 82 » du CGI</t>
  </si>
  <si>
    <t>Contrats de type « art. 39 » du CGI</t>
  </si>
  <si>
    <t>2012/
2013</t>
  </si>
  <si>
    <t>2012/2013</t>
  </si>
  <si>
    <t>2013</t>
  </si>
  <si>
    <t>Versement issu d'un CET</t>
  </si>
  <si>
    <t>Graphique 1 • Part des entreprises ayant souscrit un dispositif de retraite supplémentaire, selon le type de dispositif et la taille de l'entreprise</t>
  </si>
  <si>
    <t>Champ • Entreprises du secteur marchand non agricole, hors intérim et secteur domestique.</t>
  </si>
  <si>
    <t>Taille de l'entreprise</t>
  </si>
  <si>
    <t>Contrat à prestations définies</t>
  </si>
  <si>
    <t>Contrat à cotisations définies</t>
  </si>
  <si>
    <t>De 10 à 49 salariés</t>
  </si>
  <si>
    <t>De 50 à 99 salariés</t>
  </si>
  <si>
    <t>De 100 à 249 salariés</t>
  </si>
  <si>
    <t>De 250 à 499 salariés</t>
  </si>
  <si>
    <t>De 500 à 999 salariés</t>
  </si>
  <si>
    <t>Plus de 1000 salariés</t>
  </si>
  <si>
    <t>Ensemble des entreprises</t>
  </si>
  <si>
    <t>Sources • Enquêtes ACEMO-PIPA et ACEMO-TPE 2013 de la DARES.</t>
  </si>
  <si>
    <t>De 10 à 
49 salariés</t>
  </si>
  <si>
    <t>De 50 à 
99 salariés</t>
  </si>
  <si>
    <t>De 100 à 
249 salariés</t>
  </si>
  <si>
    <t>De 250 à 
499 salariés</t>
  </si>
  <si>
    <t>De 500 à 
999 salariés</t>
  </si>
  <si>
    <t>Plus de 
1000 salariés</t>
  </si>
  <si>
    <t>Ensemble des 
entreprises</t>
  </si>
  <si>
    <t>Contrats à prestations définies</t>
  </si>
  <si>
    <t>Nombre d'entreprises</t>
  </si>
  <si>
    <t>1er décile</t>
  </si>
  <si>
    <t>1er quartile</t>
  </si>
  <si>
    <t>Médiane</t>
  </si>
  <si>
    <t>3ème quartile</t>
  </si>
  <si>
    <t>9ème décile</t>
  </si>
  <si>
    <t>Rapport Q3/Q1</t>
  </si>
  <si>
    <t>Rapport D9/D1</t>
  </si>
  <si>
    <t>Contrats à cotisations définies</t>
  </si>
  <si>
    <t>Champ • Entreprises de 10 salariés ou plus du secteur marchand non agricole, hors intérim et secteur domestique.</t>
  </si>
  <si>
    <t>Secteur de l'entreprise</t>
  </si>
  <si>
    <t>Nombre d'entreprises concernées</t>
  </si>
  <si>
    <t>Art 39</t>
  </si>
  <si>
    <t>DARES -
Enquête PIPA</t>
  </si>
  <si>
    <t>DARES - 
Enquête PIPA</t>
  </si>
  <si>
    <t>En euros</t>
  </si>
  <si>
    <t>Part des entreprises ayant souscrit un dispositif de retraite supplémentaire, selon le type de dispositif et la taille de l'entreprise</t>
  </si>
  <si>
    <t>Montant moyen versé pour chaque salarié, selon le type de dispositif et la taille de l'entreprise</t>
  </si>
  <si>
    <t>Montants en euros</t>
  </si>
  <si>
    <r>
      <t xml:space="preserve">Part du montant 
total des provisions
</t>
    </r>
    <r>
      <rPr>
        <sz val="8"/>
        <color indexed="8"/>
        <rFont val="Arial"/>
        <family val="2"/>
      </rPr>
      <t>(en %)</t>
    </r>
  </si>
  <si>
    <r>
      <t>Contrats de type « art. 83 » du CGI</t>
    </r>
    <r>
      <rPr>
        <vertAlign val="superscript"/>
        <sz val="8"/>
        <color indexed="8"/>
        <rFont val="Arial"/>
        <family val="2"/>
      </rPr>
      <t>1</t>
    </r>
  </si>
  <si>
    <r>
      <t>Contrats de type « art. 39 » du CGI</t>
    </r>
    <r>
      <rPr>
        <vertAlign val="superscript"/>
        <sz val="8"/>
        <color indexed="8"/>
        <rFont val="Arial"/>
        <family val="2"/>
      </rPr>
      <t>2</t>
    </r>
  </si>
  <si>
    <r>
      <t>Dispositifs de retraite supplémentaire</t>
    </r>
    <r>
      <rPr>
        <sz val="8"/>
        <color indexed="8"/>
        <rFont val="Arial"/>
        <family val="2"/>
      </rPr>
      <t xml:space="preserve"> </t>
    </r>
    <r>
      <rPr>
        <b/>
        <sz val="8"/>
        <color indexed="8"/>
        <rFont val="Arial"/>
        <family val="2"/>
      </rPr>
      <t>souscrits 
dans un cadre personnel ou assimilé</t>
    </r>
  </si>
  <si>
    <r>
      <t>Dispositifs de retraite supplémentaire souscrits dans un cadre personnel ou assimilé</t>
    </r>
    <r>
      <rPr>
        <b/>
        <vertAlign val="superscript"/>
        <sz val="8"/>
        <color indexed="8"/>
        <rFont val="Arial"/>
        <family val="2"/>
      </rPr>
      <t>1</t>
    </r>
  </si>
  <si>
    <t>Évolution de 
la cotisation 
moyenne 
par adhérent (en %)</t>
  </si>
  <si>
    <t>en euros courants</t>
  </si>
  <si>
    <r>
      <t xml:space="preserve">Évolution de 
la cotisation moyenne 
par adhérent ayant effectué un versement </t>
    </r>
    <r>
      <rPr>
        <sz val="8"/>
        <color indexed="8"/>
        <rFont val="Arial"/>
        <family val="2"/>
      </rPr>
      <t>(en %)</t>
    </r>
  </si>
  <si>
    <t>en euros constants</t>
  </si>
  <si>
    <r>
      <t>Évolution</t>
    </r>
    <r>
      <rPr>
        <b/>
        <vertAlign val="superscript"/>
        <sz val="8"/>
        <color indexed="8"/>
        <rFont val="Arial"/>
        <family val="2"/>
      </rPr>
      <t xml:space="preserve"> </t>
    </r>
    <r>
      <rPr>
        <b/>
        <sz val="8"/>
        <color indexed="8"/>
        <rFont val="Arial"/>
        <family val="2"/>
      </rPr>
      <t xml:space="preserve">des montants 
des cotisations annuelles </t>
    </r>
    <r>
      <rPr>
        <sz val="8"/>
        <color indexed="8"/>
        <rFont val="Arial"/>
        <family val="2"/>
      </rPr>
      <t>(en %)
en euros constants</t>
    </r>
  </si>
  <si>
    <r>
      <t>Évolution</t>
    </r>
    <r>
      <rPr>
        <b/>
        <vertAlign val="superscript"/>
        <sz val="8"/>
        <color indexed="8"/>
        <rFont val="Arial"/>
        <family val="2"/>
      </rPr>
      <t xml:space="preserve"> </t>
    </r>
    <r>
      <rPr>
        <b/>
        <sz val="8"/>
        <color indexed="8"/>
        <rFont val="Arial"/>
        <family val="2"/>
      </rPr>
      <t xml:space="preserve">des montants 
des cotisations annuelles </t>
    </r>
    <r>
      <rPr>
        <sz val="8"/>
        <color indexed="8"/>
        <rFont val="Arial"/>
        <family val="2"/>
      </rPr>
      <t>(en %)
en euros courants</t>
    </r>
  </si>
  <si>
    <r>
      <t>Évolution</t>
    </r>
    <r>
      <rPr>
        <b/>
        <sz val="8"/>
        <color indexed="8"/>
        <rFont val="Arial"/>
        <family val="2"/>
      </rPr>
      <t xml:space="preserve"> des montants 
annuels de provisions</t>
    </r>
    <r>
      <rPr>
        <sz val="8"/>
        <color indexed="8"/>
        <rFont val="Arial"/>
        <family val="2"/>
      </rPr>
      <t xml:space="preserve"> (en %)
en euros courants</t>
    </r>
  </si>
  <si>
    <r>
      <t>Évolution</t>
    </r>
    <r>
      <rPr>
        <b/>
        <sz val="8"/>
        <color indexed="8"/>
        <rFont val="Arial"/>
        <family val="2"/>
      </rPr>
      <t xml:space="preserve"> des montants 
annuels de provisions</t>
    </r>
    <r>
      <rPr>
        <sz val="8"/>
        <color indexed="8"/>
        <rFont val="Arial"/>
        <family val="2"/>
      </rPr>
      <t xml:space="preserve"> (en %)
en euros constants</t>
    </r>
  </si>
  <si>
    <t>nd : non défini (taille d'échantillon trop petite)</t>
  </si>
  <si>
    <t>bénéficiaires un montant inférieur à 2472 euros (médiane). Ce montant s'élève à 2271 euros dans les entreprises de 10 à 49 salariés.</t>
  </si>
  <si>
    <t>Dans 25% des entreprises de 10 à 49 salariés ayant souscrit un contrat à cotisations définies, le montant moyen versé pour un salarié</t>
  </si>
  <si>
    <t>est inférieur à 799 euros (1er quartile).</t>
  </si>
  <si>
    <t>Tableau 1 • Distribution du montant moyen versé par entreprise pour un salarié, selon le type de dispositif et la taille de l’entreprise en 2012</t>
  </si>
  <si>
    <t>Au moins un de ces deux dispositifs</t>
  </si>
  <si>
    <t>Sources • Enquêtes ACEMO-PIPA et ACEMO-TPE 2013 de la DARES</t>
  </si>
  <si>
    <t>Montant moyen versé sur un contrat à prestations définies ou un contrat à cotisations définies en fonction de la présence conjointe ou non de ces dispositifs dans l'entreprise</t>
  </si>
  <si>
    <t>Distribution du montant moyen versé par entreprise pour un salarié, selon le type de dispositif et le secteur de l’entreprise en 2012</t>
  </si>
  <si>
    <t>Distribution du montant moyen versé par entreprise pour un salarié, selon le type de dispositif et la taille de l’entreprise en 2012</t>
  </si>
  <si>
    <t>Nombre de salariés dans les entreprises proposant un contrat (en milliers)</t>
  </si>
  <si>
    <t>Nombre d'adhérents/salariés ayant des avoirs au titre du dispositif (en milliers)</t>
  </si>
  <si>
    <t>Nombre de cotisants (en milliers)</t>
  </si>
  <si>
    <t>Montant des cotisations (en millions d'euros)</t>
  </si>
  <si>
    <r>
      <t xml:space="preserve">Évolutions effectifs d'adhérents
</t>
    </r>
    <r>
      <rPr>
        <sz val="8"/>
        <color indexed="8"/>
        <rFont val="Arial"/>
        <family val="2"/>
      </rPr>
      <t>(en %)</t>
    </r>
  </si>
  <si>
    <t>Graphique 1 : Part des cotisants à un produit de retraite supplémentaire selon la tranche annuelle de versement (hors « art. 82 et 39 »)</t>
  </si>
  <si>
    <t>Part des cotisants à un produit de retraite supplémentaire selon la tranche annuelle de versement (hors « art. 82 et 39 »)</t>
  </si>
  <si>
    <t>Part des classes d’âges parmi les adhérents (nouveaux adhérents inclus) à un contrat de retraite supplémentaire (hors « articles 82 et 39 »)</t>
  </si>
  <si>
    <r>
      <t xml:space="preserve">Poids du produit dans l'ensemble des prestations versées sous forme de rente viagère 
</t>
    </r>
    <r>
      <rPr>
        <sz val="8"/>
        <color indexed="8"/>
        <rFont val="Arial"/>
        <family val="2"/>
      </rPr>
      <t>(en %)</t>
    </r>
  </si>
  <si>
    <r>
      <t>Encadré </t>
    </r>
    <r>
      <rPr>
        <b/>
        <sz val="10"/>
        <rFont val="Calibri"/>
        <family val="2"/>
      </rPr>
      <t>•</t>
    </r>
    <r>
      <rPr>
        <b/>
        <sz val="10"/>
        <rFont val="Arial"/>
        <family val="2"/>
      </rPr>
      <t xml:space="preserve"> Les écarts entre les enquêtes de la DREES et de la DARES</t>
    </r>
  </si>
  <si>
    <t>Les écarts entre les enquêtes de la DREES et de la DARES</t>
  </si>
  <si>
    <t>Art. 83 / PERE</t>
  </si>
  <si>
    <t>DREES - Enquête sur la retraite supplémentaire</t>
  </si>
  <si>
    <t>nd : non disponible</t>
  </si>
  <si>
    <r>
      <rPr>
        <b/>
        <sz val="8"/>
        <color indexed="8"/>
        <rFont val="Arial"/>
        <family val="2"/>
      </rPr>
      <t>Part de la retraite supplémentaire</t>
    </r>
    <r>
      <rPr>
        <sz val="8"/>
        <color indexed="8"/>
        <rFont val="Arial"/>
        <family val="2"/>
      </rPr>
      <t xml:space="preserve"> (en %)</t>
    </r>
  </si>
  <si>
    <r>
      <rPr>
        <b/>
        <sz val="8"/>
        <color indexed="8"/>
        <rFont val="Arial"/>
        <family val="2"/>
      </rPr>
      <t xml:space="preserve">Montant moyen par salarié épargnant en 2013 </t>
    </r>
    <r>
      <rPr>
        <sz val="8"/>
        <color indexed="8"/>
        <rFont val="Arial"/>
        <family val="2"/>
      </rPr>
      <t>(en euros)</t>
    </r>
  </si>
  <si>
    <t>2013/
2014</t>
  </si>
  <si>
    <t>2013/2014</t>
  </si>
  <si>
    <t>2014</t>
  </si>
  <si>
    <t>2013-2014</t>
  </si>
  <si>
    <r>
      <t xml:space="preserve">Evolution 
2013-2014 </t>
    </r>
    <r>
      <rPr>
        <sz val="8"/>
        <color indexed="8"/>
        <rFont val="Arial"/>
        <family val="2"/>
      </rPr>
      <t xml:space="preserve">(en %)
</t>
    </r>
    <r>
      <rPr>
        <i/>
        <sz val="8"/>
        <color indexed="8"/>
        <rFont val="Arial"/>
        <family val="2"/>
      </rPr>
      <t>en euros constants</t>
    </r>
  </si>
  <si>
    <r>
      <t>Institutions de prévoyance</t>
    </r>
    <r>
      <rPr>
        <b/>
        <vertAlign val="superscript"/>
        <sz val="8"/>
        <color indexed="8"/>
        <rFont val="Arial"/>
        <family val="2"/>
      </rPr>
      <t>3</t>
    </r>
  </si>
  <si>
    <t>2014/
2015</t>
  </si>
  <si>
    <t>2014/2015</t>
  </si>
  <si>
    <t xml:space="preserve">Tableau 2 : Montants des prestations au titre de la retraite supplémentaire </t>
  </si>
  <si>
    <t>Rentes viagères</t>
  </si>
  <si>
    <t>VFU</t>
  </si>
  <si>
    <t>Sorties en capital</t>
  </si>
  <si>
    <t>Part des prestations versées en 2015 selon le type de versement (en %)</t>
  </si>
  <si>
    <t>Part des provisions mathématiques en 2015 selon la phase considérée (en %)</t>
  </si>
  <si>
    <t>Constitution</t>
  </si>
  <si>
    <t>Liquidation</t>
  </si>
  <si>
    <t>2015</t>
  </si>
  <si>
    <t>Adhérents ayant effectué un versement en 2015</t>
  </si>
  <si>
    <t>2014-2015</t>
  </si>
  <si>
    <t>Sociétés d'assurances</t>
  </si>
  <si>
    <t>Instituts de prévoyance</t>
  </si>
  <si>
    <r>
      <t xml:space="preserve">Montant total des prestations
</t>
    </r>
    <r>
      <rPr>
        <sz val="8"/>
        <color indexed="8"/>
        <rFont val="Arial"/>
        <family val="2"/>
      </rPr>
      <t>(en millions d'euros courants)</t>
    </r>
  </si>
  <si>
    <t>Nombre d'actifs</t>
  </si>
  <si>
    <t>Cotisants Madelin</t>
  </si>
  <si>
    <t>Cotisants "exploitant agricole"</t>
  </si>
  <si>
    <t>Cotisants à un produit de retraite suplémentaire pour salariés du privé (art.83, 82 ou PERE)</t>
  </si>
  <si>
    <t>Cotisants PERCO</t>
  </si>
  <si>
    <t>Graphique 5 : Les adhérents à un produit de retraite supplémentaire en 2015 par sexe selon les dispositifs</t>
  </si>
  <si>
    <t>Graphique 3 : Part des classes d’âges parmi les adhérents (nouveaux adhérents inclus) à un contrat de retraite supplémentaire (hors « articles 82 et 39 »)</t>
  </si>
  <si>
    <r>
      <t xml:space="preserve">Part du montant 
total des prestations
</t>
    </r>
    <r>
      <rPr>
        <sz val="8"/>
        <color indexed="8"/>
        <rFont val="Arial"/>
        <family val="2"/>
      </rPr>
      <t>(en %)</t>
    </r>
  </si>
  <si>
    <r>
      <t>Évolution des montants 
annuels de prestations</t>
    </r>
    <r>
      <rPr>
        <sz val="8"/>
        <color indexed="8"/>
        <rFont val="Arial"/>
        <family val="2"/>
      </rPr>
      <t xml:space="preserve"> (en %)
en euros courants</t>
    </r>
  </si>
  <si>
    <r>
      <t>Évolution des montants 
annuels de prestations</t>
    </r>
    <r>
      <rPr>
        <sz val="8"/>
        <color indexed="8"/>
        <rFont val="Arial"/>
        <family val="2"/>
      </rPr>
      <t xml:space="preserve"> (en %)
en euros constants</t>
    </r>
  </si>
  <si>
    <t>Graphique 2 : Évolution de la répartition d'adhérents à un produit de retraite supplémentaire parmi les actifs par type de produit</t>
  </si>
  <si>
    <t>Graphique 4 : Évolution de la répartition de nouveaux adhérents à un produit de retraite supplémentaire par classe d'âge (hors « articles 82 et 39 »)</t>
  </si>
  <si>
    <t>Tableau 1 : Bénéficiaires d'une rente et montants moyens des prestations annuelles de retraite supplémentaire facultative de 2009 à 2015</t>
  </si>
  <si>
    <r>
      <t xml:space="preserve">Evolution
2014-2015 </t>
    </r>
    <r>
      <rPr>
        <sz val="8"/>
        <color indexed="8"/>
        <rFont val="Arial"/>
        <family val="2"/>
      </rPr>
      <t>(en %)</t>
    </r>
  </si>
  <si>
    <r>
      <t xml:space="preserve">Evolution 
2014-2015 </t>
    </r>
    <r>
      <rPr>
        <sz val="8"/>
        <color indexed="8"/>
        <rFont val="Arial"/>
        <family val="2"/>
      </rPr>
      <t xml:space="preserve">(en %)
</t>
    </r>
    <r>
      <rPr>
        <i/>
        <sz val="8"/>
        <color indexed="8"/>
        <rFont val="Arial"/>
        <family val="2"/>
      </rPr>
      <t>en euros constants</t>
    </r>
  </si>
  <si>
    <t>Cotisants à un produit de retraite supplémentaire</t>
  </si>
  <si>
    <t>Régimes de retraite obligatoires par répartition</t>
  </si>
  <si>
    <r>
      <t>Cotisations au titre de la retraite supplémentaire</t>
    </r>
    <r>
      <rPr>
        <vertAlign val="superscript"/>
        <sz val="8"/>
        <color indexed="8"/>
        <rFont val="Arial"/>
        <family val="2"/>
      </rPr>
      <t>1</t>
    </r>
  </si>
  <si>
    <r>
      <t>Prestations de retraite versées</t>
    </r>
    <r>
      <rPr>
        <vertAlign val="superscript"/>
        <sz val="8"/>
        <color indexed="8"/>
        <rFont val="Arial"/>
        <family val="2"/>
      </rPr>
      <t>2</t>
    </r>
  </si>
  <si>
    <r>
      <t>Régimes de retraite supplémentaire</t>
    </r>
    <r>
      <rPr>
        <b/>
        <vertAlign val="superscript"/>
        <sz val="8"/>
        <color indexed="8"/>
        <rFont val="Arial"/>
        <family val="2"/>
      </rPr>
      <t>3</t>
    </r>
  </si>
  <si>
    <t>Graphique 1 : Part de la retraite supplémentaire dans l'ensemble des régimes de retraite (obligatoire et facultative)</t>
  </si>
  <si>
    <t>Dispositifs gérés en 2015 par les…</t>
  </si>
  <si>
    <t>en % des masses de cotisations</t>
  </si>
  <si>
    <t>en % des masses de prestations</t>
  </si>
  <si>
    <t>en % des masses de provisions mathématiques ou encours</t>
  </si>
  <si>
    <r>
      <t>Dispositifs de retraite supplémentaire</t>
    </r>
    <r>
      <rPr>
        <sz val="8"/>
        <rFont val="Arial"/>
        <family val="2"/>
      </rPr>
      <t xml:space="preserve"> </t>
    </r>
    <r>
      <rPr>
        <b/>
        <sz val="8"/>
        <rFont val="Arial"/>
        <family val="2"/>
      </rPr>
      <t>souscrits dans un cadre personnel ou assimilé</t>
    </r>
    <r>
      <rPr>
        <sz val="8"/>
        <rFont val="Arial"/>
        <family val="2"/>
      </rPr>
      <t> </t>
    </r>
  </si>
  <si>
    <r>
      <t>PERP</t>
    </r>
    <r>
      <rPr>
        <vertAlign val="superscript"/>
        <sz val="8"/>
        <rFont val="Arial"/>
        <family val="2"/>
      </rPr>
      <t>1</t>
    </r>
  </si>
  <si>
    <t>Produits destinés aux fonctionnaires ou aux élus locaux     (PREFON, COREM, CRH, FONPEL, CAREL-MUDEL)</t>
  </si>
  <si>
    <r>
      <t>Autres contrats souscrits individuellement</t>
    </r>
    <r>
      <rPr>
        <vertAlign val="superscript"/>
        <sz val="8"/>
        <rFont val="Arial"/>
        <family val="2"/>
      </rPr>
      <t>2</t>
    </r>
  </si>
  <si>
    <t>Dispositifs de retraite supplémentaire souscrits dans un cadre professionnel</t>
  </si>
  <si>
    <r>
      <t>Contrats Madelin</t>
    </r>
    <r>
      <rPr>
        <vertAlign val="superscript"/>
        <sz val="8"/>
        <rFont val="Arial"/>
        <family val="2"/>
      </rPr>
      <t>1</t>
    </r>
  </si>
  <si>
    <r>
      <t>Contrats « exploitants agricoles »</t>
    </r>
    <r>
      <rPr>
        <vertAlign val="superscript"/>
        <sz val="8"/>
        <rFont val="Arial"/>
        <family val="2"/>
      </rPr>
      <t>1</t>
    </r>
  </si>
  <si>
    <r>
      <t>PERCO</t>
    </r>
    <r>
      <rPr>
        <vertAlign val="superscript"/>
        <sz val="8"/>
        <rFont val="Arial"/>
        <family val="2"/>
      </rPr>
      <t>3</t>
    </r>
  </si>
  <si>
    <r>
      <t>Contrats de type art. 39 du CGI</t>
    </r>
    <r>
      <rPr>
        <vertAlign val="superscript"/>
        <sz val="8"/>
        <rFont val="Arial"/>
        <family val="2"/>
      </rPr>
      <t>1</t>
    </r>
  </si>
  <si>
    <r>
      <t>Contrats de type art. 82 du CGI</t>
    </r>
    <r>
      <rPr>
        <vertAlign val="superscript"/>
        <sz val="8"/>
        <rFont val="Arial"/>
        <family val="2"/>
      </rPr>
      <t>1</t>
    </r>
  </si>
  <si>
    <r>
      <t>Contrats de type art. 83 du CGI</t>
    </r>
    <r>
      <rPr>
        <vertAlign val="superscript"/>
        <sz val="8"/>
        <rFont val="Arial"/>
        <family val="2"/>
      </rPr>
      <t>1</t>
    </r>
  </si>
  <si>
    <r>
      <t>Autres contrats souscrits collectivement</t>
    </r>
    <r>
      <rPr>
        <vertAlign val="superscript"/>
        <sz val="8"/>
        <rFont val="Arial"/>
        <family val="2"/>
      </rPr>
      <t>2</t>
    </r>
  </si>
  <si>
    <t>1. Estimations obtenues après recalage des données collectées des assurances sur les données de cadrage de la Fédération française de l’Assurance (FFA).</t>
  </si>
  <si>
    <t>2. Champ non constant au sein de la catégorie « autres ».</t>
  </si>
  <si>
    <r>
      <t>3.</t>
    </r>
    <r>
      <rPr>
        <sz val="8"/>
        <color indexed="10"/>
        <rFont val="Arial"/>
        <family val="2"/>
      </rPr>
      <t xml:space="preserve"> </t>
    </r>
    <r>
      <rPr>
        <sz val="8"/>
        <rFont val="Arial"/>
        <family val="2"/>
      </rPr>
      <t>Le PERCO n’est pas un contrat d’assurance retraite, mais un dispositif d’épargne salariale.</t>
    </r>
  </si>
  <si>
    <t>Cotisants à un produit de retraite supplémentaire souscrit dans un cadre individuel ou assimilé</t>
  </si>
  <si>
    <t>0</t>
  </si>
  <si>
    <r>
      <t>Nombre de bénéficiaires 
d'une sortie en capital</t>
    </r>
    <r>
      <rPr>
        <sz val="8"/>
        <rFont val="Arial"/>
        <family val="2"/>
      </rPr>
      <t xml:space="preserve"> (en milliers)</t>
    </r>
  </si>
  <si>
    <r>
      <t>Montant moyen individuel du VFU</t>
    </r>
    <r>
      <rPr>
        <sz val="8"/>
        <color indexed="8"/>
        <rFont val="Arial"/>
        <family val="2"/>
      </rPr>
      <t xml:space="preserve"> (en euros)</t>
    </r>
  </si>
  <si>
    <r>
      <t>Montant moyen individuel de la sortie  en capital</t>
    </r>
    <r>
      <rPr>
        <sz val="8"/>
        <color indexed="8"/>
        <rFont val="Arial"/>
        <family val="2"/>
      </rPr>
      <t xml:space="preserve"> (en euros)</t>
    </r>
  </si>
  <si>
    <t>contrats pour les indépendants</t>
  </si>
  <si>
    <t>contrats pour les salariés</t>
  </si>
  <si>
    <t>ensemble des contrats de retraite supplémentaire</t>
  </si>
  <si>
    <t>Graphique 1 : Évolution de la part de bénéficiaires d'une rente viagère issue d'un produit de retraite supplémentaire parmi les retraités du régime obligatoire par répartition, par type de produit</t>
  </si>
  <si>
    <t>Graphique 2 : Bénéficiaires de rentes viagères perçues en 2015 par tranche de rente annuelle</t>
  </si>
  <si>
    <t>Graphique 3 : Nature de la rente viagère en fonction du type de contrat en 2015</t>
  </si>
  <si>
    <t>Graphique 4 : Bénéficiaires de rentes viagères en 2015 par tranche d'âge selon le dispositif</t>
  </si>
  <si>
    <t>Graphique 5 : Bénéficiaires de rentes en 2015 par sexe selon les dispositifs</t>
  </si>
  <si>
    <t>épargnant sur un PERCO</t>
  </si>
  <si>
    <t>Graphique 1 • Part des salariés couverts par un PERCO et épargnant sur un PERCO dans les entreprises entre 2006 et 2014</t>
  </si>
  <si>
    <t>Part des salariés (en %)</t>
  </si>
  <si>
    <t>couverts à un PERCO</t>
  </si>
  <si>
    <t>Ensemble (10 salariés et +)</t>
  </si>
  <si>
    <t>Graphique 2 • Salariés couverts par un PERCO et salariés épargnants selon la taille de l’entreprise en 2014</t>
  </si>
  <si>
    <r>
      <rPr>
        <b/>
        <sz val="8"/>
        <color indexed="8"/>
        <rFont val="Arial"/>
        <family val="2"/>
      </rPr>
      <t xml:space="preserve">Evolution 2013/2014 en euros constants du montant moyen versé </t>
    </r>
    <r>
      <rPr>
        <sz val="8"/>
        <color indexed="8"/>
        <rFont val="Arial"/>
        <family val="2"/>
      </rPr>
      <t>(en %)</t>
    </r>
  </si>
  <si>
    <t>Tableau 1 • Montant annuel moyen épargné sur un PERCO, selon la taille de l’entreprise en 2014</t>
  </si>
  <si>
    <t>Tableau 2 • Montant annuel moyen épargné sur un PERCO selon le secteur d’activité de l’entreprise en 2014</t>
  </si>
  <si>
    <t>Part de salariés couverts par un PERCO en 2014
(en %)</t>
  </si>
  <si>
    <t>Part de salariés épargnant sur un PERCO en 2014
(en %)</t>
  </si>
  <si>
    <t>Montant moyen par salarié épargnant en 2014
(en euros)</t>
  </si>
  <si>
    <t>Évolution 2013/2014 en euros constants du montant moyen versé
(en %)</t>
  </si>
  <si>
    <r>
      <t>Origine des fonds versés</t>
    </r>
    <r>
      <rPr>
        <sz val="8"/>
        <rFont val="Arial"/>
        <family val="2"/>
      </rPr>
      <t xml:space="preserve"> (en %)</t>
    </r>
  </si>
  <si>
    <t>Abondement de l'entreprise</t>
  </si>
  <si>
    <t>Secteur d'activité de l'entreprise</t>
  </si>
  <si>
    <r>
      <rPr>
        <b/>
        <sz val="8"/>
        <color indexed="10"/>
        <rFont val="Arial"/>
        <family val="2"/>
      </rPr>
      <t>Versement</t>
    </r>
    <r>
      <rPr>
        <b/>
        <sz val="8"/>
        <rFont val="Arial"/>
        <family val="2"/>
      </rPr>
      <t xml:space="preserve"> volontaire</t>
    </r>
  </si>
  <si>
    <r>
      <rPr>
        <b/>
        <sz val="8"/>
        <color indexed="10"/>
        <rFont val="Arial"/>
        <family val="2"/>
      </rPr>
      <t xml:space="preserve">Transfert </t>
    </r>
    <r>
      <rPr>
        <b/>
        <sz val="8"/>
        <rFont val="Arial"/>
        <family val="2"/>
      </rPr>
      <t>d</t>
    </r>
    <r>
      <rPr>
        <b/>
        <sz val="8"/>
        <color indexed="10"/>
        <rFont val="Calibri"/>
        <family val="2"/>
      </rPr>
      <t>’</t>
    </r>
    <r>
      <rPr>
        <b/>
        <sz val="8"/>
        <rFont val="Arial"/>
        <family val="2"/>
      </rPr>
      <t>un autre plan</t>
    </r>
  </si>
  <si>
    <t>Tableau 3 • Les versements moyens sur le PERCO selon leur origine et la taille et le secteur de l’entreprise en 2014</t>
  </si>
  <si>
    <t>Sources • Enquêtes ACEMO-PIPA 2013 de la DARES.</t>
  </si>
  <si>
    <t>Graphique 2 • Part des bénéficiaires d'un dispositif de retraite supplémentaire, selon le type de dispositif et la taille de l'entreprise</t>
  </si>
  <si>
    <t>Graphique 3 • Montant moyen versé pour chaque salarié, selon le type de dispositif et la taille de l'entreprise</t>
  </si>
  <si>
    <t xml:space="preserve">le montant qu'elles versent en moyenne pour un salarié, sans tenir compte du nombre de salariés bénéficiaires. </t>
  </si>
  <si>
    <r>
      <rPr>
        <b/>
        <sz val="8"/>
        <color indexed="8"/>
        <rFont val="Arial"/>
        <family val="2"/>
      </rPr>
      <t>Notes</t>
    </r>
    <r>
      <rPr>
        <sz val="8"/>
        <color indexed="8"/>
        <rFont val="Arial"/>
        <family val="2"/>
      </rPr>
      <t xml:space="preserve"> • Pour les contrats à cotisations définies, les versements effectués par les salariés sont également pris en compte.</t>
    </r>
  </si>
  <si>
    <r>
      <rPr>
        <b/>
        <sz val="8"/>
        <color indexed="8"/>
        <rFont val="Arial"/>
        <family val="2"/>
      </rPr>
      <t>Lecture</t>
    </r>
    <r>
      <rPr>
        <sz val="8"/>
        <color indexed="8"/>
        <rFont val="Arial"/>
        <family val="2"/>
      </rPr>
      <t xml:space="preserve"> • 50% des entreprises ayant souscrit un contrat à prestations définies versent en moyenne pour chacun de leurs salariés</t>
    </r>
  </si>
  <si>
    <r>
      <rPr>
        <b/>
        <sz val="8"/>
        <color indexed="8"/>
        <rFont val="Arial"/>
        <family val="2"/>
      </rPr>
      <t>Champ</t>
    </r>
    <r>
      <rPr>
        <sz val="8"/>
        <color indexed="8"/>
        <rFont val="Arial"/>
        <family val="2"/>
      </rPr>
      <t xml:space="preserve"> • Entreprises de 10 salariés ou plus du secteur marchand non agricole, hors intérim et secteur domestique.</t>
    </r>
  </si>
  <si>
    <r>
      <rPr>
        <b/>
        <sz val="8"/>
        <color indexed="8"/>
        <rFont val="Arial"/>
        <family val="2"/>
      </rPr>
      <t>Sources</t>
    </r>
    <r>
      <rPr>
        <sz val="8"/>
        <color indexed="8"/>
        <rFont val="Arial"/>
        <family val="2"/>
      </rPr>
      <t xml:space="preserve"> • Enquête ACEMO-PIPA 2013 de la DARES.</t>
    </r>
  </si>
  <si>
    <t xml:space="preserve">Tableau 2 •  Distribution du montant moyen versé par entreprise pour un salarié, selon le type de dispositif et le secteur de l’entreprise </t>
  </si>
  <si>
    <t>Activités financières et d'assurance</t>
  </si>
  <si>
    <t>Activités non financières</t>
  </si>
  <si>
    <t>% d'entreprises ayant souscrit un contrat de retraite supplémentaire</t>
  </si>
  <si>
    <r>
      <t>1</t>
    </r>
    <r>
      <rPr>
        <vertAlign val="superscript"/>
        <sz val="8"/>
        <rFont val="Arial"/>
        <family val="2"/>
      </rPr>
      <t>er</t>
    </r>
    <r>
      <rPr>
        <sz val="8"/>
        <rFont val="Arial"/>
        <family val="2"/>
      </rPr>
      <t xml:space="preserve"> décile</t>
    </r>
  </si>
  <si>
    <r>
      <t>1</t>
    </r>
    <r>
      <rPr>
        <vertAlign val="superscript"/>
        <sz val="8"/>
        <rFont val="Arial"/>
        <family val="2"/>
      </rPr>
      <t xml:space="preserve">er </t>
    </r>
    <r>
      <rPr>
        <sz val="8"/>
        <rFont val="Arial"/>
        <family val="2"/>
      </rPr>
      <t>quartile</t>
    </r>
  </si>
  <si>
    <r>
      <t>3</t>
    </r>
    <r>
      <rPr>
        <vertAlign val="superscript"/>
        <sz val="8"/>
        <rFont val="Arial"/>
        <family val="2"/>
      </rPr>
      <t>e</t>
    </r>
    <r>
      <rPr>
        <sz val="8"/>
        <rFont val="Arial"/>
        <family val="2"/>
      </rPr>
      <t xml:space="preserve"> quartile</t>
    </r>
  </si>
  <si>
    <r>
      <t>9</t>
    </r>
    <r>
      <rPr>
        <vertAlign val="superscript"/>
        <sz val="8"/>
        <rFont val="Arial"/>
        <family val="2"/>
      </rPr>
      <t>e</t>
    </r>
    <r>
      <rPr>
        <sz val="8"/>
        <rFont val="Arial"/>
        <family val="2"/>
      </rPr>
      <t xml:space="preserve"> décile</t>
    </r>
  </si>
  <si>
    <r>
      <t>99</t>
    </r>
    <r>
      <rPr>
        <vertAlign val="superscript"/>
        <sz val="8"/>
        <rFont val="Arial"/>
        <family val="2"/>
      </rPr>
      <t>e</t>
    </r>
    <r>
      <rPr>
        <sz val="8"/>
        <rFont val="Arial"/>
        <family val="2"/>
      </rPr>
      <t xml:space="preserve"> centile</t>
    </r>
  </si>
  <si>
    <t>(1er  quartile). 50 % des entreprises dans le secteur des services, hors activités financières, ayant souscrit un contrat à cotisations définies versent en moyenne pour chacun de</t>
  </si>
  <si>
    <t>leurs  salariés un montant inférieur à 2 241 euros (médiane).</t>
  </si>
  <si>
    <r>
      <t>Tableau 3 </t>
    </r>
    <r>
      <rPr>
        <b/>
        <sz val="10"/>
        <rFont val="Calibri"/>
        <family val="2"/>
      </rPr>
      <t>•</t>
    </r>
    <r>
      <rPr>
        <b/>
        <sz val="10"/>
        <rFont val="Arial"/>
        <family val="2"/>
      </rPr>
      <t xml:space="preserve"> Montant moyen versé sur un contrat à prestations définies ou </t>
    </r>
    <r>
      <rPr>
        <b/>
        <sz val="10"/>
        <rFont val="Arial"/>
        <family val="2"/>
      </rPr>
      <t>à cotisations définies selon la présence conjointe ou non de ces dispositifs dans l'entreprise</t>
    </r>
  </si>
  <si>
    <t>Montant moyen versé
(en euros)</t>
  </si>
  <si>
    <t>Ecart à la moyenne (en %)</t>
  </si>
  <si>
    <t>Versement sur les prestations définies</t>
  </si>
  <si>
    <r>
      <rPr>
        <sz val="10"/>
        <color indexed="10"/>
        <rFont val="Arial"/>
        <family val="2"/>
      </rPr>
      <t>Ensemble des entreprises</t>
    </r>
    <r>
      <rPr>
        <sz val="10"/>
        <color indexed="10"/>
        <rFont val="Arial"/>
        <family val="2"/>
      </rPr>
      <t xml:space="preserve"> pro</t>
    </r>
    <r>
      <rPr>
        <sz val="10"/>
        <rFont val="Arial"/>
        <family val="2"/>
      </rPr>
      <t>posant un contrat à prestations définies</t>
    </r>
  </si>
  <si>
    <t>dont : entreprises proposant un contrat à prestations définies et un contrat à cotisations définies</t>
  </si>
  <si>
    <t>dont : entreprises proposant un contrat à prestations définies sans contrat à cotisations définies</t>
  </si>
  <si>
    <t>Versement sur les cotisations définies</t>
  </si>
  <si>
    <t>Ensemble des entreprises proposant un contrat à cotisations définies</t>
  </si>
  <si>
    <t>dont : entreprises proposant un contrat à cotisations définies et un contrat à prestations définies</t>
  </si>
  <si>
    <t>dont : entreprises proposant un contrat à cotisations définies sans contrat à prestations définies</t>
  </si>
  <si>
    <r>
      <t xml:space="preserve">Dispositifs gérés en 2015 par les : </t>
    </r>
    <r>
      <rPr>
        <sz val="8"/>
        <color indexed="8"/>
        <rFont val="Arial"/>
        <family val="2"/>
      </rPr>
      <t>(en % du nombre d'adhérents)</t>
    </r>
  </si>
  <si>
    <t>26-T1</t>
  </si>
  <si>
    <t>26-T2</t>
  </si>
  <si>
    <t>26-T3</t>
  </si>
  <si>
    <t>26-T4</t>
  </si>
  <si>
    <t>26-G1</t>
  </si>
  <si>
    <t>27-T1</t>
  </si>
  <si>
    <t>27-T2</t>
  </si>
  <si>
    <t>27-G1</t>
  </si>
  <si>
    <t>27-G2</t>
  </si>
  <si>
    <t>27-G3</t>
  </si>
  <si>
    <t>27-G4</t>
  </si>
  <si>
    <t>27-G5</t>
  </si>
  <si>
    <t>28-T1</t>
  </si>
  <si>
    <t>28-G1</t>
  </si>
  <si>
    <t>28-G2</t>
  </si>
  <si>
    <t>28-G3</t>
  </si>
  <si>
    <t>28-G4</t>
  </si>
  <si>
    <t>28-G5</t>
  </si>
  <si>
    <t>29-G1</t>
  </si>
  <si>
    <t>29-G2</t>
  </si>
  <si>
    <t>29-T1</t>
  </si>
  <si>
    <t>29-T2</t>
  </si>
  <si>
    <t>29-T3</t>
  </si>
  <si>
    <t>30-G1</t>
  </si>
  <si>
    <t>30-G2</t>
  </si>
  <si>
    <t>30-G3</t>
  </si>
  <si>
    <t>30-T1</t>
  </si>
  <si>
    <t>30-T2</t>
  </si>
  <si>
    <t>30-T3</t>
  </si>
  <si>
    <t>30-Encadré</t>
  </si>
  <si>
    <t>Ce fichier reprend les chiffres présentés dans les fiches 26 à 30 de l'ouvrage, avec pour certains des tableaux les séries historiques correspondantes.</t>
  </si>
  <si>
    <t xml:space="preserve">Montants des prestations au titre de la retraite supplémentaire </t>
  </si>
  <si>
    <t>Part de la retraite supplémentaire dans l'ensemble des régimes de retraite (obligatoire et facultative)</t>
  </si>
  <si>
    <t>Évolution de la répartition d'adhérents à un produit de retraite supplémentaire parmi les actifs par type de produit</t>
  </si>
  <si>
    <t>Les adhérents à un produit de retraite supplémentaire en 2015 par sexe selon les dispositifs</t>
  </si>
  <si>
    <t>Évolution de la part de bénéficiaires d'une rente viagère issue d'un produit de retraite supplémentaire parmi les retraités du régime obligatoire par répartition, par type de produit</t>
  </si>
  <si>
    <t>Bénéficiaires de rentes viagères perçues en 2015 par tranche de rente annuelle</t>
  </si>
  <si>
    <t>Nature de la rente viagère en fonction du type de contrat en 2015</t>
  </si>
  <si>
    <t>Bénéficiaires de rentes viagères en 2015 par tranche d'âge selon le dispositif</t>
  </si>
  <si>
    <t>Bénéficiaires de rentes en 2015 par sexe selon les dispositifs</t>
  </si>
  <si>
    <t>Part des salariés couverts par un PERCO et épargnant sur un PERCO dans les entreprises entre 2006 et 2014</t>
  </si>
  <si>
    <t>Salariés couverts par un PERCO et salariés épargnants selon la taille de l’entreprise en 2014</t>
  </si>
  <si>
    <t>Montant annuel moyen épargné sur un PERCO, selon la taille de l’entreprise en 2014</t>
  </si>
  <si>
    <t>Montant annuel moyen épargné sur un PERCO selon le secteur d’activité de l’entreprise en 2014</t>
  </si>
  <si>
    <t>Les versements moyens sur le PERCO selon leur origine et la taille et le secteur de l’entreprise en 2014</t>
  </si>
  <si>
    <t>Part des bénéficiaires d'un dispositif de retraite supplémentaire, selon le type de dispositif et la taille de l'entreprise</t>
  </si>
  <si>
    <r>
      <t xml:space="preserve">Tableau 4 </t>
    </r>
    <r>
      <rPr>
        <b/>
        <sz val="10"/>
        <rFont val="Calibri"/>
        <family val="2"/>
      </rPr>
      <t>•</t>
    </r>
    <r>
      <rPr>
        <b/>
        <sz val="10"/>
        <rFont val="Arial"/>
        <family val="2"/>
      </rPr>
      <t xml:space="preserve"> Part des versements effectués, prestations et provisions mathématiques au titre de la retraite supplémentaire, par type d'organisme</t>
    </r>
  </si>
  <si>
    <t>Part des versements effectués, prestations et provisions mathématiques au titre de la retraite supplémentaire, par type d'organisme</t>
  </si>
  <si>
    <t>Bénéficiaires d'une rente et montants moyens des prestations annuelles de retraite supplémentaire facultative de 2009 à 2013</t>
  </si>
  <si>
    <r>
      <rPr>
        <b/>
        <sz val="8"/>
        <rFont val="Arial"/>
        <family val="2"/>
      </rPr>
      <t xml:space="preserve">Champ </t>
    </r>
    <r>
      <rPr>
        <sz val="8"/>
        <rFont val="Arial"/>
        <family val="2"/>
      </rPr>
      <t xml:space="preserve">• Ensemble des contrats en cours de constitution et liquidation. </t>
    </r>
  </si>
  <si>
    <r>
      <rPr>
        <b/>
        <sz val="8"/>
        <rFont val="Arial"/>
        <family val="2"/>
      </rPr>
      <t>Sources</t>
    </r>
    <r>
      <rPr>
        <sz val="8"/>
        <rFont val="Arial"/>
        <family val="2"/>
      </rPr>
      <t xml:space="preserve"> • Enquêtes Retraite supplémentaire de 2013-2015 de la DREES ; données FFA. </t>
    </r>
  </si>
  <si>
    <t>La distribution, la moyenne et les rapports interquartile et interdécile soulignent la dispersion existant entre les entreprises concernant</t>
  </si>
  <si>
    <r>
      <rPr>
        <b/>
        <sz val="8"/>
        <color indexed="8"/>
        <rFont val="Arial"/>
        <family val="2"/>
      </rPr>
      <t xml:space="preserve">Notes </t>
    </r>
    <r>
      <rPr>
        <sz val="8"/>
        <color indexed="8"/>
        <rFont val="Arial"/>
        <family val="2"/>
      </rPr>
      <t>• Pour les contrats à cotisations définies, les versements effectués par les salariés sont également pris en compte.</t>
    </r>
  </si>
  <si>
    <r>
      <rPr>
        <b/>
        <sz val="8"/>
        <color indexed="8"/>
        <rFont val="Arial"/>
        <family val="2"/>
      </rPr>
      <t xml:space="preserve">Lecture </t>
    </r>
    <r>
      <rPr>
        <sz val="8"/>
        <color indexed="8"/>
        <rFont val="Arial"/>
        <family val="2"/>
      </rPr>
      <t>• Dans 25 % des entreprises du secteur de l'industrie ayant souscrit un contrat à cotisations définies, le montant moyen versé pour un salarié est inférieur à 366 euros</t>
    </r>
  </si>
  <si>
    <r>
      <rPr>
        <b/>
        <sz val="8"/>
        <color indexed="8"/>
        <rFont val="Arial"/>
        <family val="2"/>
      </rPr>
      <t>Champ</t>
    </r>
    <r>
      <rPr>
        <sz val="8"/>
        <color indexed="8"/>
        <rFont val="Arial"/>
        <family val="2"/>
      </rPr>
      <t xml:space="preserve"> • Entreprises de 10 salariés ou plus du secteur marchand non agricole, hors intérim et secteur domestique.</t>
    </r>
  </si>
  <si>
    <r>
      <rPr>
        <b/>
        <sz val="8"/>
        <color indexed="8"/>
        <rFont val="Arial"/>
        <family val="2"/>
      </rPr>
      <t>Sources</t>
    </r>
    <r>
      <rPr>
        <sz val="8"/>
        <color indexed="8"/>
        <rFont val="Arial"/>
        <family val="2"/>
      </rPr>
      <t xml:space="preserve"> • Enquête ACEMO-PIPA 2013 de la DARES.</t>
    </r>
  </si>
  <si>
    <r>
      <rPr>
        <b/>
        <sz val="8"/>
        <color indexed="8"/>
        <rFont val="Arial"/>
        <family val="2"/>
      </rPr>
      <t xml:space="preserve">Champ </t>
    </r>
    <r>
      <rPr>
        <sz val="8"/>
        <color indexed="8"/>
        <rFont val="Arial"/>
        <family val="2"/>
      </rPr>
      <t>• Entreprises de 10 salariés ou plus du secteur marchand non agricole, hors intérim et secteur domestique (DARES) ; toutes entreprises (DREES).</t>
    </r>
  </si>
  <si>
    <r>
      <rPr>
        <b/>
        <sz val="8"/>
        <color indexed="8"/>
        <rFont val="Arial"/>
        <family val="2"/>
      </rPr>
      <t>Sources</t>
    </r>
    <r>
      <rPr>
        <sz val="8"/>
        <color indexed="8"/>
        <rFont val="Arial"/>
        <family val="2"/>
      </rPr>
      <t xml:space="preserve"> • Enquête retraite supplémentaire facultative de 2013 de la DREES ; enquête ACEMO-PIPA 2013 de la DARES.</t>
    </r>
  </si>
</sst>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0.000%"/>
    <numFmt numFmtId="166" formatCode="0.0%"/>
    <numFmt numFmtId="167" formatCode="_-* #,##0.0\ _€_-;\-* #,##0.0\ _€_-;_-* &quot;-&quot;??\ _€_-;_-@_-"/>
    <numFmt numFmtId="168" formatCode="0.000"/>
    <numFmt numFmtId="169" formatCode="_-* #,##0.000\ _€_-;\-* #,##0.000\ _€_-;_-* &quot;-&quot;??\ _€_-;_-@_-"/>
    <numFmt numFmtId="170" formatCode="_-* #,##0.0000\ _€_-;\-* #,##0.0000\ _€_-;_-* &quot;-&quot;??\ _€_-;_-@_-"/>
    <numFmt numFmtId="171" formatCode="0.0"/>
    <numFmt numFmtId="172" formatCode="_-* #,##0.0\ _€_-;\-* #,##0.0\ _€_-;_-* &quot;-&quot;?\ _€_-;_-@_-"/>
    <numFmt numFmtId="173" formatCode="0.000000"/>
    <numFmt numFmtId="174" formatCode="0.00000"/>
    <numFmt numFmtId="175" formatCode="0.0000"/>
    <numFmt numFmtId="176" formatCode="#,##0.0"/>
    <numFmt numFmtId="177" formatCode="0.0000000000"/>
    <numFmt numFmtId="178" formatCode="0&quot;           &quot;"/>
    <numFmt numFmtId="179" formatCode="0.00&quot;      &quot;"/>
    <numFmt numFmtId="180" formatCode="0.00000000"/>
    <numFmt numFmtId="181" formatCode="0.0000000"/>
    <numFmt numFmtId="182" formatCode="#,##0.000"/>
    <numFmt numFmtId="183" formatCode="#,##0.0000"/>
    <numFmt numFmtId="184" formatCode="&quot;Vrai&quot;;&quot;Vrai&quot;;&quot;Faux&quot;"/>
    <numFmt numFmtId="185" formatCode="&quot;Actif&quot;;&quot;Actif&quot;;&quot;Inactif&quot;"/>
    <numFmt numFmtId="186" formatCode="0&quot; &quot;%&quot;    &quot;"/>
    <numFmt numFmtId="187" formatCode="#,##0&quot; &quot;"/>
    <numFmt numFmtId="188" formatCode="0&quot; &quot;%&quot;      &quot;"/>
    <numFmt numFmtId="189" formatCode="0.0&quot; &quot;%"/>
    <numFmt numFmtId="190" formatCode="0.0&quot;  &quot;"/>
    <numFmt numFmtId="191" formatCode="0&quot; &quot;%"/>
    <numFmt numFmtId="192" formatCode="#,##0&quot;     &quot;"/>
    <numFmt numFmtId="193" formatCode="#,##0&quot;        &quot;"/>
    <numFmt numFmtId="194" formatCode="0&quot; &quot;%&quot;   &quot;"/>
    <numFmt numFmtId="195" formatCode="0&quot; &quot;%&quot;  &quot;"/>
    <numFmt numFmtId="196" formatCode="#,##0\ &quot;€&quot;"/>
    <numFmt numFmtId="197" formatCode="0.00&quot;  &quot;"/>
    <numFmt numFmtId="198" formatCode="#,##0&quot;  &quot;"/>
    <numFmt numFmtId="199" formatCode="0&quot; &quot;%&quot; &quot;"/>
    <numFmt numFmtId="200" formatCode="#,##0.00\ _€"/>
    <numFmt numFmtId="201" formatCode="#,##0.000\ _€"/>
    <numFmt numFmtId="202" formatCode="#,##0.0\ _€"/>
    <numFmt numFmtId="203" formatCode="#,##0\ _€"/>
    <numFmt numFmtId="204" formatCode="#,##0_ ;\-#,##0\ "/>
    <numFmt numFmtId="205" formatCode="#,##0_ ;[Red]\-#,##0\ "/>
    <numFmt numFmtId="206" formatCode="0&quot;    &quot;"/>
    <numFmt numFmtId="207" formatCode="#,##0\ &quot;€&quot;;[Red]\-#,##0"/>
    <numFmt numFmtId="208" formatCode="0.0&quot; &quot;%&quot; &quot;"/>
    <numFmt numFmtId="209" formatCode="#,##0.0&quot;  &quot;"/>
    <numFmt numFmtId="210" formatCode="0.000000000"/>
    <numFmt numFmtId="211" formatCode="#,##0.000000000"/>
    <numFmt numFmtId="212" formatCode="0.0&quot; &quot;%&quot;    &quot;"/>
    <numFmt numFmtId="213" formatCode="[$€-2]\ #,##0.00_);[Red]\([$€-2]\ #,##0.00\)"/>
    <numFmt numFmtId="214" formatCode="#,##0.00&quot;  &quot;"/>
    <numFmt numFmtId="215" formatCode="#,##0.000&quot;  &quot;"/>
    <numFmt numFmtId="216" formatCode="#,##0.0000&quot;  &quot;"/>
    <numFmt numFmtId="217" formatCode="#,##0.00000&quot;  &quot;"/>
  </numFmts>
  <fonts count="82">
    <font>
      <sz val="10"/>
      <name val="Arial"/>
      <family val="0"/>
    </font>
    <font>
      <u val="single"/>
      <sz val="10"/>
      <color indexed="30"/>
      <name val="Arial"/>
      <family val="2"/>
    </font>
    <font>
      <sz val="8"/>
      <name val="Arial"/>
      <family val="2"/>
    </font>
    <font>
      <u val="single"/>
      <sz val="10"/>
      <color indexed="20"/>
      <name val="Arial"/>
      <family val="2"/>
    </font>
    <font>
      <b/>
      <sz val="8"/>
      <color indexed="8"/>
      <name val="Arial"/>
      <family val="2"/>
    </font>
    <font>
      <sz val="8"/>
      <color indexed="8"/>
      <name val="Arial"/>
      <family val="2"/>
    </font>
    <font>
      <i/>
      <sz val="8"/>
      <color indexed="8"/>
      <name val="Arial"/>
      <family val="2"/>
    </font>
    <font>
      <b/>
      <i/>
      <sz val="8"/>
      <color indexed="8"/>
      <name val="Arial"/>
      <family val="2"/>
    </font>
    <font>
      <vertAlign val="superscript"/>
      <sz val="8"/>
      <color indexed="8"/>
      <name val="Arial"/>
      <family val="2"/>
    </font>
    <font>
      <b/>
      <sz val="8"/>
      <name val="Arial"/>
      <family val="2"/>
    </font>
    <font>
      <b/>
      <vertAlign val="superscript"/>
      <sz val="8"/>
      <color indexed="8"/>
      <name val="Arial"/>
      <family val="2"/>
    </font>
    <font>
      <b/>
      <sz val="10"/>
      <name val="Arial"/>
      <family val="2"/>
    </font>
    <font>
      <sz val="8"/>
      <color indexed="10"/>
      <name val="Arial"/>
      <family val="2"/>
    </font>
    <font>
      <b/>
      <sz val="8"/>
      <color indexed="10"/>
      <name val="Arial"/>
      <family val="2"/>
    </font>
    <font>
      <b/>
      <sz val="10"/>
      <color indexed="10"/>
      <name val="Arial"/>
      <family val="2"/>
    </font>
    <font>
      <sz val="10"/>
      <color indexed="55"/>
      <name val="Arial"/>
      <family val="2"/>
    </font>
    <font>
      <sz val="8"/>
      <color indexed="55"/>
      <name val="Arial"/>
      <family val="2"/>
    </font>
    <font>
      <sz val="8"/>
      <color indexed="57"/>
      <name val="Arial"/>
      <family val="2"/>
    </font>
    <font>
      <i/>
      <sz val="8"/>
      <name val="Arial"/>
      <family val="2"/>
    </font>
    <font>
      <b/>
      <sz val="8"/>
      <color indexed="57"/>
      <name val="Arial"/>
      <family val="2"/>
    </font>
    <font>
      <b/>
      <sz val="8"/>
      <color indexed="18"/>
      <name val="Arial"/>
      <family val="2"/>
    </font>
    <font>
      <b/>
      <sz val="10"/>
      <name val="Calibri"/>
      <family val="2"/>
    </font>
    <font>
      <i/>
      <sz val="10"/>
      <name val="Arial"/>
      <family val="2"/>
    </font>
    <font>
      <vertAlign val="superscript"/>
      <sz val="8"/>
      <name val="Arial"/>
      <family val="2"/>
    </font>
    <font>
      <b/>
      <i/>
      <sz val="8"/>
      <name val="Arial"/>
      <family val="2"/>
    </font>
    <font>
      <b/>
      <sz val="8"/>
      <color indexed="10"/>
      <name val="Calibri"/>
      <family val="2"/>
    </font>
    <font>
      <sz val="10"/>
      <color indexed="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18"/>
      <name val="Arial"/>
      <family val="2"/>
    </font>
    <font>
      <sz val="8"/>
      <color indexed="9"/>
      <name val="Arial"/>
      <family val="2"/>
    </font>
    <font>
      <b/>
      <sz val="8"/>
      <color indexed="55"/>
      <name val="Arial"/>
      <family val="2"/>
    </font>
    <font>
      <sz val="8"/>
      <color indexed="26"/>
      <name val="Arial"/>
      <family val="2"/>
    </font>
    <font>
      <sz val="10"/>
      <color indexed="8"/>
      <name val="Calibri"/>
      <family val="0"/>
    </font>
    <font>
      <sz val="2"/>
      <color indexed="8"/>
      <name val="Arial"/>
      <family val="0"/>
    </font>
    <font>
      <sz val="3"/>
      <color indexed="8"/>
      <name val="Arial"/>
      <family val="0"/>
    </font>
    <font>
      <b/>
      <sz val="3"/>
      <color indexed="8"/>
      <name val="Arial"/>
      <family val="0"/>
    </font>
    <font>
      <sz val="3.35"/>
      <color indexed="8"/>
      <name val="Arial"/>
      <family val="0"/>
    </font>
    <font>
      <sz val="2.25"/>
      <color indexed="8"/>
      <name val="Arial"/>
      <family val="0"/>
    </font>
    <font>
      <b/>
      <sz val="2.75"/>
      <color indexed="8"/>
      <name val="Arial"/>
      <family val="0"/>
    </font>
    <font>
      <b/>
      <sz val="8"/>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003399"/>
      <name val="Arial"/>
      <family val="2"/>
    </font>
    <font>
      <sz val="8"/>
      <color rgb="FFFF0000"/>
      <name val="Arial"/>
      <family val="2"/>
    </font>
    <font>
      <sz val="8"/>
      <color rgb="FF000000"/>
      <name val="Arial"/>
      <family val="2"/>
    </font>
    <font>
      <b/>
      <sz val="8"/>
      <color rgb="FF000000"/>
      <name val="Arial"/>
      <family val="2"/>
    </font>
    <font>
      <sz val="10"/>
      <color theme="0" tint="-0.24997000396251678"/>
      <name val="Arial"/>
      <family val="2"/>
    </font>
    <font>
      <sz val="8"/>
      <color theme="0"/>
      <name val="Arial"/>
      <family val="2"/>
    </font>
    <font>
      <sz val="8"/>
      <color theme="0" tint="-0.3499799966812134"/>
      <name val="Arial"/>
      <family val="2"/>
    </font>
    <font>
      <b/>
      <sz val="8"/>
      <color theme="0" tint="-0.3499799966812134"/>
      <name val="Arial"/>
      <family val="2"/>
    </font>
    <font>
      <sz val="8"/>
      <color theme="2"/>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D7E4BC"/>
        <bgColor indexed="64"/>
      </patternFill>
    </fill>
    <fill>
      <patternFill patternType="solid">
        <fgColor indexed="9"/>
        <bgColor indexed="64"/>
      </patternFill>
    </fill>
    <fill>
      <patternFill patternType="solid">
        <fgColor theme="0"/>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style="hair"/>
      <top>
        <color indexed="63"/>
      </top>
      <bottom>
        <color indexed="63"/>
      </bottom>
    </border>
    <border>
      <left style="hair"/>
      <right style="hair"/>
      <top style="hair"/>
      <bottom>
        <color indexed="63"/>
      </bottom>
    </border>
    <border>
      <left style="hair"/>
      <right style="hair"/>
      <top>
        <color indexed="63"/>
      </top>
      <bottom style="hair"/>
    </border>
    <border>
      <left style="hair"/>
      <right>
        <color indexed="63"/>
      </right>
      <top>
        <color indexed="63"/>
      </top>
      <bottom>
        <color indexed="63"/>
      </bottom>
    </border>
    <border>
      <left style="hair"/>
      <right style="mediumDashDotDot"/>
      <top style="hair"/>
      <bottom>
        <color indexed="63"/>
      </bottom>
    </border>
    <border>
      <left style="hair"/>
      <right style="mediumDashDotDot"/>
      <top>
        <color indexed="63"/>
      </top>
      <bottom>
        <color indexed="63"/>
      </bottom>
    </border>
    <border>
      <left style="hair"/>
      <right>
        <color indexed="63"/>
      </right>
      <top>
        <color indexed="63"/>
      </top>
      <bottom style="hair"/>
    </border>
    <border>
      <left style="hair"/>
      <right style="mediumDashDotDot"/>
      <top>
        <color indexed="63"/>
      </top>
      <bottom style="hair"/>
    </border>
    <border>
      <left>
        <color indexed="63"/>
      </left>
      <right>
        <color indexed="63"/>
      </right>
      <top>
        <color indexed="63"/>
      </top>
      <bottom style="hair"/>
    </border>
    <border>
      <left>
        <color indexed="63"/>
      </left>
      <right style="hair"/>
      <top>
        <color indexed="63"/>
      </top>
      <bottom>
        <color indexed="63"/>
      </bottom>
    </border>
    <border>
      <left>
        <color indexed="63"/>
      </left>
      <right style="hair"/>
      <top>
        <color indexed="63"/>
      </top>
      <bottom style="hair"/>
    </border>
    <border>
      <left>
        <color indexed="63"/>
      </left>
      <right style="hair"/>
      <top style="hair"/>
      <bottom>
        <color indexed="63"/>
      </bottom>
    </border>
    <border>
      <left>
        <color indexed="63"/>
      </left>
      <right style="hair"/>
      <top style="hair"/>
      <bottom style="hair"/>
    </border>
    <border>
      <left style="hair"/>
      <right>
        <color indexed="63"/>
      </right>
      <top style="hair"/>
      <bottom>
        <color indexed="63"/>
      </bottom>
    </border>
    <border>
      <left style="hair"/>
      <right style="mediumDashDotDot"/>
      <top style="hair"/>
      <bottom style="hair"/>
    </border>
    <border>
      <left style="mediumDashDotDot"/>
      <right style="mediumDashDotDot"/>
      <top style="hair"/>
      <bottom style="hair"/>
    </border>
    <border>
      <left style="hair"/>
      <right>
        <color indexed="63"/>
      </right>
      <top style="hair"/>
      <bottom style="hair"/>
    </border>
    <border>
      <left style="mediumDashDotDot"/>
      <right style="mediumDashDotDot"/>
      <top>
        <color indexed="63"/>
      </top>
      <bottom>
        <color indexed="63"/>
      </bottom>
    </border>
    <border>
      <left style="mediumDashDotDot"/>
      <right style="mediumDashDotDot"/>
      <top>
        <color indexed="63"/>
      </top>
      <bottom style="hair"/>
    </border>
    <border>
      <left>
        <color indexed="63"/>
      </left>
      <right style="mediumDashDotDot"/>
      <top style="hair"/>
      <bottom style="hair"/>
    </border>
    <border>
      <left style="thin">
        <color theme="0"/>
      </left>
      <right style="thin">
        <color theme="0"/>
      </right>
      <top style="thin">
        <color theme="0"/>
      </top>
      <bottom style="thin">
        <color theme="0"/>
      </bottom>
    </border>
    <border>
      <left style="dashDotDot"/>
      <right style="dashDotDot"/>
      <top style="dashDotDot"/>
      <bottom>
        <color indexed="63"/>
      </bottom>
    </border>
    <border>
      <left style="hair"/>
      <right style="hair"/>
      <top style="dashDotDot"/>
      <bottom style="hair"/>
    </border>
    <border>
      <left>
        <color indexed="63"/>
      </left>
      <right style="hair"/>
      <top style="dashDotDot"/>
      <bottom style="hair"/>
    </border>
    <border>
      <left>
        <color indexed="63"/>
      </left>
      <right style="hair"/>
      <top style="hair"/>
      <bottom style="dashDotDot"/>
    </border>
    <border>
      <left style="thin">
        <color theme="0"/>
      </left>
      <right style="thin">
        <color theme="0"/>
      </right>
      <top style="thin">
        <color theme="0"/>
      </top>
      <bottom>
        <color indexed="63"/>
      </bottom>
    </border>
    <border>
      <left>
        <color indexed="63"/>
      </left>
      <right style="thin">
        <color theme="0"/>
      </right>
      <top style="thin">
        <color theme="0"/>
      </top>
      <bottom style="thin">
        <color theme="0"/>
      </bottom>
    </border>
    <border>
      <left style="thin">
        <color theme="0"/>
      </left>
      <right style="thin">
        <color theme="0"/>
      </right>
      <top>
        <color indexed="63"/>
      </top>
      <bottom style="thin">
        <color theme="0"/>
      </bottom>
    </border>
    <border>
      <left style="thin">
        <color theme="0"/>
      </left>
      <right style="thin">
        <color theme="0"/>
      </right>
      <top style="thin">
        <color theme="0"/>
      </top>
      <bottom style="hair"/>
    </border>
    <border>
      <left>
        <color indexed="63"/>
      </left>
      <right style="thin">
        <color theme="0"/>
      </right>
      <top style="thin">
        <color theme="0"/>
      </top>
      <bottom style="hair"/>
    </border>
    <border>
      <left>
        <color indexed="63"/>
      </left>
      <right style="hair"/>
      <top style="hair"/>
      <bottom style="hair">
        <color theme="0"/>
      </bottom>
    </border>
    <border>
      <left>
        <color indexed="63"/>
      </left>
      <right style="hair"/>
      <top style="hair">
        <color theme="0"/>
      </top>
      <bottom style="hair">
        <color theme="0"/>
      </bottom>
    </border>
    <border>
      <left>
        <color indexed="63"/>
      </left>
      <right style="hair"/>
      <top style="hair">
        <color theme="0"/>
      </top>
      <bottom style="hair"/>
    </border>
    <border>
      <left style="hair"/>
      <right style="hair"/>
      <top style="hair"/>
      <bottom style="hair">
        <color theme="0"/>
      </bottom>
    </border>
    <border>
      <left style="hair"/>
      <right style="hair"/>
      <top style="hair">
        <color theme="0"/>
      </top>
      <bottom style="hair">
        <color theme="0"/>
      </bottom>
    </border>
    <border>
      <left style="hair"/>
      <right style="hair"/>
      <top style="hair">
        <color theme="0"/>
      </top>
      <bottom style="hair"/>
    </border>
    <border>
      <left style="hair"/>
      <right style="dashDotDot"/>
      <top style="hair"/>
      <bottom>
        <color indexed="63"/>
      </bottom>
    </border>
    <border>
      <left style="hair"/>
      <right style="dashDotDot"/>
      <top style="hair"/>
      <bottom style="hair"/>
    </border>
    <border>
      <left style="hair"/>
      <right style="dashDotDot"/>
      <top>
        <color indexed="63"/>
      </top>
      <bottom>
        <color indexed="63"/>
      </bottom>
    </border>
    <border>
      <left style="hair"/>
      <right style="dashDotDot"/>
      <top>
        <color indexed="63"/>
      </top>
      <bottom style="hair"/>
    </border>
    <border>
      <left style="hair"/>
      <right>
        <color indexed="63"/>
      </right>
      <top style="dashDotDot"/>
      <bottom style="hair"/>
    </border>
    <border>
      <left style="dashDotDot"/>
      <right style="dashDotDot"/>
      <top style="dashDotDot"/>
      <bottom style="hair"/>
    </border>
    <border>
      <left style="dashDotDot"/>
      <right style="dashDotDot"/>
      <top>
        <color indexed="63"/>
      </top>
      <bottom style="hair"/>
    </border>
    <border>
      <left style="dashDotDot"/>
      <right style="dashDotDot"/>
      <top style="hair"/>
      <bottom style="hair"/>
    </border>
    <border>
      <left style="dashDotDot"/>
      <right style="hair"/>
      <top style="hair"/>
      <bottom>
        <color indexed="63"/>
      </bottom>
    </border>
    <border>
      <left style="dashDotDot"/>
      <right style="hair"/>
      <top>
        <color indexed="63"/>
      </top>
      <bottom>
        <color indexed="63"/>
      </bottom>
    </border>
    <border>
      <left style="dashDotDot"/>
      <right style="hair"/>
      <top style="hair"/>
      <bottom style="hair"/>
    </border>
    <border>
      <left>
        <color indexed="63"/>
      </left>
      <right style="dashDotDot"/>
      <top style="hair"/>
      <bottom style="hair"/>
    </border>
    <border>
      <left style="dotted"/>
      <right style="dotted"/>
      <top style="dotted"/>
      <bottom style="dotted"/>
    </border>
    <border>
      <left style="mediumDashDotDot"/>
      <right style="hair"/>
      <top>
        <color indexed="63"/>
      </top>
      <bottom>
        <color indexed="63"/>
      </bottom>
    </border>
    <border>
      <left style="mediumDashDotDot"/>
      <right style="hair"/>
      <top>
        <color indexed="63"/>
      </top>
      <bottom style="hair"/>
    </border>
    <border>
      <left style="mediumDashDotDot"/>
      <right style="hair"/>
      <top style="hair"/>
      <bottom>
        <color indexed="63"/>
      </bottom>
    </border>
    <border>
      <left style="mediumDashDotDot"/>
      <right style="hair"/>
      <top style="hair"/>
      <bottom style="hair"/>
    </border>
    <border>
      <left style="dashDotDot"/>
      <right style="dashDotDot"/>
      <top>
        <color indexed="63"/>
      </top>
      <bottom>
        <color indexed="63"/>
      </bottom>
    </border>
    <border>
      <left style="hair"/>
      <right style="hair"/>
      <top style="hair"/>
      <bottom style="dashDotDot"/>
    </border>
    <border>
      <left style="hair"/>
      <right>
        <color indexed="63"/>
      </right>
      <top style="hair"/>
      <bottom style="dashDotDot"/>
    </border>
    <border>
      <left style="dashDotDot"/>
      <right style="dashDotDot"/>
      <top style="hair"/>
      <bottom style="dashDotDot"/>
    </border>
    <border>
      <left>
        <color indexed="63"/>
      </left>
      <right style="thin">
        <color theme="0"/>
      </right>
      <top style="thin">
        <color theme="0"/>
      </top>
      <bottom>
        <color indexed="63"/>
      </bottom>
    </border>
    <border>
      <left style="dashDotDot"/>
      <right style="hair"/>
      <top>
        <color indexed="63"/>
      </top>
      <bottom style="dashDotDot"/>
    </border>
    <border>
      <left style="hair"/>
      <right style="hair"/>
      <top>
        <color indexed="63"/>
      </top>
      <bottom style="dashDotDot"/>
    </border>
    <border>
      <left style="hair"/>
      <right style="dashDotDot"/>
      <top>
        <color indexed="63"/>
      </top>
      <bottom style="dashDotDot"/>
    </border>
    <border>
      <left style="dashDotDot"/>
      <right style="hair"/>
      <top>
        <color indexed="63"/>
      </top>
      <bottom style="hair"/>
    </border>
    <border>
      <left>
        <color indexed="63"/>
      </left>
      <right>
        <color indexed="63"/>
      </right>
      <top style="thin">
        <color theme="0"/>
      </top>
      <bottom>
        <color indexed="63"/>
      </bottom>
    </border>
    <border>
      <left>
        <color indexed="63"/>
      </left>
      <right>
        <color indexed="63"/>
      </right>
      <top style="hair"/>
      <bottom style="hair"/>
    </border>
    <border>
      <left>
        <color indexed="63"/>
      </left>
      <right>
        <color indexed="63"/>
      </right>
      <top style="hair"/>
      <bottom>
        <color indexed="63"/>
      </bottom>
    </border>
    <border>
      <left style="mediumDashDotDot"/>
      <right>
        <color indexed="63"/>
      </right>
      <top style="hair"/>
      <bottom>
        <color indexed="63"/>
      </bottom>
    </border>
    <border>
      <left style="mediumDashDotDot"/>
      <right>
        <color indexed="63"/>
      </right>
      <top>
        <color indexed="63"/>
      </top>
      <bottom style="hair"/>
    </border>
    <border>
      <left style="dashDotDot"/>
      <right>
        <color indexed="63"/>
      </right>
      <top style="hair"/>
      <bottom style="hair"/>
    </border>
    <border>
      <left>
        <color indexed="63"/>
      </left>
      <right style="mediumDashDotDot"/>
      <top style="hair"/>
      <bottom>
        <color indexed="63"/>
      </bottom>
    </border>
    <border>
      <left>
        <color indexed="63"/>
      </left>
      <right style="mediumDashDotDot"/>
      <top>
        <color indexed="63"/>
      </top>
      <bottom style="hair"/>
    </border>
    <border>
      <left>
        <color indexed="63"/>
      </left>
      <right style="mediumDashDotDot"/>
      <top>
        <color indexed="63"/>
      </top>
      <bottom>
        <color indexed="63"/>
      </bottom>
    </border>
    <border>
      <left style="mediumDashDotDot"/>
      <right style="mediumDashDotDot"/>
      <top style="hair"/>
      <bottom>
        <color indexed="63"/>
      </bottom>
    </border>
    <border>
      <left style="dashDotDot"/>
      <right style="hair"/>
      <top style="dashDotDot"/>
      <bottom>
        <color indexed="63"/>
      </bottom>
    </border>
    <border>
      <left style="dashDotDot"/>
      <right style="dashDotDot"/>
      <top>
        <color indexed="63"/>
      </top>
      <bottom style="dashDotDot"/>
    </border>
    <border>
      <left style="dashDotDot"/>
      <right>
        <color indexed="63"/>
      </right>
      <top style="dashDotDot"/>
      <bottom style="hair"/>
    </border>
    <border>
      <left>
        <color indexed="63"/>
      </left>
      <right>
        <color indexed="63"/>
      </right>
      <top style="dashDotDot"/>
      <bottom style="hair"/>
    </border>
    <border>
      <left>
        <color indexed="63"/>
      </left>
      <right style="dashDotDot"/>
      <top style="dashDotDot"/>
      <bottom style="hair"/>
    </border>
    <border>
      <left>
        <color indexed="63"/>
      </left>
      <right style="dashDotDot"/>
      <top>
        <color indexed="63"/>
      </top>
      <bottom>
        <color indexed="63"/>
      </bottom>
    </border>
    <border>
      <left>
        <color indexed="63"/>
      </left>
      <right style="dashDotDot"/>
      <top>
        <color indexed="63"/>
      </top>
      <bottom style="hair"/>
    </border>
    <border>
      <left style="dashDotDot"/>
      <right>
        <color indexed="63"/>
      </right>
      <top style="dashDotDot"/>
      <bottom>
        <color indexed="63"/>
      </bottom>
    </border>
    <border>
      <left>
        <color indexed="63"/>
      </left>
      <right style="dashDotDot"/>
      <top style="dashDotDot"/>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0" borderId="2" applyNumberFormat="0" applyFill="0" applyAlignment="0" applyProtection="0"/>
    <xf numFmtId="0" fontId="0" fillId="27" borderId="3" applyNumberFormat="0" applyFont="0" applyAlignment="0" applyProtection="0"/>
    <xf numFmtId="0" fontId="61" fillId="28" borderId="1" applyNumberFormat="0" applyAlignment="0" applyProtection="0"/>
    <xf numFmtId="0" fontId="62" fillId="29" borderId="0" applyNumberFormat="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30" borderId="0" applyNumberFormat="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4" fillId="31" borderId="0" applyNumberFormat="0" applyBorder="0" applyAlignment="0" applyProtection="0"/>
    <xf numFmtId="0" fontId="65" fillId="26" borderId="4"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2" borderId="9" applyNumberFormat="0" applyAlignment="0" applyProtection="0"/>
  </cellStyleXfs>
  <cellXfs count="878">
    <xf numFmtId="0" fontId="0" fillId="0" borderId="0" xfId="0" applyAlignment="1">
      <alignment/>
    </xf>
    <xf numFmtId="0" fontId="4" fillId="0" borderId="0" xfId="0" applyFont="1" applyFill="1" applyAlignment="1">
      <alignment vertical="center"/>
    </xf>
    <xf numFmtId="0" fontId="5" fillId="0" borderId="0" xfId="0" applyFont="1" applyFill="1" applyAlignment="1">
      <alignment vertical="center"/>
    </xf>
    <xf numFmtId="0" fontId="4" fillId="0" borderId="0" xfId="0" applyFont="1" applyFill="1" applyAlignment="1">
      <alignment horizontal="center" vertical="center"/>
    </xf>
    <xf numFmtId="0" fontId="5" fillId="0" borderId="10" xfId="0" applyNumberFormat="1" applyFont="1" applyFill="1" applyBorder="1" applyAlignment="1" quotePrefix="1">
      <alignment vertical="center"/>
    </xf>
    <xf numFmtId="0" fontId="5" fillId="0" borderId="10" xfId="0" applyNumberFormat="1" applyFont="1" applyFill="1" applyBorder="1" applyAlignment="1">
      <alignment vertical="center"/>
    </xf>
    <xf numFmtId="0" fontId="5" fillId="0" borderId="0" xfId="0" applyFont="1" applyFill="1" applyBorder="1" applyAlignment="1">
      <alignment vertical="center"/>
    </xf>
    <xf numFmtId="3" fontId="4" fillId="0" borderId="0" xfId="47" applyNumberFormat="1" applyFont="1" applyFill="1" applyBorder="1" applyAlignment="1">
      <alignment vertical="center" wrapText="1"/>
    </xf>
    <xf numFmtId="3" fontId="4" fillId="0" borderId="0" xfId="47" applyNumberFormat="1" applyFont="1" applyFill="1" applyBorder="1" applyAlignment="1" quotePrefix="1">
      <alignment horizontal="center" vertical="center"/>
    </xf>
    <xf numFmtId="3" fontId="4" fillId="0" borderId="0" xfId="47" applyNumberFormat="1" applyFont="1" applyFill="1" applyBorder="1" applyAlignment="1">
      <alignment horizontal="center" vertical="center"/>
    </xf>
    <xf numFmtId="0" fontId="5" fillId="0" borderId="0" xfId="0" applyNumberFormat="1" applyFont="1" applyFill="1" applyBorder="1" applyAlignment="1" quotePrefix="1">
      <alignment vertical="center"/>
    </xf>
    <xf numFmtId="164" fontId="5" fillId="0" borderId="0" xfId="47" applyNumberFormat="1" applyFont="1" applyFill="1" applyBorder="1" applyAlignment="1">
      <alignment horizontal="center" vertical="center"/>
    </xf>
    <xf numFmtId="164" fontId="5" fillId="0" borderId="0" xfId="47" applyNumberFormat="1" applyFont="1" applyFill="1" applyBorder="1" applyAlignment="1" quotePrefix="1">
      <alignment horizontal="center" vertical="center"/>
    </xf>
    <xf numFmtId="164" fontId="5" fillId="0" borderId="0" xfId="0" applyNumberFormat="1" applyFont="1" applyFill="1" applyBorder="1" applyAlignment="1">
      <alignment horizontal="center" vertical="center"/>
    </xf>
    <xf numFmtId="0" fontId="5" fillId="0" borderId="0" xfId="0" applyNumberFormat="1" applyFont="1" applyFill="1" applyBorder="1" applyAlignment="1">
      <alignment vertical="center"/>
    </xf>
    <xf numFmtId="0" fontId="4" fillId="0" borderId="0" xfId="0" applyNumberFormat="1" applyFont="1" applyFill="1" applyBorder="1" applyAlignment="1">
      <alignment horizontal="center" vertical="center" wrapText="1"/>
    </xf>
    <xf numFmtId="164" fontId="4" fillId="0" borderId="0" xfId="47" applyNumberFormat="1" applyFont="1" applyFill="1" applyBorder="1" applyAlignment="1">
      <alignment horizontal="center" vertical="center"/>
    </xf>
    <xf numFmtId="164" fontId="4" fillId="0" borderId="0" xfId="47" applyNumberFormat="1" applyFont="1" applyFill="1" applyBorder="1" applyAlignment="1" quotePrefix="1">
      <alignment horizontal="center" vertical="center"/>
    </xf>
    <xf numFmtId="164" fontId="4" fillId="0" borderId="0" xfId="0" applyNumberFormat="1" applyFont="1" applyFill="1" applyBorder="1" applyAlignment="1">
      <alignment horizontal="center" vertical="center"/>
    </xf>
    <xf numFmtId="164" fontId="5" fillId="0" borderId="0" xfId="0" applyNumberFormat="1" applyFont="1" applyFill="1" applyBorder="1" applyAlignment="1">
      <alignment vertical="center"/>
    </xf>
    <xf numFmtId="164" fontId="5" fillId="0" borderId="0" xfId="47" applyNumberFormat="1" applyFont="1" applyFill="1" applyBorder="1" applyAlignment="1">
      <alignment vertical="center"/>
    </xf>
    <xf numFmtId="43" fontId="5" fillId="0" borderId="0" xfId="47" applyFont="1" applyFill="1" applyAlignment="1">
      <alignment vertical="center"/>
    </xf>
    <xf numFmtId="3" fontId="5" fillId="0" borderId="0" xfId="47" applyNumberFormat="1" applyFont="1" applyFill="1" applyBorder="1" applyAlignment="1">
      <alignment horizontal="center" vertical="center"/>
    </xf>
    <xf numFmtId="0" fontId="4" fillId="0" borderId="10" xfId="0" applyFont="1" applyFill="1" applyBorder="1" applyAlignment="1">
      <alignment horizontal="left" vertical="center" wrapText="1"/>
    </xf>
    <xf numFmtId="9" fontId="5" fillId="0" borderId="0" xfId="56" applyNumberFormat="1" applyFont="1" applyFill="1" applyBorder="1" applyAlignment="1">
      <alignment horizontal="center" vertical="center"/>
    </xf>
    <xf numFmtId="0" fontId="4" fillId="0" borderId="0" xfId="0" applyFont="1" applyFill="1" applyBorder="1" applyAlignment="1">
      <alignment horizontal="center" vertical="center" wrapText="1"/>
    </xf>
    <xf numFmtId="196" fontId="5" fillId="0" borderId="0" xfId="0" applyNumberFormat="1" applyFont="1" applyFill="1" applyBorder="1" applyAlignment="1">
      <alignment horizontal="center" vertical="center"/>
    </xf>
    <xf numFmtId="196" fontId="5" fillId="0" borderId="0" xfId="47" applyNumberFormat="1" applyFont="1" applyFill="1" applyBorder="1" applyAlignment="1">
      <alignment horizontal="center" vertical="center"/>
    </xf>
    <xf numFmtId="164" fontId="5" fillId="0" borderId="0" xfId="0" applyNumberFormat="1" applyFont="1" applyFill="1" applyAlignment="1">
      <alignment vertical="center"/>
    </xf>
    <xf numFmtId="0" fontId="4" fillId="0" borderId="10" xfId="0" applyFont="1" applyFill="1" applyBorder="1" applyAlignment="1">
      <alignment horizontal="center" vertical="center"/>
    </xf>
    <xf numFmtId="0" fontId="5" fillId="0" borderId="10" xfId="0" applyFont="1" applyFill="1" applyBorder="1" applyAlignment="1">
      <alignment horizontal="left" vertical="center"/>
    </xf>
    <xf numFmtId="0" fontId="5" fillId="0" borderId="10" xfId="0" applyFont="1" applyFill="1" applyBorder="1" applyAlignment="1">
      <alignment vertical="center"/>
    </xf>
    <xf numFmtId="0" fontId="5" fillId="0" borderId="0" xfId="0" applyFont="1" applyFill="1" applyBorder="1" applyAlignment="1">
      <alignment horizontal="center" vertical="center"/>
    </xf>
    <xf numFmtId="9" fontId="5" fillId="0" borderId="0" xfId="0" applyNumberFormat="1" applyFont="1" applyFill="1" applyBorder="1" applyAlignment="1">
      <alignment vertical="center"/>
    </xf>
    <xf numFmtId="164" fontId="5" fillId="0" borderId="0" xfId="47" applyNumberFormat="1" applyFont="1" applyFill="1" applyAlignment="1">
      <alignment vertical="center"/>
    </xf>
    <xf numFmtId="0" fontId="5" fillId="0" borderId="0" xfId="0" applyFont="1" applyFill="1" applyAlignment="1">
      <alignment vertical="center" wrapText="1"/>
    </xf>
    <xf numFmtId="0" fontId="5" fillId="0" borderId="0" xfId="0" applyFont="1" applyFill="1" applyBorder="1" applyAlignment="1">
      <alignment horizontal="center" vertical="center" wrapText="1"/>
    </xf>
    <xf numFmtId="9" fontId="5" fillId="0" borderId="0" xfId="56" applyFont="1" applyFill="1" applyBorder="1" applyAlignment="1">
      <alignment vertical="center"/>
    </xf>
    <xf numFmtId="1" fontId="5" fillId="0" borderId="11" xfId="56" applyNumberFormat="1" applyFont="1" applyFill="1" applyBorder="1" applyAlignment="1">
      <alignment horizontal="center" vertical="center"/>
    </xf>
    <xf numFmtId="0" fontId="5" fillId="0" borderId="0" xfId="0" applyFont="1" applyFill="1" applyBorder="1" applyAlignment="1">
      <alignment vertical="center" wrapText="1"/>
    </xf>
    <xf numFmtId="1" fontId="5" fillId="0" borderId="12" xfId="0" applyNumberFormat="1" applyFont="1" applyFill="1" applyBorder="1" applyAlignment="1">
      <alignment horizontal="center" vertical="center"/>
    </xf>
    <xf numFmtId="1" fontId="5" fillId="0" borderId="11" xfId="0" applyNumberFormat="1" applyFont="1" applyFill="1" applyBorder="1" applyAlignment="1">
      <alignment horizontal="center" vertical="center"/>
    </xf>
    <xf numFmtId="3" fontId="5" fillId="0" borderId="11" xfId="0" applyNumberFormat="1" applyFont="1" applyFill="1" applyBorder="1" applyAlignment="1">
      <alignment horizontal="center" vertical="center"/>
    </xf>
    <xf numFmtId="0" fontId="5" fillId="0" borderId="0" xfId="0" applyFont="1" applyFill="1" applyAlignment="1">
      <alignment horizontal="center" vertical="center"/>
    </xf>
    <xf numFmtId="0" fontId="4" fillId="0" borderId="0" xfId="0" applyFont="1" applyFill="1" applyAlignment="1">
      <alignment horizontal="left" vertical="center"/>
    </xf>
    <xf numFmtId="0" fontId="5" fillId="0" borderId="0" xfId="0" applyFont="1" applyFill="1" applyAlignment="1">
      <alignment horizontal="left" vertical="center"/>
    </xf>
    <xf numFmtId="0" fontId="5" fillId="0" borderId="11" xfId="0" applyFont="1" applyFill="1" applyBorder="1" applyAlignment="1">
      <alignment horizontal="left" vertical="center"/>
    </xf>
    <xf numFmtId="0" fontId="5" fillId="0" borderId="13" xfId="0" applyFont="1" applyFill="1" applyBorder="1" applyAlignment="1">
      <alignment horizontal="left" vertical="center"/>
    </xf>
    <xf numFmtId="0" fontId="5" fillId="0" borderId="11" xfId="0" applyFont="1" applyFill="1" applyBorder="1" applyAlignment="1">
      <alignment horizontal="left" vertical="center" wrapText="1"/>
    </xf>
    <xf numFmtId="0" fontId="5" fillId="0" borderId="0" xfId="0" applyFont="1" applyFill="1" applyBorder="1" applyAlignment="1">
      <alignment horizontal="left" vertical="center"/>
    </xf>
    <xf numFmtId="0" fontId="4" fillId="0" borderId="0" xfId="0" applyFont="1" applyFill="1" applyBorder="1" applyAlignment="1">
      <alignment horizontal="left" vertical="center"/>
    </xf>
    <xf numFmtId="3" fontId="4" fillId="0" borderId="0" xfId="47" applyNumberFormat="1" applyFont="1" applyFill="1" applyBorder="1" applyAlignment="1">
      <alignment horizontal="center" vertical="center" wrapText="1"/>
    </xf>
    <xf numFmtId="164" fontId="4" fillId="0" borderId="0" xfId="47"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9" fontId="5" fillId="0" borderId="0" xfId="0" applyNumberFormat="1" applyFont="1" applyFill="1" applyBorder="1" applyAlignment="1">
      <alignment horizontal="center" vertical="center"/>
    </xf>
    <xf numFmtId="196" fontId="5" fillId="0" borderId="0" xfId="47" applyNumberFormat="1" applyFont="1" applyFill="1" applyBorder="1" applyAlignment="1">
      <alignment vertical="center"/>
    </xf>
    <xf numFmtId="9" fontId="5" fillId="0" borderId="0" xfId="56" applyFont="1" applyFill="1" applyAlignment="1">
      <alignment vertical="center"/>
    </xf>
    <xf numFmtId="1" fontId="5" fillId="0" borderId="0" xfId="0" applyNumberFormat="1" applyFont="1" applyFill="1" applyBorder="1" applyAlignment="1">
      <alignment horizontal="center" vertical="center"/>
    </xf>
    <xf numFmtId="0" fontId="4" fillId="0" borderId="0" xfId="0" applyFont="1" applyFill="1" applyBorder="1" applyAlignment="1">
      <alignment horizontal="left" vertical="center" wrapText="1"/>
    </xf>
    <xf numFmtId="9" fontId="4" fillId="0" borderId="0" xfId="47" applyNumberFormat="1" applyFont="1" applyFill="1" applyBorder="1" applyAlignment="1">
      <alignment horizontal="center" vertical="center"/>
    </xf>
    <xf numFmtId="9" fontId="4" fillId="0" borderId="0" xfId="0" applyNumberFormat="1" applyFont="1" applyFill="1" applyBorder="1" applyAlignment="1">
      <alignment vertical="center"/>
    </xf>
    <xf numFmtId="196" fontId="4" fillId="0" borderId="0" xfId="47" applyNumberFormat="1" applyFont="1" applyFill="1" applyBorder="1" applyAlignment="1">
      <alignment vertical="center"/>
    </xf>
    <xf numFmtId="0" fontId="5" fillId="0" borderId="10" xfId="0" applyNumberFormat="1" applyFont="1" applyFill="1" applyBorder="1" applyAlignment="1" quotePrefix="1">
      <alignment horizontal="left" vertical="center"/>
    </xf>
    <xf numFmtId="0" fontId="5" fillId="0" borderId="10" xfId="0" applyFont="1" applyFill="1" applyBorder="1" applyAlignment="1">
      <alignment horizontal="center" vertical="center"/>
    </xf>
    <xf numFmtId="0" fontId="5" fillId="0" borderId="0" xfId="0" applyFont="1" applyFill="1" applyAlignment="1">
      <alignment horizontal="right" vertical="center"/>
    </xf>
    <xf numFmtId="0" fontId="6" fillId="0" borderId="0" xfId="0" applyFont="1" applyFill="1" applyAlignment="1">
      <alignment vertical="center"/>
    </xf>
    <xf numFmtId="0" fontId="4" fillId="0" borderId="0" xfId="0" applyFont="1" applyFill="1" applyBorder="1" applyAlignment="1">
      <alignment vertical="center"/>
    </xf>
    <xf numFmtId="9" fontId="5" fillId="0" borderId="0" xfId="0" applyNumberFormat="1" applyFont="1" applyFill="1" applyAlignment="1">
      <alignment vertical="center"/>
    </xf>
    <xf numFmtId="10" fontId="5" fillId="0" borderId="0" xfId="0" applyNumberFormat="1" applyFont="1" applyFill="1" applyAlignment="1">
      <alignment vertical="center"/>
    </xf>
    <xf numFmtId="0" fontId="4" fillId="0" borderId="0" xfId="0" applyFont="1" applyFill="1" applyBorder="1" applyAlignment="1">
      <alignment horizontal="right" vertical="center"/>
    </xf>
    <xf numFmtId="0" fontId="5" fillId="0" borderId="12" xfId="0" applyFont="1" applyFill="1" applyBorder="1" applyAlignment="1">
      <alignment horizontal="left" vertical="center"/>
    </xf>
    <xf numFmtId="1" fontId="5" fillId="0" borderId="0" xfId="56" applyNumberFormat="1" applyFont="1" applyFill="1" applyBorder="1" applyAlignment="1">
      <alignment vertical="center"/>
    </xf>
    <xf numFmtId="0" fontId="5" fillId="0" borderId="0" xfId="0" applyFont="1" applyFill="1" applyBorder="1" applyAlignment="1">
      <alignment horizontal="right" vertical="center" wrapText="1"/>
    </xf>
    <xf numFmtId="3" fontId="5" fillId="0" borderId="0" xfId="0" applyNumberFormat="1" applyFont="1" applyFill="1" applyBorder="1" applyAlignment="1">
      <alignment horizontal="right" vertical="center" wrapText="1"/>
    </xf>
    <xf numFmtId="3" fontId="5" fillId="0" borderId="0" xfId="0" applyNumberFormat="1" applyFont="1" applyFill="1" applyBorder="1" applyAlignment="1">
      <alignment vertical="center"/>
    </xf>
    <xf numFmtId="9" fontId="5" fillId="0" borderId="0" xfId="56"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2" fontId="5" fillId="0" borderId="0" xfId="0" applyNumberFormat="1" applyFont="1" applyFill="1" applyAlignment="1">
      <alignment vertical="center"/>
    </xf>
    <xf numFmtId="198" fontId="5" fillId="0" borderId="11" xfId="0" applyNumberFormat="1" applyFont="1" applyFill="1" applyBorder="1" applyAlignment="1">
      <alignment horizontal="right" vertical="center"/>
    </xf>
    <xf numFmtId="198" fontId="5" fillId="0" borderId="14" xfId="0" applyNumberFormat="1" applyFont="1" applyFill="1" applyBorder="1" applyAlignment="1">
      <alignment horizontal="right" vertical="center"/>
    </xf>
    <xf numFmtId="198" fontId="5" fillId="0" borderId="12" xfId="0" applyNumberFormat="1" applyFont="1" applyFill="1" applyBorder="1" applyAlignment="1">
      <alignment horizontal="right" vertical="center"/>
    </xf>
    <xf numFmtId="198" fontId="5" fillId="0" borderId="15" xfId="0" applyNumberFormat="1" applyFont="1" applyFill="1" applyBorder="1" applyAlignment="1">
      <alignment horizontal="right" vertical="center"/>
    </xf>
    <xf numFmtId="198" fontId="5" fillId="0" borderId="16" xfId="0" applyNumberFormat="1" applyFont="1" applyFill="1" applyBorder="1" applyAlignment="1">
      <alignment horizontal="right" vertical="center"/>
    </xf>
    <xf numFmtId="198" fontId="5" fillId="0" borderId="13" xfId="0" applyNumberFormat="1" applyFont="1" applyFill="1" applyBorder="1" applyAlignment="1">
      <alignment horizontal="right" vertical="center"/>
    </xf>
    <xf numFmtId="198" fontId="5" fillId="0" borderId="17" xfId="0" applyNumberFormat="1" applyFont="1" applyFill="1" applyBorder="1" applyAlignment="1">
      <alignment horizontal="right" vertical="center"/>
    </xf>
    <xf numFmtId="49" fontId="5" fillId="0" borderId="11" xfId="47" applyNumberFormat="1" applyFont="1" applyFill="1" applyBorder="1" applyAlignment="1">
      <alignment horizontal="center" vertical="center"/>
    </xf>
    <xf numFmtId="198" fontId="5" fillId="0" borderId="16" xfId="0" applyNumberFormat="1" applyFont="1" applyFill="1" applyBorder="1" applyAlignment="1">
      <alignment horizontal="center" vertical="center"/>
    </xf>
    <xf numFmtId="198" fontId="5" fillId="0" borderId="11" xfId="0" applyNumberFormat="1" applyFont="1" applyFill="1" applyBorder="1" applyAlignment="1">
      <alignment horizontal="center" vertical="center"/>
    </xf>
    <xf numFmtId="198" fontId="5" fillId="0" borderId="14" xfId="0" applyNumberFormat="1" applyFont="1" applyFill="1" applyBorder="1" applyAlignment="1">
      <alignment horizontal="center" vertical="center"/>
    </xf>
    <xf numFmtId="198" fontId="5" fillId="0" borderId="18" xfId="0" applyNumberFormat="1" applyFont="1" applyFill="1" applyBorder="1" applyAlignment="1">
      <alignment horizontal="center" vertical="center"/>
    </xf>
    <xf numFmtId="0" fontId="5" fillId="0" borderId="0" xfId="0" applyFont="1" applyFill="1" applyBorder="1" applyAlignment="1">
      <alignment horizontal="right" vertical="center"/>
    </xf>
    <xf numFmtId="9" fontId="5" fillId="0" borderId="0" xfId="56" applyFont="1" applyFill="1" applyBorder="1" applyAlignment="1">
      <alignment horizontal="right" vertical="center"/>
    </xf>
    <xf numFmtId="1" fontId="5" fillId="0" borderId="0" xfId="0" applyNumberFormat="1" applyFont="1" applyFill="1" applyBorder="1" applyAlignment="1">
      <alignment vertical="center"/>
    </xf>
    <xf numFmtId="3" fontId="4" fillId="0" borderId="0" xfId="0" applyNumberFormat="1" applyFont="1" applyFill="1" applyBorder="1" applyAlignment="1">
      <alignment vertical="center"/>
    </xf>
    <xf numFmtId="0" fontId="7" fillId="0" borderId="0" xfId="0" applyFont="1" applyFill="1" applyBorder="1" applyAlignment="1">
      <alignment horizontal="left" vertical="center" wrapText="1"/>
    </xf>
    <xf numFmtId="0" fontId="4" fillId="0" borderId="0" xfId="0" applyFont="1" applyFill="1" applyAlignment="1">
      <alignment vertical="center" wrapText="1"/>
    </xf>
    <xf numFmtId="0" fontId="4" fillId="0" borderId="19" xfId="0" applyFont="1" applyFill="1" applyBorder="1" applyAlignment="1">
      <alignment horizontal="right" vertical="center"/>
    </xf>
    <xf numFmtId="0" fontId="5" fillId="0" borderId="0" xfId="47" applyNumberFormat="1" applyFont="1" applyFill="1" applyBorder="1" applyAlignment="1">
      <alignment horizontal="right" vertical="center"/>
    </xf>
    <xf numFmtId="1" fontId="5" fillId="0" borderId="10" xfId="56" applyNumberFormat="1" applyFont="1" applyFill="1" applyBorder="1" applyAlignment="1">
      <alignment horizontal="center" vertical="center"/>
    </xf>
    <xf numFmtId="0" fontId="5" fillId="0" borderId="10" xfId="0" applyFont="1" applyFill="1" applyBorder="1" applyAlignment="1">
      <alignment horizontal="left" vertical="center" wrapText="1"/>
    </xf>
    <xf numFmtId="1" fontId="5" fillId="0" borderId="0" xfId="56" applyNumberFormat="1" applyFont="1" applyFill="1" applyBorder="1" applyAlignment="1">
      <alignment horizontal="center" vertical="center"/>
    </xf>
    <xf numFmtId="1" fontId="5" fillId="0" borderId="10" xfId="56" applyNumberFormat="1" applyFont="1" applyFill="1" applyBorder="1" applyAlignment="1">
      <alignment horizontal="center" vertical="center" wrapText="1"/>
    </xf>
    <xf numFmtId="0" fontId="6" fillId="0" borderId="0" xfId="0" applyFont="1" applyFill="1" applyBorder="1" applyAlignment="1">
      <alignment horizontal="right" vertical="center"/>
    </xf>
    <xf numFmtId="166" fontId="5" fillId="0" borderId="0" xfId="56" applyNumberFormat="1" applyFont="1" applyFill="1" applyAlignment="1">
      <alignment vertical="center"/>
    </xf>
    <xf numFmtId="2" fontId="5" fillId="0" borderId="0" xfId="0" applyNumberFormat="1" applyFont="1" applyFill="1" applyAlignment="1">
      <alignment horizontal="right" vertical="center"/>
    </xf>
    <xf numFmtId="193" fontId="5" fillId="0" borderId="11" xfId="0" applyNumberFormat="1" applyFont="1" applyFill="1" applyBorder="1" applyAlignment="1">
      <alignment vertical="center"/>
    </xf>
    <xf numFmtId="193" fontId="5" fillId="0" borderId="11" xfId="56" applyNumberFormat="1" applyFont="1" applyFill="1" applyBorder="1" applyAlignment="1">
      <alignment vertical="center"/>
    </xf>
    <xf numFmtId="3" fontId="5" fillId="0" borderId="20" xfId="0" applyNumberFormat="1" applyFont="1" applyFill="1" applyBorder="1" applyAlignment="1">
      <alignment horizontal="center" vertical="center"/>
    </xf>
    <xf numFmtId="0" fontId="5" fillId="0" borderId="13" xfId="0" applyFont="1" applyFill="1" applyBorder="1" applyAlignment="1">
      <alignment horizontal="left" vertical="center" wrapText="1"/>
    </xf>
    <xf numFmtId="193" fontId="5" fillId="0" borderId="13" xfId="0" applyNumberFormat="1" applyFont="1" applyFill="1" applyBorder="1" applyAlignment="1">
      <alignment vertical="center"/>
    </xf>
    <xf numFmtId="193" fontId="5" fillId="0" borderId="13" xfId="56" applyNumberFormat="1" applyFont="1" applyFill="1" applyBorder="1" applyAlignment="1">
      <alignment vertical="center"/>
    </xf>
    <xf numFmtId="3" fontId="5" fillId="0" borderId="21" xfId="0" applyNumberFormat="1" applyFont="1" applyFill="1" applyBorder="1" applyAlignment="1">
      <alignment horizontal="center" vertical="center"/>
    </xf>
    <xf numFmtId="3" fontId="5" fillId="0" borderId="13" xfId="0" applyNumberFormat="1" applyFont="1" applyFill="1" applyBorder="1" applyAlignment="1">
      <alignment horizontal="center" vertical="center"/>
    </xf>
    <xf numFmtId="193" fontId="5" fillId="0" borderId="11" xfId="56" applyNumberFormat="1" applyFont="1" applyFill="1" applyBorder="1" applyAlignment="1">
      <alignment horizontal="center" vertical="center"/>
    </xf>
    <xf numFmtId="191" fontId="5" fillId="0" borderId="20" xfId="0" applyNumberFormat="1" applyFont="1" applyFill="1" applyBorder="1" applyAlignment="1">
      <alignment horizontal="center" vertical="center"/>
    </xf>
    <xf numFmtId="191" fontId="5" fillId="0" borderId="11" xfId="0" applyNumberFormat="1" applyFont="1" applyFill="1" applyBorder="1" applyAlignment="1">
      <alignment horizontal="center" vertical="center"/>
    </xf>
    <xf numFmtId="4" fontId="6" fillId="0" borderId="0" xfId="0" applyNumberFormat="1" applyFont="1" applyFill="1" applyBorder="1" applyAlignment="1">
      <alignment horizontal="right" vertical="center"/>
    </xf>
    <xf numFmtId="2" fontId="5" fillId="0" borderId="0" xfId="0" applyNumberFormat="1" applyFont="1" applyFill="1" applyBorder="1" applyAlignment="1">
      <alignment vertical="center"/>
    </xf>
    <xf numFmtId="2" fontId="4" fillId="0" borderId="0" xfId="0" applyNumberFormat="1" applyFont="1" applyFill="1" applyAlignment="1">
      <alignment vertical="center"/>
    </xf>
    <xf numFmtId="0" fontId="5" fillId="0" borderId="14" xfId="0" applyFont="1" applyFill="1" applyBorder="1" applyAlignment="1">
      <alignment horizontal="left" vertical="center"/>
    </xf>
    <xf numFmtId="3" fontId="5" fillId="0" borderId="11" xfId="0" applyNumberFormat="1" applyFont="1" applyFill="1" applyBorder="1" applyAlignment="1">
      <alignment horizontal="right" vertical="center"/>
    </xf>
    <xf numFmtId="1" fontId="5" fillId="0" borderId="11" xfId="0" applyNumberFormat="1" applyFont="1" applyFill="1" applyBorder="1" applyAlignment="1">
      <alignment horizontal="right" vertical="center"/>
    </xf>
    <xf numFmtId="3" fontId="6" fillId="0" borderId="11" xfId="0" applyNumberFormat="1" applyFont="1" applyFill="1" applyBorder="1" applyAlignment="1">
      <alignment horizontal="right" vertical="center"/>
    </xf>
    <xf numFmtId="0" fontId="4" fillId="0" borderId="17" xfId="0" applyFont="1" applyFill="1" applyBorder="1" applyAlignment="1">
      <alignment horizontal="left" vertical="center"/>
    </xf>
    <xf numFmtId="0" fontId="5" fillId="0" borderId="19" xfId="0" applyFont="1" applyFill="1" applyBorder="1" applyAlignment="1">
      <alignment vertical="center"/>
    </xf>
    <xf numFmtId="1" fontId="5" fillId="0" borderId="13" xfId="0" applyNumberFormat="1" applyFont="1" applyFill="1" applyBorder="1" applyAlignment="1">
      <alignment horizontal="right" vertical="center"/>
    </xf>
    <xf numFmtId="1" fontId="5" fillId="0" borderId="0" xfId="0" applyNumberFormat="1" applyFont="1" applyFill="1" applyAlignment="1">
      <alignment vertical="center"/>
    </xf>
    <xf numFmtId="166" fontId="5" fillId="0" borderId="0" xfId="0" applyNumberFormat="1" applyFont="1" applyFill="1" applyAlignment="1">
      <alignment vertical="center"/>
    </xf>
    <xf numFmtId="1" fontId="4" fillId="0" borderId="0" xfId="56" applyNumberFormat="1" applyFont="1" applyFill="1" applyBorder="1" applyAlignment="1">
      <alignment vertical="center"/>
    </xf>
    <xf numFmtId="0" fontId="5" fillId="0" borderId="0" xfId="0" applyFont="1" applyFill="1" applyBorder="1" applyAlignment="1" quotePrefix="1">
      <alignment vertical="center"/>
    </xf>
    <xf numFmtId="0" fontId="5" fillId="0" borderId="0" xfId="0" applyFont="1" applyFill="1" applyBorder="1" applyAlignment="1" quotePrefix="1">
      <alignment horizontal="center" vertical="center"/>
    </xf>
    <xf numFmtId="9" fontId="5" fillId="0" borderId="0" xfId="56" applyFont="1" applyFill="1" applyBorder="1" applyAlignment="1" quotePrefix="1">
      <alignment vertical="center"/>
    </xf>
    <xf numFmtId="1" fontId="5" fillId="0" borderId="0" xfId="0" applyNumberFormat="1" applyFont="1" applyFill="1" applyBorder="1" applyAlignment="1">
      <alignment horizontal="right" vertical="center"/>
    </xf>
    <xf numFmtId="1" fontId="5" fillId="0" borderId="0" xfId="0" applyNumberFormat="1" applyFont="1" applyFill="1" applyBorder="1" applyAlignment="1" quotePrefix="1">
      <alignment vertical="center"/>
    </xf>
    <xf numFmtId="1" fontId="5" fillId="0" borderId="0" xfId="0" applyNumberFormat="1" applyFont="1" applyFill="1" applyBorder="1" applyAlignment="1" quotePrefix="1">
      <alignment horizontal="center" vertical="center"/>
    </xf>
    <xf numFmtId="0" fontId="5" fillId="0" borderId="10" xfId="0" applyFont="1" applyFill="1" applyBorder="1" applyAlignment="1">
      <alignment vertical="center" wrapText="1"/>
    </xf>
    <xf numFmtId="172" fontId="5" fillId="0" borderId="0" xfId="0" applyNumberFormat="1" applyFont="1" applyFill="1" applyAlignment="1">
      <alignment vertical="center"/>
    </xf>
    <xf numFmtId="164" fontId="4" fillId="0" borderId="0" xfId="55" applyNumberFormat="1" applyFont="1" applyFill="1" applyBorder="1" applyAlignment="1">
      <alignment horizontal="center" vertical="center"/>
      <protection/>
    </xf>
    <xf numFmtId="204" fontId="5" fillId="0" borderId="0" xfId="55" applyNumberFormat="1" applyFont="1" applyFill="1" applyBorder="1" applyAlignment="1">
      <alignment horizontal="center" vertical="center"/>
      <protection/>
    </xf>
    <xf numFmtId="171" fontId="5" fillId="0" borderId="0" xfId="0" applyNumberFormat="1" applyFont="1" applyFill="1" applyAlignment="1">
      <alignment vertical="center"/>
    </xf>
    <xf numFmtId="3" fontId="5" fillId="0" borderId="12" xfId="0" applyNumberFormat="1" applyFont="1" applyFill="1" applyBorder="1" applyAlignment="1">
      <alignment horizontal="right" vertical="center"/>
    </xf>
    <xf numFmtId="3" fontId="5" fillId="0" borderId="12" xfId="56" applyNumberFormat="1" applyFont="1" applyFill="1" applyBorder="1" applyAlignment="1">
      <alignment vertical="center"/>
    </xf>
    <xf numFmtId="3" fontId="5" fillId="0" borderId="0" xfId="0" applyNumberFormat="1" applyFont="1" applyFill="1" applyAlignment="1">
      <alignment vertical="center"/>
    </xf>
    <xf numFmtId="3" fontId="5" fillId="0" borderId="11" xfId="47" applyNumberFormat="1" applyFont="1" applyFill="1" applyBorder="1" applyAlignment="1">
      <alignment horizontal="right" vertical="center"/>
    </xf>
    <xf numFmtId="3" fontId="5" fillId="0" borderId="11" xfId="56" applyNumberFormat="1" applyFont="1" applyFill="1" applyBorder="1" applyAlignment="1">
      <alignment vertical="center"/>
    </xf>
    <xf numFmtId="3" fontId="5" fillId="0" borderId="13" xfId="47" applyNumberFormat="1" applyFont="1" applyFill="1" applyBorder="1" applyAlignment="1">
      <alignment horizontal="right" vertical="center"/>
    </xf>
    <xf numFmtId="3" fontId="5" fillId="0" borderId="13" xfId="56" applyNumberFormat="1" applyFont="1" applyFill="1" applyBorder="1" applyAlignment="1">
      <alignment vertical="center"/>
    </xf>
    <xf numFmtId="164" fontId="5" fillId="0" borderId="0" xfId="49" applyNumberFormat="1" applyFont="1" applyFill="1" applyBorder="1" applyAlignment="1">
      <alignment horizontal="right" vertical="center" wrapText="1"/>
    </xf>
    <xf numFmtId="1" fontId="4" fillId="0" borderId="0" xfId="0" applyNumberFormat="1" applyFont="1" applyFill="1" applyBorder="1" applyAlignment="1">
      <alignment vertical="center"/>
    </xf>
    <xf numFmtId="0" fontId="5" fillId="0" borderId="0" xfId="55" applyFont="1" applyFill="1" applyBorder="1" applyAlignment="1">
      <alignment vertical="center"/>
      <protection/>
    </xf>
    <xf numFmtId="164" fontId="5" fillId="0" borderId="0" xfId="49" applyNumberFormat="1" applyFont="1" applyFill="1" applyBorder="1" applyAlignment="1">
      <alignment horizontal="right" vertical="center"/>
    </xf>
    <xf numFmtId="0" fontId="5" fillId="0" borderId="0" xfId="55" applyFont="1" applyFill="1" applyBorder="1" applyAlignment="1">
      <alignment vertical="center" wrapText="1"/>
      <protection/>
    </xf>
    <xf numFmtId="0" fontId="5" fillId="0" borderId="0" xfId="55" applyFont="1" applyFill="1" applyBorder="1" applyAlignment="1">
      <alignment horizontal="left" vertical="center"/>
      <protection/>
    </xf>
    <xf numFmtId="0" fontId="4" fillId="0" borderId="0" xfId="55" applyFont="1" applyFill="1" applyBorder="1" applyAlignment="1">
      <alignment vertical="center"/>
      <protection/>
    </xf>
    <xf numFmtId="164" fontId="4" fillId="0" borderId="0" xfId="49" applyNumberFormat="1" applyFont="1" applyFill="1" applyBorder="1" applyAlignment="1">
      <alignment horizontal="right" vertical="center"/>
    </xf>
    <xf numFmtId="187" fontId="5" fillId="0" borderId="11" xfId="56" applyNumberFormat="1" applyFont="1" applyFill="1" applyBorder="1" applyAlignment="1">
      <alignment horizontal="center" vertical="center"/>
    </xf>
    <xf numFmtId="187" fontId="5" fillId="0" borderId="12" xfId="56" applyNumberFormat="1" applyFont="1" applyFill="1" applyBorder="1" applyAlignment="1">
      <alignment horizontal="center" vertical="center"/>
    </xf>
    <xf numFmtId="1" fontId="5" fillId="0" borderId="0" xfId="0" applyNumberFormat="1" applyFont="1" applyFill="1" applyBorder="1" applyAlignment="1">
      <alignment vertical="center" wrapText="1"/>
    </xf>
    <xf numFmtId="171" fontId="5" fillId="0" borderId="0" xfId="0" applyNumberFormat="1" applyFont="1" applyFill="1" applyBorder="1" applyAlignment="1">
      <alignment vertical="center"/>
    </xf>
    <xf numFmtId="0" fontId="73" fillId="0" borderId="0" xfId="0" applyFont="1" applyFill="1" applyAlignment="1">
      <alignment vertical="top" wrapText="1"/>
    </xf>
    <xf numFmtId="9" fontId="5" fillId="0" borderId="0" xfId="56" applyNumberFormat="1" applyFont="1" applyFill="1" applyBorder="1" applyAlignment="1">
      <alignment vertical="center"/>
    </xf>
    <xf numFmtId="198" fontId="5" fillId="0" borderId="17" xfId="0" applyNumberFormat="1" applyFont="1" applyFill="1" applyBorder="1" applyAlignment="1">
      <alignment horizontal="center" vertical="center"/>
    </xf>
    <xf numFmtId="0" fontId="6" fillId="0" borderId="11" xfId="0" applyFont="1" applyFill="1" applyBorder="1" applyAlignment="1">
      <alignment horizontal="left" vertical="center" wrapText="1"/>
    </xf>
    <xf numFmtId="1" fontId="5" fillId="0" borderId="12" xfId="56" applyNumberFormat="1" applyFont="1" applyFill="1" applyBorder="1" applyAlignment="1">
      <alignment horizontal="center" vertical="center"/>
    </xf>
    <xf numFmtId="1" fontId="2" fillId="0" borderId="12" xfId="56" applyNumberFormat="1" applyFont="1" applyFill="1" applyBorder="1" applyAlignment="1">
      <alignment horizontal="center" vertical="center"/>
    </xf>
    <xf numFmtId="1" fontId="2" fillId="0" borderId="11" xfId="56" applyNumberFormat="1" applyFont="1" applyFill="1" applyBorder="1" applyAlignment="1">
      <alignment horizontal="center" vertical="center"/>
    </xf>
    <xf numFmtId="1" fontId="5" fillId="0" borderId="11" xfId="56" applyNumberFormat="1" applyFont="1" applyFill="1" applyBorder="1" applyAlignment="1">
      <alignment horizontal="right" vertical="center"/>
    </xf>
    <xf numFmtId="1" fontId="5" fillId="0" borderId="13" xfId="56" applyNumberFormat="1" applyFont="1" applyFill="1" applyBorder="1" applyAlignment="1">
      <alignment horizontal="right" vertical="center"/>
    </xf>
    <xf numFmtId="0" fontId="6" fillId="0" borderId="0" xfId="0" applyFont="1" applyFill="1" applyAlignment="1">
      <alignment horizontal="right" vertical="center"/>
    </xf>
    <xf numFmtId="1" fontId="5" fillId="0" borderId="12" xfId="56" applyNumberFormat="1" applyFont="1" applyFill="1" applyBorder="1" applyAlignment="1">
      <alignment horizontal="right" vertical="center" indent="2"/>
    </xf>
    <xf numFmtId="1" fontId="5" fillId="0" borderId="11" xfId="56" applyNumberFormat="1" applyFont="1" applyFill="1" applyBorder="1" applyAlignment="1">
      <alignment horizontal="right" vertical="center" indent="2"/>
    </xf>
    <xf numFmtId="1" fontId="5" fillId="0" borderId="13" xfId="56" applyNumberFormat="1" applyFont="1" applyFill="1" applyBorder="1" applyAlignment="1">
      <alignment horizontal="right" vertical="center" indent="2"/>
    </xf>
    <xf numFmtId="171" fontId="5" fillId="0" borderId="10" xfId="0" applyNumberFormat="1" applyFont="1" applyFill="1" applyBorder="1" applyAlignment="1">
      <alignment horizontal="center" vertical="center"/>
    </xf>
    <xf numFmtId="3" fontId="5" fillId="0" borderId="0" xfId="47" applyNumberFormat="1" applyFont="1" applyFill="1" applyBorder="1" applyAlignment="1">
      <alignment horizontal="right" vertical="center" wrapText="1"/>
    </xf>
    <xf numFmtId="0" fontId="0" fillId="0" borderId="0" xfId="0" applyFont="1" applyAlignment="1">
      <alignment/>
    </xf>
    <xf numFmtId="0" fontId="0" fillId="0" borderId="0" xfId="0" applyFont="1" applyAlignment="1" quotePrefix="1">
      <alignment/>
    </xf>
    <xf numFmtId="0" fontId="11" fillId="0" borderId="0" xfId="0" applyFont="1" applyAlignment="1">
      <alignment/>
    </xf>
    <xf numFmtId="0" fontId="1" fillId="0" borderId="0" xfId="45" applyAlignment="1" applyProtection="1">
      <alignment/>
      <protection/>
    </xf>
    <xf numFmtId="0" fontId="5" fillId="0" borderId="12" xfId="0" applyFont="1" applyFill="1" applyBorder="1" applyAlignment="1">
      <alignment horizontal="left" vertical="center" indent="1"/>
    </xf>
    <xf numFmtId="0" fontId="5" fillId="0" borderId="11" xfId="0" applyFont="1" applyFill="1" applyBorder="1" applyAlignment="1">
      <alignment horizontal="left" vertical="center" wrapText="1" indent="1"/>
    </xf>
    <xf numFmtId="0" fontId="5" fillId="0" borderId="11" xfId="0" applyFont="1" applyFill="1" applyBorder="1" applyAlignment="1">
      <alignment horizontal="left" vertical="center" indent="1"/>
    </xf>
    <xf numFmtId="0" fontId="5" fillId="0" borderId="21" xfId="0" applyFont="1" applyFill="1" applyBorder="1" applyAlignment="1">
      <alignment horizontal="center" vertical="center"/>
    </xf>
    <xf numFmtId="1" fontId="5" fillId="0" borderId="16" xfId="56" applyNumberFormat="1" applyFont="1" applyFill="1" applyBorder="1" applyAlignment="1">
      <alignment horizontal="right" vertical="center" indent="2"/>
    </xf>
    <xf numFmtId="1" fontId="5" fillId="0" borderId="16" xfId="0" applyNumberFormat="1" applyFont="1" applyFill="1" applyBorder="1" applyAlignment="1">
      <alignment horizontal="right" vertical="center" indent="2"/>
    </xf>
    <xf numFmtId="191" fontId="5" fillId="0" borderId="16" xfId="0" applyNumberFormat="1" applyFont="1" applyFill="1" applyBorder="1" applyAlignment="1">
      <alignment horizontal="right" vertical="center" indent="2"/>
    </xf>
    <xf numFmtId="1" fontId="5" fillId="0" borderId="18" xfId="0" applyNumberFormat="1" applyFont="1" applyFill="1" applyBorder="1" applyAlignment="1">
      <alignment horizontal="right" vertical="center" indent="2"/>
    </xf>
    <xf numFmtId="0" fontId="5" fillId="0" borderId="13" xfId="0" applyFont="1" applyFill="1" applyBorder="1" applyAlignment="1">
      <alignment horizontal="left" vertical="center" wrapText="1" indent="1"/>
    </xf>
    <xf numFmtId="0" fontId="5" fillId="4" borderId="11" xfId="0" applyFont="1" applyFill="1" applyBorder="1" applyAlignment="1">
      <alignment vertical="center"/>
    </xf>
    <xf numFmtId="187" fontId="5" fillId="4" borderId="11" xfId="0" applyNumberFormat="1" applyFont="1" applyFill="1" applyBorder="1" applyAlignment="1">
      <alignment horizontal="center" vertical="center"/>
    </xf>
    <xf numFmtId="1" fontId="5" fillId="4" borderId="11" xfId="0" applyNumberFormat="1" applyFont="1" applyFill="1" applyBorder="1" applyAlignment="1">
      <alignment horizontal="center" vertical="center"/>
    </xf>
    <xf numFmtId="1" fontId="5" fillId="4" borderId="11" xfId="56" applyNumberFormat="1" applyFont="1" applyFill="1" applyBorder="1" applyAlignment="1">
      <alignment horizontal="center" vertical="center"/>
    </xf>
    <xf numFmtId="0" fontId="5" fillId="4" borderId="12" xfId="0" applyFont="1" applyFill="1" applyBorder="1" applyAlignment="1">
      <alignment horizontal="left" vertical="center"/>
    </xf>
    <xf numFmtId="187" fontId="5" fillId="4" borderId="12" xfId="56" applyNumberFormat="1" applyFont="1" applyFill="1" applyBorder="1" applyAlignment="1">
      <alignment horizontal="center" vertical="center"/>
    </xf>
    <xf numFmtId="1" fontId="5" fillId="4" borderId="12" xfId="0" applyNumberFormat="1" applyFont="1" applyFill="1" applyBorder="1" applyAlignment="1">
      <alignment horizontal="center" vertical="center"/>
    </xf>
    <xf numFmtId="1" fontId="5" fillId="4" borderId="12" xfId="56" applyNumberFormat="1" applyFont="1" applyFill="1" applyBorder="1" applyAlignment="1">
      <alignment horizontal="center" vertical="center"/>
    </xf>
    <xf numFmtId="1" fontId="2" fillId="4" borderId="12" xfId="56" applyNumberFormat="1" applyFont="1" applyFill="1" applyBorder="1" applyAlignment="1">
      <alignment horizontal="center" vertical="center"/>
    </xf>
    <xf numFmtId="0" fontId="4" fillId="10" borderId="10" xfId="0" applyFont="1" applyFill="1" applyBorder="1" applyAlignment="1">
      <alignment vertical="center"/>
    </xf>
    <xf numFmtId="187" fontId="4" fillId="10" borderId="10" xfId="56" applyNumberFormat="1" applyFont="1" applyFill="1" applyBorder="1" applyAlignment="1">
      <alignment horizontal="center" vertical="center"/>
    </xf>
    <xf numFmtId="1" fontId="4" fillId="10" borderId="10" xfId="0" applyNumberFormat="1" applyFont="1" applyFill="1" applyBorder="1" applyAlignment="1">
      <alignment horizontal="center" vertical="center"/>
    </xf>
    <xf numFmtId="1" fontId="4" fillId="10" borderId="10" xfId="47" applyNumberFormat="1" applyFont="1" applyFill="1" applyBorder="1" applyAlignment="1">
      <alignment horizontal="center" vertical="center"/>
    </xf>
    <xf numFmtId="1" fontId="4" fillId="10" borderId="10" xfId="56" applyNumberFormat="1" applyFont="1" applyFill="1" applyBorder="1" applyAlignment="1">
      <alignment horizontal="center" vertical="center"/>
    </xf>
    <xf numFmtId="0" fontId="4" fillId="10" borderId="10" xfId="0" applyFont="1" applyFill="1" applyBorder="1" applyAlignment="1">
      <alignment vertical="center" wrapText="1"/>
    </xf>
    <xf numFmtId="187" fontId="4" fillId="10" borderId="10" xfId="0" applyNumberFormat="1" applyFont="1" applyFill="1" applyBorder="1" applyAlignment="1">
      <alignment horizontal="center" vertical="center"/>
    </xf>
    <xf numFmtId="0" fontId="4" fillId="10" borderId="10" xfId="0" applyFont="1" applyFill="1" applyBorder="1" applyAlignment="1">
      <alignment horizontal="center" vertical="center" wrapText="1"/>
    </xf>
    <xf numFmtId="3" fontId="4" fillId="10" borderId="10" xfId="0" applyNumberFormat="1" applyFont="1" applyFill="1" applyBorder="1" applyAlignment="1">
      <alignment vertical="center"/>
    </xf>
    <xf numFmtId="1" fontId="4" fillId="10" borderId="10" xfId="56" applyNumberFormat="1" applyFont="1" applyFill="1" applyBorder="1" applyAlignment="1">
      <alignment horizontal="right" vertical="center" indent="2"/>
    </xf>
    <xf numFmtId="3" fontId="4" fillId="10" borderId="10" xfId="0" applyNumberFormat="1" applyFont="1" applyFill="1" applyBorder="1" applyAlignment="1">
      <alignment horizontal="right" vertical="center"/>
    </xf>
    <xf numFmtId="3" fontId="4" fillId="10" borderId="10" xfId="56" applyNumberFormat="1" applyFont="1" applyFill="1" applyBorder="1" applyAlignment="1">
      <alignment vertical="center"/>
    </xf>
    <xf numFmtId="0" fontId="4" fillId="4" borderId="12" xfId="0" applyFont="1" applyFill="1" applyBorder="1" applyAlignment="1">
      <alignment vertical="center"/>
    </xf>
    <xf numFmtId="3" fontId="5" fillId="4" borderId="12" xfId="0" applyNumberFormat="1" applyFont="1" applyFill="1" applyBorder="1" applyAlignment="1">
      <alignment horizontal="right" vertical="center"/>
    </xf>
    <xf numFmtId="3" fontId="5" fillId="4" borderId="12" xfId="56" applyNumberFormat="1" applyFont="1" applyFill="1" applyBorder="1" applyAlignment="1">
      <alignment vertical="center"/>
    </xf>
    <xf numFmtId="1" fontId="5" fillId="4" borderId="11" xfId="56" applyNumberFormat="1" applyFont="1" applyFill="1" applyBorder="1" applyAlignment="1">
      <alignment horizontal="right" vertical="center" indent="2"/>
    </xf>
    <xf numFmtId="0" fontId="4" fillId="4" borderId="11" xfId="0" applyFont="1" applyFill="1" applyBorder="1" applyAlignment="1">
      <alignment vertical="center"/>
    </xf>
    <xf numFmtId="3" fontId="5" fillId="4" borderId="11" xfId="0" applyNumberFormat="1" applyFont="1" applyFill="1" applyBorder="1" applyAlignment="1">
      <alignment horizontal="right" vertical="center"/>
    </xf>
    <xf numFmtId="3" fontId="5" fillId="4" borderId="11" xfId="56" applyNumberFormat="1" applyFont="1" applyFill="1" applyBorder="1" applyAlignment="1">
      <alignment vertical="center"/>
    </xf>
    <xf numFmtId="14" fontId="4" fillId="10" borderId="10" xfId="0" applyNumberFormat="1" applyFont="1" applyFill="1" applyBorder="1" applyAlignment="1" quotePrefix="1">
      <alignment horizontal="center" vertical="center" wrapText="1"/>
    </xf>
    <xf numFmtId="0" fontId="4" fillId="10" borderId="10" xfId="0" applyFont="1" applyFill="1" applyBorder="1" applyAlignment="1">
      <alignment horizontal="center" vertical="center" textRotation="90" wrapText="1"/>
    </xf>
    <xf numFmtId="0" fontId="4" fillId="10" borderId="10" xfId="0" applyFont="1" applyFill="1" applyBorder="1" applyAlignment="1">
      <alignment horizontal="center" vertical="center" textRotation="90"/>
    </xf>
    <xf numFmtId="3" fontId="4" fillId="4" borderId="11" xfId="0" applyNumberFormat="1" applyFont="1" applyFill="1" applyBorder="1" applyAlignment="1">
      <alignment horizontal="right" vertical="center"/>
    </xf>
    <xf numFmtId="1" fontId="4" fillId="4" borderId="11" xfId="0" applyNumberFormat="1" applyFont="1" applyFill="1" applyBorder="1" applyAlignment="1">
      <alignment horizontal="right" vertical="center"/>
    </xf>
    <xf numFmtId="1" fontId="4" fillId="4" borderId="11" xfId="56" applyNumberFormat="1" applyFont="1" applyFill="1" applyBorder="1" applyAlignment="1">
      <alignment horizontal="right" vertical="center"/>
    </xf>
    <xf numFmtId="1" fontId="5" fillId="4" borderId="11" xfId="0" applyNumberFormat="1" applyFont="1" applyFill="1" applyBorder="1" applyAlignment="1">
      <alignment horizontal="right" vertical="center"/>
    </xf>
    <xf numFmtId="1" fontId="4" fillId="10" borderId="10" xfId="0" applyNumberFormat="1" applyFont="1" applyFill="1" applyBorder="1" applyAlignment="1">
      <alignment horizontal="right" vertical="center"/>
    </xf>
    <xf numFmtId="1" fontId="4" fillId="10" borderId="10" xfId="56" applyNumberFormat="1" applyFont="1" applyFill="1" applyBorder="1" applyAlignment="1">
      <alignment horizontal="right" vertical="center"/>
    </xf>
    <xf numFmtId="1" fontId="5" fillId="10" borderId="10" xfId="0" applyNumberFormat="1" applyFont="1" applyFill="1" applyBorder="1" applyAlignment="1">
      <alignment horizontal="right" vertical="center"/>
    </xf>
    <xf numFmtId="1" fontId="4" fillId="10" borderId="12" xfId="0" applyNumberFormat="1" applyFont="1" applyFill="1" applyBorder="1" applyAlignment="1">
      <alignment horizontal="center" vertical="center" wrapText="1"/>
    </xf>
    <xf numFmtId="1" fontId="4" fillId="10" borderId="22" xfId="0" applyNumberFormat="1" applyFont="1" applyFill="1" applyBorder="1" applyAlignment="1">
      <alignment horizontal="center" vertical="center" wrapText="1"/>
    </xf>
    <xf numFmtId="0" fontId="4" fillId="10" borderId="12" xfId="0" applyFont="1" applyFill="1" applyBorder="1" applyAlignment="1">
      <alignment horizontal="left" vertical="center" wrapText="1"/>
    </xf>
    <xf numFmtId="0" fontId="4" fillId="10" borderId="10" xfId="0" applyFont="1" applyFill="1" applyBorder="1" applyAlignment="1">
      <alignment horizontal="left" vertical="center" wrapText="1"/>
    </xf>
    <xf numFmtId="193" fontId="4" fillId="10" borderId="10" xfId="56" applyNumberFormat="1" applyFont="1" applyFill="1" applyBorder="1" applyAlignment="1">
      <alignment vertical="center"/>
    </xf>
    <xf numFmtId="3" fontId="4" fillId="10" borderId="23" xfId="0" applyNumberFormat="1" applyFont="1" applyFill="1" applyBorder="1" applyAlignment="1">
      <alignment horizontal="center" vertical="center"/>
    </xf>
    <xf numFmtId="3" fontId="4" fillId="10" borderId="10" xfId="0" applyNumberFormat="1" applyFont="1" applyFill="1" applyBorder="1" applyAlignment="1">
      <alignment horizontal="center" vertical="center"/>
    </xf>
    <xf numFmtId="0" fontId="4" fillId="4" borderId="11" xfId="0" applyFont="1" applyFill="1" applyBorder="1" applyAlignment="1">
      <alignment horizontal="left" vertical="center"/>
    </xf>
    <xf numFmtId="193" fontId="4" fillId="4" borderId="11" xfId="0" applyNumberFormat="1" applyFont="1" applyFill="1" applyBorder="1" applyAlignment="1">
      <alignment vertical="center"/>
    </xf>
    <xf numFmtId="193" fontId="4" fillId="4" borderId="11" xfId="56" applyNumberFormat="1" applyFont="1" applyFill="1" applyBorder="1" applyAlignment="1">
      <alignment vertical="center"/>
    </xf>
    <xf numFmtId="3" fontId="4" fillId="4" borderId="20" xfId="0" applyNumberFormat="1" applyFont="1" applyFill="1" applyBorder="1" applyAlignment="1">
      <alignment horizontal="center" vertical="center"/>
    </xf>
    <xf numFmtId="3" fontId="4" fillId="4" borderId="11" xfId="0" applyNumberFormat="1" applyFont="1" applyFill="1" applyBorder="1" applyAlignment="1">
      <alignment horizontal="center" vertical="center"/>
    </xf>
    <xf numFmtId="0" fontId="4" fillId="10" borderId="12" xfId="0" applyFont="1" applyFill="1" applyBorder="1" applyAlignment="1">
      <alignment horizontal="center" vertical="center" wrapText="1"/>
    </xf>
    <xf numFmtId="0" fontId="4" fillId="10" borderId="24" xfId="0" applyFont="1" applyFill="1" applyBorder="1" applyAlignment="1">
      <alignment horizontal="center" vertical="center" wrapText="1"/>
    </xf>
    <xf numFmtId="0" fontId="4" fillId="10" borderId="25" xfId="0" applyFont="1" applyFill="1" applyBorder="1" applyAlignment="1">
      <alignment horizontal="center" vertical="center" wrapText="1"/>
    </xf>
    <xf numFmtId="0" fontId="4" fillId="10" borderId="26" xfId="0" applyFont="1" applyFill="1" applyBorder="1" applyAlignment="1">
      <alignment horizontal="center" vertical="center" wrapText="1"/>
    </xf>
    <xf numFmtId="198" fontId="4" fillId="10" borderId="10" xfId="0" applyNumberFormat="1" applyFont="1" applyFill="1" applyBorder="1" applyAlignment="1">
      <alignment horizontal="right" vertical="center"/>
    </xf>
    <xf numFmtId="198" fontId="4" fillId="10" borderId="27" xfId="0" applyNumberFormat="1" applyFont="1" applyFill="1" applyBorder="1" applyAlignment="1">
      <alignment horizontal="right" vertical="center"/>
    </xf>
    <xf numFmtId="198" fontId="4" fillId="10" borderId="25" xfId="0" applyNumberFormat="1" applyFont="1" applyFill="1" applyBorder="1" applyAlignment="1">
      <alignment horizontal="right" vertical="center"/>
    </xf>
    <xf numFmtId="0" fontId="7" fillId="4" borderId="11" xfId="0" applyFont="1" applyFill="1" applyBorder="1" applyAlignment="1">
      <alignment horizontal="left" vertical="center" wrapText="1"/>
    </xf>
    <xf numFmtId="198" fontId="4" fillId="4" borderId="11" xfId="0" applyNumberFormat="1" applyFont="1" applyFill="1" applyBorder="1" applyAlignment="1">
      <alignment horizontal="right" vertical="center"/>
    </xf>
    <xf numFmtId="198" fontId="4" fillId="4" borderId="14" xfId="0" applyNumberFormat="1" applyFont="1" applyFill="1" applyBorder="1" applyAlignment="1">
      <alignment horizontal="right" vertical="center"/>
    </xf>
    <xf numFmtId="198" fontId="4" fillId="4" borderId="16" xfId="0" applyNumberFormat="1" applyFont="1" applyFill="1" applyBorder="1" applyAlignment="1">
      <alignment horizontal="right" vertical="center"/>
    </xf>
    <xf numFmtId="198" fontId="4" fillId="4" borderId="16" xfId="0" applyNumberFormat="1" applyFont="1" applyFill="1" applyBorder="1" applyAlignment="1">
      <alignment horizontal="center" vertical="center"/>
    </xf>
    <xf numFmtId="0" fontId="5" fillId="0" borderId="13" xfId="0" applyFont="1" applyFill="1" applyBorder="1" applyAlignment="1">
      <alignment horizontal="left" vertical="center" indent="1"/>
    </xf>
    <xf numFmtId="0" fontId="4" fillId="0" borderId="21" xfId="0" applyNumberFormat="1" applyFont="1" applyFill="1" applyBorder="1" applyAlignment="1">
      <alignment horizontal="center" vertical="center" wrapText="1"/>
    </xf>
    <xf numFmtId="0" fontId="5" fillId="10" borderId="10" xfId="0" applyFont="1" applyFill="1" applyBorder="1" applyAlignment="1">
      <alignment horizontal="center" vertical="center" wrapText="1"/>
    </xf>
    <xf numFmtId="0" fontId="4" fillId="10" borderId="10" xfId="0" applyFont="1" applyFill="1" applyBorder="1" applyAlignment="1">
      <alignment horizontal="center" vertical="center" wrapText="1"/>
    </xf>
    <xf numFmtId="1" fontId="2" fillId="0" borderId="11" xfId="56" applyNumberFormat="1" applyFont="1" applyFill="1" applyBorder="1" applyAlignment="1">
      <alignment horizontal="right" vertical="center"/>
    </xf>
    <xf numFmtId="1" fontId="2" fillId="0" borderId="11" xfId="0" applyNumberFormat="1" applyFont="1" applyFill="1" applyBorder="1" applyAlignment="1">
      <alignment horizontal="right" vertical="center"/>
    </xf>
    <xf numFmtId="1" fontId="2" fillId="0" borderId="13" xfId="56" applyNumberFormat="1" applyFont="1" applyFill="1" applyBorder="1" applyAlignment="1">
      <alignment horizontal="right" vertical="center"/>
    </xf>
    <xf numFmtId="1" fontId="2" fillId="0" borderId="10" xfId="56"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xf>
    <xf numFmtId="1" fontId="2" fillId="0" borderId="10" xfId="56" applyNumberFormat="1" applyFont="1" applyFill="1" applyBorder="1" applyAlignment="1">
      <alignment horizontal="center" vertical="center"/>
    </xf>
    <xf numFmtId="171" fontId="9" fillId="10" borderId="26" xfId="56" applyNumberFormat="1" applyFont="1" applyFill="1" applyBorder="1" applyAlignment="1" quotePrefix="1">
      <alignment horizontal="right" vertical="center" indent="1"/>
    </xf>
    <xf numFmtId="171" fontId="2" fillId="0" borderId="28" xfId="0" applyNumberFormat="1" applyFont="1" applyFill="1" applyBorder="1" applyAlignment="1">
      <alignment horizontal="right" vertical="center" indent="1"/>
    </xf>
    <xf numFmtId="171" fontId="9" fillId="4" borderId="28" xfId="56" applyNumberFormat="1" applyFont="1" applyFill="1" applyBorder="1" applyAlignment="1" quotePrefix="1">
      <alignment horizontal="right" vertical="center" indent="1"/>
    </xf>
    <xf numFmtId="171" fontId="2" fillId="0" borderId="29" xfId="0" applyNumberFormat="1" applyFont="1" applyFill="1" applyBorder="1" applyAlignment="1">
      <alignment horizontal="right" vertical="center" indent="1"/>
    </xf>
    <xf numFmtId="1" fontId="2" fillId="0" borderId="12" xfId="0" applyNumberFormat="1" applyFont="1" applyFill="1" applyBorder="1" applyAlignment="1">
      <alignment horizontal="center" vertical="center"/>
    </xf>
    <xf numFmtId="1" fontId="2" fillId="0" borderId="11" xfId="0" applyNumberFormat="1" applyFont="1" applyFill="1" applyBorder="1" applyAlignment="1">
      <alignment horizontal="center" vertical="center"/>
    </xf>
    <xf numFmtId="1" fontId="2" fillId="0" borderId="13" xfId="0" applyNumberFormat="1" applyFont="1" applyFill="1" applyBorder="1" applyAlignment="1">
      <alignment horizontal="center" vertical="center"/>
    </xf>
    <xf numFmtId="171" fontId="2" fillId="0" borderId="10" xfId="56" applyNumberFormat="1" applyFont="1" applyFill="1" applyBorder="1" applyAlignment="1">
      <alignment horizontal="center" vertical="center"/>
    </xf>
    <xf numFmtId="171" fontId="2" fillId="0" borderId="10" xfId="0" applyNumberFormat="1" applyFont="1" applyFill="1" applyBorder="1" applyAlignment="1">
      <alignment horizontal="center" vertical="center"/>
    </xf>
    <xf numFmtId="3" fontId="2" fillId="0" borderId="10" xfId="47" applyNumberFormat="1" applyFont="1" applyFill="1" applyBorder="1" applyAlignment="1">
      <alignment horizontal="center" vertical="center"/>
    </xf>
    <xf numFmtId="1" fontId="2" fillId="0" borderId="13" xfId="56" applyNumberFormat="1" applyFont="1" applyFill="1" applyBorder="1" applyAlignment="1">
      <alignment horizontal="center" vertical="center"/>
    </xf>
    <xf numFmtId="1" fontId="2" fillId="0" borderId="13" xfId="56" applyNumberFormat="1" applyFont="1" applyFill="1" applyBorder="1" applyAlignment="1">
      <alignment horizontal="center" vertical="center" wrapText="1"/>
    </xf>
    <xf numFmtId="205" fontId="2" fillId="0" borderId="13" xfId="0" applyNumberFormat="1" applyFont="1" applyFill="1" applyBorder="1" applyAlignment="1">
      <alignment horizontal="center" vertical="center" wrapText="1"/>
    </xf>
    <xf numFmtId="1" fontId="9" fillId="0" borderId="10" xfId="56" applyNumberFormat="1" applyFont="1" applyFill="1" applyBorder="1" applyAlignment="1">
      <alignment horizontal="center" vertical="center" wrapText="1"/>
    </xf>
    <xf numFmtId="1" fontId="2" fillId="0" borderId="11" xfId="56" applyNumberFormat="1" applyFont="1" applyFill="1" applyBorder="1" applyAlignment="1">
      <alignment horizontal="center" vertical="center" wrapText="1"/>
    </xf>
    <xf numFmtId="205" fontId="2" fillId="0" borderId="11" xfId="0" applyNumberFormat="1" applyFont="1" applyFill="1" applyBorder="1" applyAlignment="1">
      <alignment horizontal="center" vertical="center" wrapText="1"/>
    </xf>
    <xf numFmtId="0" fontId="74" fillId="0" borderId="0" xfId="0" applyFont="1" applyAlignment="1">
      <alignment/>
    </xf>
    <xf numFmtId="0" fontId="74" fillId="0" borderId="0" xfId="0" applyFont="1" applyFill="1" applyAlignment="1">
      <alignment vertical="center"/>
    </xf>
    <xf numFmtId="1" fontId="4" fillId="10" borderId="30" xfId="0" applyNumberFormat="1" applyFont="1" applyFill="1" applyBorder="1" applyAlignment="1">
      <alignment horizontal="right" vertical="center" indent="2"/>
    </xf>
    <xf numFmtId="1" fontId="4" fillId="4" borderId="16" xfId="0" applyNumberFormat="1" applyFont="1" applyFill="1" applyBorder="1" applyAlignment="1">
      <alignment horizontal="right" vertical="center" indent="2"/>
    </xf>
    <xf numFmtId="171" fontId="5" fillId="0" borderId="0" xfId="56" applyNumberFormat="1" applyFont="1" applyFill="1" applyBorder="1" applyAlignment="1">
      <alignment vertical="center"/>
    </xf>
    <xf numFmtId="0" fontId="5" fillId="33" borderId="10" xfId="0" applyFont="1" applyFill="1" applyBorder="1" applyAlignment="1">
      <alignment horizontal="center" vertical="center" wrapText="1"/>
    </xf>
    <xf numFmtId="0" fontId="2" fillId="0" borderId="0" xfId="0" applyFont="1" applyAlignment="1">
      <alignment/>
    </xf>
    <xf numFmtId="0" fontId="2" fillId="0" borderId="0" xfId="0" applyFont="1" applyAlignment="1">
      <alignment wrapText="1"/>
    </xf>
    <xf numFmtId="0" fontId="0" fillId="0" borderId="0" xfId="0" applyAlignment="1">
      <alignment wrapText="1"/>
    </xf>
    <xf numFmtId="0" fontId="75" fillId="0" borderId="0" xfId="0" applyFont="1" applyAlignment="1">
      <alignment/>
    </xf>
    <xf numFmtId="0" fontId="75" fillId="0" borderId="0" xfId="0" applyFont="1" applyAlignment="1">
      <alignment horizontal="left" readingOrder="1"/>
    </xf>
    <xf numFmtId="0" fontId="2" fillId="0" borderId="10" xfId="0" applyFont="1" applyBorder="1" applyAlignment="1">
      <alignment horizontal="center"/>
    </xf>
    <xf numFmtId="1" fontId="2" fillId="0" borderId="10" xfId="0" applyNumberFormat="1" applyFont="1" applyBorder="1" applyAlignment="1">
      <alignment horizontal="center"/>
    </xf>
    <xf numFmtId="0" fontId="0" fillId="0" borderId="0" xfId="0" applyBorder="1" applyAlignment="1">
      <alignment horizontal="center" wrapText="1"/>
    </xf>
    <xf numFmtId="0" fontId="0" fillId="0" borderId="0" xfId="0" applyBorder="1" applyAlignment="1">
      <alignment/>
    </xf>
    <xf numFmtId="164" fontId="0" fillId="0" borderId="0" xfId="50" applyNumberFormat="1" applyFont="1" applyAlignment="1">
      <alignment/>
    </xf>
    <xf numFmtId="0" fontId="9" fillId="0" borderId="0" xfId="0" applyNumberFormat="1" applyFont="1" applyFill="1" applyBorder="1" applyAlignment="1">
      <alignment/>
    </xf>
    <xf numFmtId="0" fontId="0" fillId="0" borderId="0" xfId="0" applyFill="1" applyBorder="1" applyAlignment="1">
      <alignment/>
    </xf>
    <xf numFmtId="166" fontId="0" fillId="34" borderId="0" xfId="0" applyNumberFormat="1" applyFill="1" applyBorder="1" applyAlignment="1">
      <alignment horizontal="center"/>
    </xf>
    <xf numFmtId="166" fontId="0" fillId="34" borderId="0" xfId="58" applyNumberFormat="1" applyFont="1" applyFill="1" applyBorder="1" applyAlignment="1">
      <alignment horizontal="center"/>
    </xf>
    <xf numFmtId="0" fontId="76" fillId="0" borderId="0" xfId="0" applyFont="1" applyAlignment="1">
      <alignment horizontal="left" readingOrder="1"/>
    </xf>
    <xf numFmtId="166" fontId="11" fillId="0" borderId="0" xfId="0" applyNumberFormat="1" applyFont="1" applyFill="1" applyBorder="1" applyAlignment="1">
      <alignment horizontal="center"/>
    </xf>
    <xf numFmtId="166" fontId="11" fillId="0" borderId="0" xfId="58" applyNumberFormat="1" applyFont="1" applyFill="1" applyBorder="1" applyAlignment="1">
      <alignment horizontal="center"/>
    </xf>
    <xf numFmtId="9" fontId="11" fillId="0" borderId="0" xfId="58" applyNumberFormat="1" applyFont="1" applyFill="1" applyBorder="1" applyAlignment="1">
      <alignment horizontal="center"/>
    </xf>
    <xf numFmtId="0" fontId="0" fillId="0" borderId="0" xfId="0" applyNumberFormat="1" applyBorder="1" applyAlignment="1">
      <alignment/>
    </xf>
    <xf numFmtId="0" fontId="0" fillId="0" borderId="0" xfId="0" applyNumberFormat="1" applyAlignment="1">
      <alignment/>
    </xf>
    <xf numFmtId="0" fontId="14" fillId="0" borderId="0" xfId="0" applyFont="1" applyAlignment="1">
      <alignment/>
    </xf>
    <xf numFmtId="0" fontId="0" fillId="0" borderId="31" xfId="0" applyBorder="1" applyAlignment="1">
      <alignment/>
    </xf>
    <xf numFmtId="0" fontId="0" fillId="0" borderId="31" xfId="0" applyBorder="1" applyAlignment="1">
      <alignment wrapText="1"/>
    </xf>
    <xf numFmtId="0" fontId="15" fillId="0" borderId="0" xfId="0" applyFont="1" applyBorder="1" applyAlignment="1">
      <alignment/>
    </xf>
    <xf numFmtId="0" fontId="0" fillId="0" borderId="31" xfId="0" applyFont="1" applyFill="1" applyBorder="1" applyAlignment="1">
      <alignment/>
    </xf>
    <xf numFmtId="0" fontId="0" fillId="0" borderId="0" xfId="0" applyFont="1" applyFill="1" applyBorder="1" applyAlignment="1">
      <alignment/>
    </xf>
    <xf numFmtId="0" fontId="75" fillId="0" borderId="31" xfId="0" applyFont="1" applyBorder="1" applyAlignment="1">
      <alignment/>
    </xf>
    <xf numFmtId="0" fontId="75" fillId="0" borderId="31" xfId="0" applyFont="1" applyBorder="1" applyAlignment="1">
      <alignment horizontal="left" readingOrder="1"/>
    </xf>
    <xf numFmtId="0" fontId="75" fillId="0" borderId="31" xfId="0" applyFont="1" applyBorder="1" applyAlignment="1">
      <alignment horizontal="left" wrapText="1"/>
    </xf>
    <xf numFmtId="0" fontId="75" fillId="0" borderId="31" xfId="0" applyFont="1" applyBorder="1" applyAlignment="1">
      <alignment/>
    </xf>
    <xf numFmtId="0" fontId="2" fillId="0" borderId="0" xfId="0" applyFont="1" applyFill="1" applyAlignment="1">
      <alignment/>
    </xf>
    <xf numFmtId="0" fontId="77" fillId="0" borderId="0" xfId="0" applyFont="1" applyAlignment="1">
      <alignment/>
    </xf>
    <xf numFmtId="0" fontId="2" fillId="34" borderId="14" xfId="0" applyNumberFormat="1" applyFont="1" applyFill="1" applyBorder="1" applyAlignment="1" quotePrefix="1">
      <alignment horizontal="left"/>
    </xf>
    <xf numFmtId="0" fontId="2" fillId="34" borderId="17" xfId="0" applyNumberFormat="1" applyFont="1" applyFill="1" applyBorder="1" applyAlignment="1" quotePrefix="1">
      <alignment horizontal="left"/>
    </xf>
    <xf numFmtId="0" fontId="11" fillId="0" borderId="0" xfId="0" applyFont="1" applyAlignment="1">
      <alignment/>
    </xf>
    <xf numFmtId="0" fontId="9" fillId="0" borderId="0" xfId="0" applyFont="1" applyAlignment="1">
      <alignment/>
    </xf>
    <xf numFmtId="0" fontId="2" fillId="0" borderId="0" xfId="0" applyFont="1" applyBorder="1" applyAlignment="1">
      <alignment/>
    </xf>
    <xf numFmtId="0" fontId="9" fillId="0" borderId="0" xfId="0" applyNumberFormat="1" applyFont="1" applyFill="1" applyBorder="1" applyAlignment="1" quotePrefix="1">
      <alignment horizontal="left" vertical="center"/>
    </xf>
    <xf numFmtId="0" fontId="2" fillId="33" borderId="12"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2" fillId="33" borderId="32" xfId="0" applyFont="1" applyFill="1" applyBorder="1" applyAlignment="1">
      <alignment horizontal="center" vertical="center" wrapText="1"/>
    </xf>
    <xf numFmtId="196" fontId="2" fillId="0" borderId="0" xfId="50" applyNumberFormat="1" applyFont="1" applyFill="1" applyBorder="1" applyAlignment="1">
      <alignment/>
    </xf>
    <xf numFmtId="196" fontId="16" fillId="0" borderId="0" xfId="0" applyNumberFormat="1" applyFont="1" applyFill="1" applyBorder="1" applyAlignment="1">
      <alignment/>
    </xf>
    <xf numFmtId="196" fontId="2" fillId="0" borderId="0" xfId="0" applyNumberFormat="1" applyFont="1" applyFill="1" applyBorder="1" applyAlignment="1">
      <alignment/>
    </xf>
    <xf numFmtId="0" fontId="17" fillId="0" borderId="0" xfId="0" applyNumberFormat="1" applyFont="1" applyFill="1" applyBorder="1" applyAlignment="1">
      <alignment/>
    </xf>
    <xf numFmtId="164" fontId="17" fillId="0" borderId="0" xfId="0" applyNumberFormat="1" applyFont="1" applyFill="1" applyBorder="1" applyAlignment="1">
      <alignment/>
    </xf>
    <xf numFmtId="164" fontId="2" fillId="0" borderId="0" xfId="50" applyNumberFormat="1" applyFont="1" applyFill="1" applyBorder="1" applyAlignment="1">
      <alignment/>
    </xf>
    <xf numFmtId="0" fontId="2" fillId="0" borderId="0" xfId="0" applyFont="1" applyFill="1" applyBorder="1" applyAlignment="1">
      <alignment/>
    </xf>
    <xf numFmtId="0" fontId="18" fillId="34" borderId="33" xfId="0" applyNumberFormat="1" applyFont="1" applyFill="1" applyBorder="1" applyAlignment="1">
      <alignment horizontal="left"/>
    </xf>
    <xf numFmtId="0" fontId="2" fillId="34" borderId="13" xfId="0" applyNumberFormat="1" applyFont="1" applyFill="1" applyBorder="1" applyAlignment="1">
      <alignment horizontal="left"/>
    </xf>
    <xf numFmtId="0" fontId="2" fillId="34" borderId="10" xfId="0" applyNumberFormat="1" applyFont="1" applyFill="1" applyBorder="1" applyAlignment="1">
      <alignment horizontal="left"/>
    </xf>
    <xf numFmtId="0" fontId="2" fillId="34" borderId="10" xfId="0" applyNumberFormat="1" applyFont="1" applyFill="1" applyBorder="1" applyAlignment="1" quotePrefix="1">
      <alignment horizontal="left"/>
    </xf>
    <xf numFmtId="0" fontId="9" fillId="0" borderId="10" xfId="0" applyNumberFormat="1" applyFont="1" applyFill="1" applyBorder="1" applyAlignment="1">
      <alignment horizontal="left" vertical="center"/>
    </xf>
    <xf numFmtId="0" fontId="9" fillId="0" borderId="11" xfId="0" applyNumberFormat="1" applyFont="1" applyFill="1" applyBorder="1" applyAlignment="1">
      <alignment horizontal="left" vertical="center"/>
    </xf>
    <xf numFmtId="0" fontId="18" fillId="34" borderId="34" xfId="0" applyNumberFormat="1" applyFont="1" applyFill="1" applyBorder="1" applyAlignment="1">
      <alignment horizontal="left"/>
    </xf>
    <xf numFmtId="0" fontId="2" fillId="34" borderId="21" xfId="0" applyNumberFormat="1" applyFont="1" applyFill="1" applyBorder="1" applyAlignment="1">
      <alignment horizontal="left"/>
    </xf>
    <xf numFmtId="0" fontId="2" fillId="34" borderId="23" xfId="0" applyNumberFormat="1" applyFont="1" applyFill="1" applyBorder="1" applyAlignment="1">
      <alignment horizontal="left"/>
    </xf>
    <xf numFmtId="0" fontId="2" fillId="34" borderId="23" xfId="0" applyNumberFormat="1" applyFont="1" applyFill="1" applyBorder="1" applyAlignment="1" quotePrefix="1">
      <alignment horizontal="left"/>
    </xf>
    <xf numFmtId="0" fontId="9" fillId="0" borderId="23" xfId="0" applyNumberFormat="1" applyFont="1" applyFill="1" applyBorder="1" applyAlignment="1" quotePrefix="1">
      <alignment horizontal="left" vertical="center"/>
    </xf>
    <xf numFmtId="0" fontId="9" fillId="0" borderId="35" xfId="0" applyNumberFormat="1" applyFont="1" applyFill="1" applyBorder="1" applyAlignment="1" quotePrefix="1">
      <alignment horizontal="left" vertical="center"/>
    </xf>
    <xf numFmtId="3" fontId="9" fillId="0" borderId="0" xfId="50" applyNumberFormat="1" applyFont="1" applyFill="1" applyBorder="1" applyAlignment="1">
      <alignment horizontal="center" vertical="center"/>
    </xf>
    <xf numFmtId="171" fontId="9" fillId="0" borderId="0" xfId="0" applyNumberFormat="1" applyFont="1" applyBorder="1" applyAlignment="1">
      <alignment horizontal="center"/>
    </xf>
    <xf numFmtId="0" fontId="78" fillId="0" borderId="0" xfId="0" applyFont="1" applyAlignment="1">
      <alignment/>
    </xf>
    <xf numFmtId="0" fontId="2" fillId="0" borderId="0" xfId="0" applyNumberFormat="1" applyFont="1" applyFill="1" applyBorder="1" applyAlignment="1">
      <alignment/>
    </xf>
    <xf numFmtId="0" fontId="17" fillId="0" borderId="0" xfId="0" applyNumberFormat="1" applyFont="1" applyFill="1" applyBorder="1" applyAlignment="1" quotePrefix="1">
      <alignment/>
    </xf>
    <xf numFmtId="0" fontId="2" fillId="0" borderId="0" xfId="0" applyNumberFormat="1" applyFont="1" applyFill="1" applyBorder="1" applyAlignment="1" quotePrefix="1">
      <alignment/>
    </xf>
    <xf numFmtId="0" fontId="19" fillId="0" borderId="0" xfId="0" applyNumberFormat="1" applyFont="1" applyFill="1" applyBorder="1" applyAlignment="1">
      <alignment horizontal="center" vertical="center" wrapText="1"/>
    </xf>
    <xf numFmtId="0" fontId="18" fillId="0" borderId="0" xfId="0" applyFont="1" applyAlignment="1">
      <alignment/>
    </xf>
    <xf numFmtId="196" fontId="18" fillId="0" borderId="0" xfId="0" applyNumberFormat="1" applyFont="1" applyAlignment="1">
      <alignment/>
    </xf>
    <xf numFmtId="43" fontId="2" fillId="0" borderId="0" xfId="50" applyFont="1" applyAlignment="1">
      <alignment/>
    </xf>
    <xf numFmtId="9" fontId="2" fillId="0" borderId="0" xfId="58" applyFont="1" applyAlignment="1">
      <alignment/>
    </xf>
    <xf numFmtId="1" fontId="2" fillId="0" borderId="0" xfId="0" applyNumberFormat="1" applyFont="1" applyAlignment="1">
      <alignment/>
    </xf>
    <xf numFmtId="3" fontId="2" fillId="0" borderId="0" xfId="50" applyNumberFormat="1" applyFont="1" applyFill="1" applyBorder="1" applyAlignment="1">
      <alignment horizontal="center"/>
    </xf>
    <xf numFmtId="3" fontId="20" fillId="0" borderId="0" xfId="50" applyNumberFormat="1" applyFont="1" applyFill="1" applyBorder="1" applyAlignment="1">
      <alignment horizontal="center"/>
    </xf>
    <xf numFmtId="9" fontId="2" fillId="0" borderId="0" xfId="0" applyNumberFormat="1" applyFont="1" applyFill="1" applyBorder="1" applyAlignment="1">
      <alignment/>
    </xf>
    <xf numFmtId="0" fontId="2" fillId="0" borderId="0" xfId="0" applyFont="1" applyFill="1" applyBorder="1" applyAlignment="1">
      <alignment wrapText="1"/>
    </xf>
    <xf numFmtId="1" fontId="2" fillId="0" borderId="0" xfId="0" applyNumberFormat="1" applyFont="1" applyFill="1" applyBorder="1" applyAlignment="1">
      <alignment/>
    </xf>
    <xf numFmtId="0" fontId="9" fillId="0" borderId="0" xfId="0" applyFont="1" applyAlignment="1">
      <alignment horizontal="left" wrapText="1"/>
    </xf>
    <xf numFmtId="9" fontId="12" fillId="0" borderId="0" xfId="0" applyNumberFormat="1" applyFont="1" applyFill="1" applyBorder="1" applyAlignment="1">
      <alignment/>
    </xf>
    <xf numFmtId="196" fontId="12" fillId="0" borderId="0" xfId="0" applyNumberFormat="1" applyFont="1" applyFill="1" applyBorder="1" applyAlignment="1">
      <alignment/>
    </xf>
    <xf numFmtId="0" fontId="0" fillId="0" borderId="24" xfId="0" applyBorder="1" applyAlignment="1">
      <alignment horizontal="left" vertical="center" wrapText="1"/>
    </xf>
    <xf numFmtId="0" fontId="0" fillId="0" borderId="14" xfId="0" applyBorder="1" applyAlignment="1">
      <alignment wrapText="1"/>
    </xf>
    <xf numFmtId="196" fontId="2" fillId="0" borderId="0" xfId="0" applyNumberFormat="1" applyFont="1" applyBorder="1" applyAlignment="1">
      <alignment/>
    </xf>
    <xf numFmtId="0" fontId="0" fillId="0" borderId="36" xfId="0" applyBorder="1" applyAlignment="1">
      <alignment/>
    </xf>
    <xf numFmtId="0" fontId="0" fillId="0" borderId="37" xfId="0" applyBorder="1" applyAlignment="1">
      <alignment wrapText="1"/>
    </xf>
    <xf numFmtId="0" fontId="0" fillId="0" borderId="37" xfId="0" applyBorder="1" applyAlignment="1">
      <alignment/>
    </xf>
    <xf numFmtId="0" fontId="0" fillId="0" borderId="38" xfId="0" applyBorder="1" applyAlignment="1">
      <alignment/>
    </xf>
    <xf numFmtId="0" fontId="9" fillId="0" borderId="10" xfId="0" applyNumberFormat="1" applyFont="1" applyFill="1" applyBorder="1" applyAlignment="1" quotePrefix="1">
      <alignment horizontal="left" vertical="center" wrapText="1"/>
    </xf>
    <xf numFmtId="0" fontId="2" fillId="0" borderId="39" xfId="0" applyFont="1" applyBorder="1" applyAlignment="1">
      <alignment/>
    </xf>
    <xf numFmtId="0" fontId="22" fillId="0" borderId="40" xfId="0" applyFont="1" applyBorder="1" applyAlignment="1">
      <alignment horizontal="right"/>
    </xf>
    <xf numFmtId="164" fontId="2" fillId="0" borderId="41" xfId="50" applyNumberFormat="1" applyFont="1" applyBorder="1" applyAlignment="1">
      <alignment horizontal="center"/>
    </xf>
    <xf numFmtId="164" fontId="2" fillId="0" borderId="42" xfId="50" applyNumberFormat="1" applyFont="1" applyBorder="1" applyAlignment="1">
      <alignment horizontal="center"/>
    </xf>
    <xf numFmtId="164" fontId="2" fillId="0" borderId="43" xfId="50" applyNumberFormat="1" applyFont="1" applyBorder="1" applyAlignment="1">
      <alignment horizontal="center"/>
    </xf>
    <xf numFmtId="164" fontId="2" fillId="0" borderId="44" xfId="50" applyNumberFormat="1" applyFont="1" applyBorder="1" applyAlignment="1">
      <alignment horizontal="center"/>
    </xf>
    <xf numFmtId="164" fontId="2" fillId="0" borderId="45" xfId="50" applyNumberFormat="1" applyFont="1" applyBorder="1" applyAlignment="1">
      <alignment horizontal="center"/>
    </xf>
    <xf numFmtId="164" fontId="2" fillId="0" borderId="46" xfId="50" applyNumberFormat="1" applyFont="1" applyBorder="1" applyAlignment="1">
      <alignment horizontal="center"/>
    </xf>
    <xf numFmtId="0" fontId="0" fillId="0" borderId="17" xfId="0" applyFont="1" applyBorder="1" applyAlignment="1">
      <alignment wrapText="1"/>
    </xf>
    <xf numFmtId="0" fontId="4" fillId="10" borderId="10" xfId="0" applyFont="1" applyFill="1" applyBorder="1" applyAlignment="1">
      <alignment horizontal="center" vertical="center" wrapText="1"/>
    </xf>
    <xf numFmtId="3" fontId="4" fillId="10" borderId="10" xfId="0" applyNumberFormat="1" applyFont="1" applyFill="1" applyBorder="1" applyAlignment="1">
      <alignment horizontal="right" vertical="center" indent="1"/>
    </xf>
    <xf numFmtId="3" fontId="5" fillId="0" borderId="11" xfId="0" applyNumberFormat="1" applyFont="1" applyFill="1" applyBorder="1" applyAlignment="1">
      <alignment horizontal="right" vertical="center" indent="1"/>
    </xf>
    <xf numFmtId="1" fontId="5" fillId="0" borderId="11" xfId="0" applyNumberFormat="1" applyFont="1" applyFill="1" applyBorder="1" applyAlignment="1">
      <alignment horizontal="right" vertical="center" indent="1"/>
    </xf>
    <xf numFmtId="3" fontId="4" fillId="4" borderId="11" xfId="0" applyNumberFormat="1" applyFont="1" applyFill="1" applyBorder="1" applyAlignment="1">
      <alignment horizontal="right" vertical="center" indent="1"/>
    </xf>
    <xf numFmtId="3" fontId="6" fillId="0" borderId="11" xfId="0" applyNumberFormat="1" applyFont="1" applyFill="1" applyBorder="1" applyAlignment="1">
      <alignment horizontal="right" vertical="center" indent="1"/>
    </xf>
    <xf numFmtId="1" fontId="5" fillId="0" borderId="13" xfId="0" applyNumberFormat="1" applyFont="1" applyFill="1" applyBorder="1" applyAlignment="1">
      <alignment horizontal="right" vertical="center" indent="1"/>
    </xf>
    <xf numFmtId="0" fontId="4" fillId="10" borderId="10" xfId="0" applyFont="1" applyFill="1" applyBorder="1" applyAlignment="1">
      <alignment horizontal="center" vertical="center" wrapText="1"/>
    </xf>
    <xf numFmtId="0" fontId="4" fillId="10" borderId="30" xfId="0" applyFont="1" applyFill="1" applyBorder="1" applyAlignment="1">
      <alignment horizontal="center" vertical="center" wrapText="1"/>
    </xf>
    <xf numFmtId="1" fontId="4" fillId="10" borderId="47" xfId="0" applyNumberFormat="1" applyFont="1" applyFill="1" applyBorder="1" applyAlignment="1">
      <alignment horizontal="center" vertical="center" wrapText="1"/>
    </xf>
    <xf numFmtId="193" fontId="4" fillId="10" borderId="48" xfId="56" applyNumberFormat="1" applyFont="1" applyFill="1" applyBorder="1" applyAlignment="1">
      <alignment vertical="center"/>
    </xf>
    <xf numFmtId="193" fontId="5" fillId="0" borderId="49" xfId="56" applyNumberFormat="1" applyFont="1" applyFill="1" applyBorder="1" applyAlignment="1">
      <alignment vertical="center"/>
    </xf>
    <xf numFmtId="193" fontId="5" fillId="0" borderId="50" xfId="56" applyNumberFormat="1" applyFont="1" applyFill="1" applyBorder="1" applyAlignment="1">
      <alignment vertical="center"/>
    </xf>
    <xf numFmtId="193" fontId="4" fillId="4" borderId="49" xfId="56" applyNumberFormat="1" applyFont="1" applyFill="1" applyBorder="1" applyAlignment="1">
      <alignment vertical="center"/>
    </xf>
    <xf numFmtId="193" fontId="5" fillId="0" borderId="49" xfId="56" applyNumberFormat="1" applyFont="1" applyFill="1" applyBorder="1" applyAlignment="1">
      <alignment horizontal="center" vertical="center"/>
    </xf>
    <xf numFmtId="164" fontId="18" fillId="34" borderId="33" xfId="47" applyNumberFormat="1" applyFont="1" applyFill="1" applyBorder="1" applyAlignment="1">
      <alignment horizontal="center" vertical="center"/>
    </xf>
    <xf numFmtId="164" fontId="18" fillId="0" borderId="33" xfId="47" applyNumberFormat="1" applyFont="1" applyBorder="1" applyAlignment="1">
      <alignment horizontal="center"/>
    </xf>
    <xf numFmtId="164" fontId="18" fillId="34" borderId="33" xfId="47" applyNumberFormat="1" applyFont="1" applyFill="1" applyBorder="1" applyAlignment="1" quotePrefix="1">
      <alignment horizontal="left"/>
    </xf>
    <xf numFmtId="164" fontId="18" fillId="0" borderId="51" xfId="47" applyNumberFormat="1" applyFont="1" applyBorder="1" applyAlignment="1">
      <alignment horizontal="center"/>
    </xf>
    <xf numFmtId="164" fontId="18" fillId="34" borderId="52" xfId="47" applyNumberFormat="1" applyFont="1" applyFill="1" applyBorder="1" applyAlignment="1" quotePrefix="1">
      <alignment horizontal="left"/>
    </xf>
    <xf numFmtId="164" fontId="2" fillId="34" borderId="13" xfId="47" applyNumberFormat="1" applyFont="1" applyFill="1" applyBorder="1" applyAlignment="1">
      <alignment horizontal="center" vertical="center"/>
    </xf>
    <xf numFmtId="164" fontId="2" fillId="0" borderId="13" xfId="47" applyNumberFormat="1" applyFont="1" applyBorder="1" applyAlignment="1">
      <alignment horizontal="center"/>
    </xf>
    <xf numFmtId="164" fontId="2" fillId="34" borderId="13" xfId="47" applyNumberFormat="1" applyFont="1" applyFill="1" applyBorder="1" applyAlignment="1" quotePrefix="1">
      <alignment horizontal="left"/>
    </xf>
    <xf numFmtId="164" fontId="2" fillId="34" borderId="13" xfId="47" applyNumberFormat="1" applyFont="1" applyFill="1" applyBorder="1" applyAlignment="1">
      <alignment horizontal="center"/>
    </xf>
    <xf numFmtId="164" fontId="2" fillId="0" borderId="17" xfId="47" applyNumberFormat="1" applyFont="1" applyBorder="1" applyAlignment="1">
      <alignment horizontal="center"/>
    </xf>
    <xf numFmtId="164" fontId="2" fillId="34" borderId="53" xfId="47" applyNumberFormat="1" applyFont="1" applyFill="1" applyBorder="1" applyAlignment="1" quotePrefix="1">
      <alignment horizontal="left"/>
    </xf>
    <xf numFmtId="164" fontId="2" fillId="34" borderId="10" xfId="47" applyNumberFormat="1" applyFont="1" applyFill="1" applyBorder="1" applyAlignment="1">
      <alignment horizontal="center" vertical="center"/>
    </xf>
    <xf numFmtId="164" fontId="2" fillId="0" borderId="10" xfId="47" applyNumberFormat="1" applyFont="1" applyBorder="1" applyAlignment="1">
      <alignment horizontal="center"/>
    </xf>
    <xf numFmtId="164" fontId="2" fillId="34" borderId="10" xfId="47" applyNumberFormat="1" applyFont="1" applyFill="1" applyBorder="1" applyAlignment="1" quotePrefix="1">
      <alignment horizontal="left"/>
    </xf>
    <xf numFmtId="164" fontId="2" fillId="34" borderId="10" xfId="47" applyNumberFormat="1" applyFont="1" applyFill="1" applyBorder="1" applyAlignment="1">
      <alignment horizontal="center"/>
    </xf>
    <xf numFmtId="164" fontId="2" fillId="0" borderId="27" xfId="47" applyNumberFormat="1" applyFont="1" applyBorder="1" applyAlignment="1">
      <alignment horizontal="center"/>
    </xf>
    <xf numFmtId="164" fontId="2" fillId="34" borderId="54" xfId="47" applyNumberFormat="1" applyFont="1" applyFill="1" applyBorder="1" applyAlignment="1" quotePrefix="1">
      <alignment horizontal="left"/>
    </xf>
    <xf numFmtId="164" fontId="9" fillId="0" borderId="10" xfId="47" applyNumberFormat="1" applyFont="1" applyBorder="1" applyAlignment="1">
      <alignment horizontal="center"/>
    </xf>
    <xf numFmtId="164" fontId="9" fillId="0" borderId="27" xfId="47" applyNumberFormat="1" applyFont="1" applyBorder="1" applyAlignment="1">
      <alignment horizontal="center"/>
    </xf>
    <xf numFmtId="164" fontId="9" fillId="0" borderId="10" xfId="47" applyNumberFormat="1" applyFont="1" applyFill="1" applyBorder="1" applyAlignment="1">
      <alignment horizontal="center" vertical="center"/>
    </xf>
    <xf numFmtId="164" fontId="9" fillId="0" borderId="11" xfId="47" applyNumberFormat="1" applyFont="1" applyFill="1" applyBorder="1" applyAlignment="1">
      <alignment horizontal="center" vertical="center"/>
    </xf>
    <xf numFmtId="164" fontId="9" fillId="0" borderId="11" xfId="47" applyNumberFormat="1" applyFont="1" applyBorder="1" applyAlignment="1">
      <alignment horizontal="center"/>
    </xf>
    <xf numFmtId="164" fontId="9" fillId="0" borderId="14" xfId="47" applyNumberFormat="1" applyFont="1" applyBorder="1" applyAlignment="1">
      <alignment horizontal="center"/>
    </xf>
    <xf numFmtId="0" fontId="2" fillId="0" borderId="0" xfId="0" applyNumberFormat="1" applyFont="1" applyFill="1" applyBorder="1" applyAlignment="1">
      <alignment horizontal="left" vertical="center"/>
    </xf>
    <xf numFmtId="164" fontId="0" fillId="0" borderId="12" xfId="49" applyNumberFormat="1" applyFont="1" applyBorder="1" applyAlignment="1">
      <alignment/>
    </xf>
    <xf numFmtId="164" fontId="0" fillId="0" borderId="55" xfId="49" applyNumberFormat="1" applyFont="1" applyBorder="1" applyAlignment="1">
      <alignment horizontal="right" vertical="center" indent="1"/>
    </xf>
    <xf numFmtId="164" fontId="0" fillId="0" borderId="56" xfId="49" applyNumberFormat="1" applyFont="1" applyBorder="1" applyAlignment="1">
      <alignment horizontal="left" vertical="center"/>
    </xf>
    <xf numFmtId="0" fontId="6" fillId="0" borderId="11" xfId="0" applyFont="1" applyFill="1" applyBorder="1" applyAlignment="1">
      <alignment horizontal="left" vertical="center" indent="1"/>
    </xf>
    <xf numFmtId="0" fontId="6" fillId="0" borderId="11" xfId="0" applyFont="1" applyFill="1" applyBorder="1" applyAlignment="1">
      <alignment horizontal="left" vertical="center" wrapText="1" indent="1"/>
    </xf>
    <xf numFmtId="164" fontId="9" fillId="33" borderId="57" xfId="49" applyNumberFormat="1" applyFont="1" applyFill="1" applyBorder="1" applyAlignment="1">
      <alignment horizontal="center" vertical="center" wrapText="1"/>
    </xf>
    <xf numFmtId="164" fontId="9" fillId="33" borderId="58" xfId="49"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5" fillId="33" borderId="10" xfId="0" applyFont="1" applyFill="1" applyBorder="1" applyAlignment="1">
      <alignment vertical="center"/>
    </xf>
    <xf numFmtId="0" fontId="4" fillId="33" borderId="10" xfId="0" applyFont="1" applyFill="1" applyBorder="1" applyAlignment="1">
      <alignment vertical="center"/>
    </xf>
    <xf numFmtId="0" fontId="5" fillId="33" borderId="10" xfId="0" applyFont="1" applyFill="1" applyBorder="1" applyAlignment="1">
      <alignment horizontal="left" vertical="center"/>
    </xf>
    <xf numFmtId="0" fontId="4" fillId="33" borderId="10" xfId="0" applyFont="1" applyFill="1" applyBorder="1" applyAlignment="1">
      <alignment horizontal="center" vertical="center"/>
    </xf>
    <xf numFmtId="1" fontId="2" fillId="33" borderId="10" xfId="0" applyNumberFormat="1" applyFont="1" applyFill="1" applyBorder="1" applyAlignment="1">
      <alignment horizontal="center" vertical="center"/>
    </xf>
    <xf numFmtId="0" fontId="5" fillId="4" borderId="10" xfId="0" applyFont="1" applyFill="1" applyBorder="1" applyAlignment="1">
      <alignment horizontal="left" vertical="center"/>
    </xf>
    <xf numFmtId="1" fontId="2" fillId="4" borderId="10" xfId="56" applyNumberFormat="1" applyFont="1" applyFill="1" applyBorder="1" applyAlignment="1">
      <alignment horizontal="center" vertical="center"/>
    </xf>
    <xf numFmtId="0" fontId="4" fillId="33" borderId="10" xfId="0" applyFont="1" applyFill="1" applyBorder="1" applyAlignment="1">
      <alignment vertical="center" wrapText="1"/>
    </xf>
    <xf numFmtId="0" fontId="4" fillId="4" borderId="10" xfId="0" applyFont="1" applyFill="1" applyBorder="1" applyAlignment="1">
      <alignment vertical="center"/>
    </xf>
    <xf numFmtId="1" fontId="9" fillId="4" borderId="10" xfId="0" applyNumberFormat="1" applyFont="1" applyFill="1" applyBorder="1" applyAlignment="1">
      <alignment horizontal="center" vertical="center"/>
    </xf>
    <xf numFmtId="0" fontId="9" fillId="33" borderId="10" xfId="0" applyFont="1" applyFill="1" applyBorder="1" applyAlignment="1">
      <alignment horizontal="center" vertical="center"/>
    </xf>
    <xf numFmtId="1" fontId="9" fillId="33" borderId="10" xfId="0" applyNumberFormat="1" applyFont="1" applyFill="1" applyBorder="1" applyAlignment="1">
      <alignment horizontal="center" vertical="center"/>
    </xf>
    <xf numFmtId="0" fontId="4" fillId="0" borderId="10" xfId="0" applyNumberFormat="1" applyFont="1" applyFill="1" applyBorder="1" applyAlignment="1">
      <alignment horizontal="left" vertical="center" wrapText="1"/>
    </xf>
    <xf numFmtId="0" fontId="4" fillId="10" borderId="10" xfId="0" applyFont="1" applyFill="1" applyBorder="1" applyAlignment="1">
      <alignment horizontal="center" vertical="center" wrapText="1"/>
    </xf>
    <xf numFmtId="1" fontId="2" fillId="0" borderId="11" xfId="0" applyNumberFormat="1" applyFont="1" applyFill="1" applyBorder="1" applyAlignment="1">
      <alignment horizontal="right" vertical="center" wrapText="1"/>
    </xf>
    <xf numFmtId="1" fontId="2" fillId="0" borderId="11" xfId="0" applyNumberFormat="1" applyFont="1" applyFill="1" applyBorder="1" applyAlignment="1">
      <alignment horizontal="right" vertical="center" wrapText="1" indent="1"/>
    </xf>
    <xf numFmtId="9" fontId="4" fillId="0" borderId="0" xfId="56" applyFont="1" applyFill="1" applyBorder="1" applyAlignment="1">
      <alignment vertical="center"/>
    </xf>
    <xf numFmtId="49" fontId="5" fillId="0" borderId="14" xfId="47" applyNumberFormat="1" applyFont="1" applyFill="1" applyBorder="1" applyAlignment="1">
      <alignment horizontal="center" vertical="center"/>
    </xf>
    <xf numFmtId="49" fontId="5" fillId="0" borderId="16" xfId="47" applyNumberFormat="1" applyFont="1" applyFill="1" applyBorder="1" applyAlignment="1">
      <alignment horizontal="center" vertical="center"/>
    </xf>
    <xf numFmtId="49" fontId="5" fillId="0" borderId="16" xfId="0" applyNumberFormat="1" applyFont="1" applyFill="1" applyBorder="1" applyAlignment="1">
      <alignment horizontal="center" vertical="center"/>
    </xf>
    <xf numFmtId="193" fontId="4" fillId="4" borderId="11" xfId="0" applyNumberFormat="1" applyFont="1" applyFill="1" applyBorder="1" applyAlignment="1">
      <alignment horizontal="center" vertical="center"/>
    </xf>
    <xf numFmtId="193" fontId="4" fillId="4" borderId="49" xfId="0" applyNumberFormat="1" applyFont="1" applyFill="1" applyBorder="1" applyAlignment="1">
      <alignment horizontal="center" vertical="center"/>
    </xf>
    <xf numFmtId="191" fontId="4" fillId="4" borderId="16" xfId="0" applyNumberFormat="1" applyFont="1" applyFill="1" applyBorder="1" applyAlignment="1">
      <alignment horizontal="center" vertical="center"/>
    </xf>
    <xf numFmtId="193" fontId="4" fillId="10" borderId="10" xfId="0" applyNumberFormat="1" applyFont="1" applyFill="1" applyBorder="1" applyAlignment="1">
      <alignment horizontal="center" vertical="center"/>
    </xf>
    <xf numFmtId="193" fontId="4" fillId="10" borderId="48" xfId="0" applyNumberFormat="1" applyFont="1" applyFill="1" applyBorder="1" applyAlignment="1">
      <alignment horizontal="center" vertical="center"/>
    </xf>
    <xf numFmtId="191" fontId="4" fillId="10" borderId="25" xfId="0" applyNumberFormat="1" applyFont="1" applyFill="1" applyBorder="1" applyAlignment="1">
      <alignment horizontal="center" vertical="center"/>
    </xf>
    <xf numFmtId="203" fontId="5" fillId="0" borderId="0" xfId="0" applyNumberFormat="1" applyFont="1" applyFill="1" applyAlignment="1">
      <alignment vertical="center"/>
    </xf>
    <xf numFmtId="203" fontId="4" fillId="0" borderId="0" xfId="0" applyNumberFormat="1" applyFont="1" applyFill="1" applyAlignment="1">
      <alignment horizontal="center" vertical="center"/>
    </xf>
    <xf numFmtId="203" fontId="4" fillId="0" borderId="10" xfId="0" applyNumberFormat="1" applyFont="1" applyFill="1" applyBorder="1" applyAlignment="1">
      <alignment horizontal="center" vertical="center"/>
    </xf>
    <xf numFmtId="203" fontId="5" fillId="0" borderId="10" xfId="0" applyNumberFormat="1" applyFont="1" applyFill="1" applyBorder="1" applyAlignment="1">
      <alignment vertical="center"/>
    </xf>
    <xf numFmtId="0" fontId="6" fillId="4" borderId="11" xfId="0" applyFont="1" applyFill="1" applyBorder="1" applyAlignment="1">
      <alignment horizontal="right" vertical="center"/>
    </xf>
    <xf numFmtId="0" fontId="6" fillId="4" borderId="11" xfId="0" applyFont="1" applyFill="1" applyBorder="1" applyAlignment="1">
      <alignment horizontal="right" vertical="center" indent="1"/>
    </xf>
    <xf numFmtId="0" fontId="4" fillId="10" borderId="10" xfId="0" applyFont="1" applyFill="1" applyBorder="1" applyAlignment="1">
      <alignment horizontal="center" vertical="center" wrapText="1"/>
    </xf>
    <xf numFmtId="175" fontId="5" fillId="0" borderId="0" xfId="0" applyNumberFormat="1" applyFont="1" applyFill="1" applyAlignment="1">
      <alignment vertical="center"/>
    </xf>
    <xf numFmtId="3" fontId="2" fillId="0" borderId="11" xfId="0" applyNumberFormat="1" applyFont="1" applyFill="1" applyBorder="1" applyAlignment="1">
      <alignment horizontal="right" vertical="center"/>
    </xf>
    <xf numFmtId="3" fontId="9" fillId="10" borderId="10" xfId="0" applyNumberFormat="1" applyFont="1" applyFill="1" applyBorder="1" applyAlignment="1">
      <alignment horizontal="right" vertical="center"/>
    </xf>
    <xf numFmtId="3" fontId="9" fillId="4" borderId="11" xfId="0" applyNumberFormat="1" applyFont="1" applyFill="1" applyBorder="1" applyAlignment="1">
      <alignment horizontal="right" vertical="center"/>
    </xf>
    <xf numFmtId="0" fontId="18" fillId="4" borderId="11" xfId="0" applyFont="1" applyFill="1" applyBorder="1" applyAlignment="1">
      <alignment horizontal="right" vertical="center"/>
    </xf>
    <xf numFmtId="3" fontId="18" fillId="0" borderId="11" xfId="0" applyNumberFormat="1" applyFont="1" applyFill="1" applyBorder="1" applyAlignment="1">
      <alignment horizontal="right" vertical="center"/>
    </xf>
    <xf numFmtId="1" fontId="2" fillId="0" borderId="13" xfId="0" applyNumberFormat="1" applyFont="1" applyFill="1" applyBorder="1" applyAlignment="1">
      <alignment horizontal="right" vertical="center"/>
    </xf>
    <xf numFmtId="20" fontId="5" fillId="0" borderId="0" xfId="0" applyNumberFormat="1" applyFont="1" applyFill="1" applyAlignment="1">
      <alignment vertical="center"/>
    </xf>
    <xf numFmtId="198" fontId="4" fillId="10" borderId="25" xfId="0" applyNumberFormat="1" applyFont="1" applyFill="1" applyBorder="1" applyAlignment="1">
      <alignment horizontal="center" vertical="center"/>
    </xf>
    <xf numFmtId="198" fontId="5" fillId="0" borderId="15" xfId="0" applyNumberFormat="1" applyFont="1" applyFill="1" applyBorder="1" applyAlignment="1">
      <alignment horizontal="center" vertical="center"/>
    </xf>
    <xf numFmtId="198" fontId="4" fillId="10" borderId="27" xfId="0" applyNumberFormat="1" applyFont="1" applyFill="1" applyBorder="1" applyAlignment="1">
      <alignment horizontal="center" vertical="center"/>
    </xf>
    <xf numFmtId="198" fontId="4" fillId="4" borderId="14" xfId="0" applyNumberFormat="1" applyFont="1" applyFill="1" applyBorder="1" applyAlignment="1">
      <alignment horizontal="center" vertical="center"/>
    </xf>
    <xf numFmtId="198" fontId="5" fillId="0" borderId="12" xfId="0" applyNumberFormat="1" applyFont="1" applyFill="1" applyBorder="1" applyAlignment="1">
      <alignment horizontal="center" vertical="center"/>
    </xf>
    <xf numFmtId="198" fontId="5" fillId="0" borderId="13" xfId="0" applyNumberFormat="1" applyFont="1" applyFill="1" applyBorder="1" applyAlignment="1">
      <alignment horizontal="center" vertical="center"/>
    </xf>
    <xf numFmtId="198" fontId="4" fillId="10" borderId="10" xfId="0" applyNumberFormat="1" applyFont="1" applyFill="1" applyBorder="1" applyAlignment="1">
      <alignment horizontal="center" vertical="center"/>
    </xf>
    <xf numFmtId="198" fontId="4" fillId="4" borderId="11" xfId="0" applyNumberFormat="1" applyFont="1" applyFill="1" applyBorder="1" applyAlignment="1">
      <alignment horizontal="center" vertical="center"/>
    </xf>
    <xf numFmtId="187" fontId="5" fillId="0" borderId="0" xfId="0" applyNumberFormat="1" applyFont="1" applyFill="1" applyAlignment="1">
      <alignment vertical="center"/>
    </xf>
    <xf numFmtId="3" fontId="5" fillId="0" borderId="0" xfId="0" applyNumberFormat="1" applyFont="1" applyFill="1" applyAlignment="1">
      <alignment vertical="center" wrapText="1"/>
    </xf>
    <xf numFmtId="0" fontId="5" fillId="0" borderId="59" xfId="0" applyFont="1" applyFill="1" applyBorder="1" applyAlignment="1">
      <alignment vertical="center"/>
    </xf>
    <xf numFmtId="0" fontId="5" fillId="0" borderId="59" xfId="0" applyFont="1" applyFill="1" applyBorder="1" applyAlignment="1">
      <alignment vertical="center" wrapText="1"/>
    </xf>
    <xf numFmtId="0" fontId="5" fillId="10" borderId="59" xfId="0" applyFont="1" applyFill="1" applyBorder="1" applyAlignment="1">
      <alignment vertical="center" wrapText="1"/>
    </xf>
    <xf numFmtId="0" fontId="4" fillId="0" borderId="59" xfId="0" applyFont="1" applyFill="1" applyBorder="1" applyAlignment="1">
      <alignment vertical="center"/>
    </xf>
    <xf numFmtId="0" fontId="4" fillId="0" borderId="59" xfId="0" applyFont="1" applyFill="1" applyBorder="1" applyAlignment="1">
      <alignment vertical="center" wrapText="1"/>
    </xf>
    <xf numFmtId="171" fontId="5" fillId="0" borderId="59" xfId="0" applyNumberFormat="1" applyFont="1" applyFill="1" applyBorder="1" applyAlignment="1">
      <alignment vertical="center" wrapText="1"/>
    </xf>
    <xf numFmtId="171" fontId="2" fillId="0" borderId="59" xfId="0" applyNumberFormat="1" applyFont="1" applyFill="1" applyBorder="1" applyAlignment="1">
      <alignment vertical="center" wrapText="1"/>
    </xf>
    <xf numFmtId="171" fontId="4" fillId="10" borderId="10" xfId="56" applyNumberFormat="1" applyFont="1" applyFill="1" applyBorder="1" applyAlignment="1">
      <alignment horizontal="right" vertical="center" indent="2"/>
    </xf>
    <xf numFmtId="171" fontId="5" fillId="0" borderId="12" xfId="56" applyNumberFormat="1" applyFont="1" applyFill="1" applyBorder="1" applyAlignment="1">
      <alignment horizontal="right" vertical="center" indent="2"/>
    </xf>
    <xf numFmtId="171" fontId="5" fillId="0" borderId="11" xfId="56" applyNumberFormat="1" applyFont="1" applyFill="1" applyBorder="1" applyAlignment="1">
      <alignment horizontal="right" vertical="center" indent="2"/>
    </xf>
    <xf numFmtId="171" fontId="5" fillId="4" borderId="11" xfId="56" applyNumberFormat="1" applyFont="1" applyFill="1" applyBorder="1" applyAlignment="1">
      <alignment horizontal="right" vertical="center" indent="2"/>
    </xf>
    <xf numFmtId="171" fontId="5" fillId="0" borderId="13" xfId="56" applyNumberFormat="1" applyFont="1" applyFill="1" applyBorder="1" applyAlignment="1">
      <alignment horizontal="right" vertical="center" indent="2"/>
    </xf>
    <xf numFmtId="0" fontId="4" fillId="10" borderId="10" xfId="0" applyFont="1" applyFill="1" applyBorder="1" applyAlignment="1">
      <alignment horizontal="center" vertical="center" wrapText="1"/>
    </xf>
    <xf numFmtId="0" fontId="4" fillId="10" borderId="24" xfId="0" applyFont="1" applyFill="1" applyBorder="1" applyAlignment="1">
      <alignment horizontal="center" vertical="center" wrapText="1"/>
    </xf>
    <xf numFmtId="0" fontId="4" fillId="10" borderId="10" xfId="0" applyFont="1" applyFill="1" applyBorder="1" applyAlignment="1">
      <alignment horizontal="center" vertical="center" wrapText="1"/>
    </xf>
    <xf numFmtId="187" fontId="79" fillId="0" borderId="11" xfId="56" applyNumberFormat="1" applyFont="1" applyFill="1" applyBorder="1" applyAlignment="1">
      <alignment horizontal="center" vertical="center"/>
    </xf>
    <xf numFmtId="3" fontId="80" fillId="10" borderId="10" xfId="0" applyNumberFormat="1" applyFont="1" applyFill="1" applyBorder="1" applyAlignment="1">
      <alignment vertical="center"/>
    </xf>
    <xf numFmtId="3" fontId="79" fillId="0" borderId="11" xfId="47" applyNumberFormat="1" applyFont="1" applyFill="1" applyBorder="1" applyAlignment="1">
      <alignment horizontal="right" vertical="center"/>
    </xf>
    <xf numFmtId="3" fontId="79" fillId="0" borderId="11" xfId="56" applyNumberFormat="1" applyFont="1" applyFill="1" applyBorder="1" applyAlignment="1">
      <alignment vertical="center"/>
    </xf>
    <xf numFmtId="3" fontId="79" fillId="0" borderId="13" xfId="47" applyNumberFormat="1" applyFont="1" applyFill="1" applyBorder="1" applyAlignment="1">
      <alignment horizontal="right" vertical="center"/>
    </xf>
    <xf numFmtId="3" fontId="79" fillId="0" borderId="13" xfId="56" applyNumberFormat="1" applyFont="1" applyFill="1" applyBorder="1" applyAlignment="1">
      <alignment vertical="center"/>
    </xf>
    <xf numFmtId="3" fontId="80" fillId="10" borderId="10" xfId="0" applyNumberFormat="1" applyFont="1" applyFill="1" applyBorder="1" applyAlignment="1">
      <alignment horizontal="right" vertical="center"/>
    </xf>
    <xf numFmtId="3" fontId="79" fillId="4" borderId="11" xfId="0" applyNumberFormat="1" applyFont="1" applyFill="1" applyBorder="1" applyAlignment="1">
      <alignment horizontal="right" vertical="center"/>
    </xf>
    <xf numFmtId="3" fontId="79" fillId="4" borderId="11" xfId="56" applyNumberFormat="1" applyFont="1" applyFill="1" applyBorder="1" applyAlignment="1">
      <alignment vertical="center"/>
    </xf>
    <xf numFmtId="3" fontId="79" fillId="0" borderId="11" xfId="47" applyNumberFormat="1" applyFont="1" applyFill="1" applyBorder="1" applyAlignment="1">
      <alignment horizontal="center" vertical="center"/>
    </xf>
    <xf numFmtId="3" fontId="79" fillId="0" borderId="11" xfId="56" applyNumberFormat="1" applyFont="1" applyFill="1" applyBorder="1" applyAlignment="1">
      <alignment horizontal="center" vertical="center"/>
    </xf>
    <xf numFmtId="3" fontId="80" fillId="10" borderId="10" xfId="56" applyNumberFormat="1" applyFont="1" applyFill="1" applyBorder="1" applyAlignment="1">
      <alignment vertical="center"/>
    </xf>
    <xf numFmtId="3" fontId="2" fillId="0" borderId="11" xfId="56" applyNumberFormat="1" applyFont="1" applyFill="1" applyBorder="1" applyAlignment="1">
      <alignment vertical="center"/>
    </xf>
    <xf numFmtId="1" fontId="2" fillId="0" borderId="10" xfId="57" applyNumberFormat="1" applyFont="1" applyFill="1" applyBorder="1" applyAlignment="1">
      <alignment vertical="center"/>
    </xf>
    <xf numFmtId="1" fontId="2" fillId="0" borderId="23" xfId="57" applyNumberFormat="1" applyFont="1" applyFill="1" applyBorder="1" applyAlignment="1">
      <alignment vertical="center"/>
    </xf>
    <xf numFmtId="1" fontId="2" fillId="0" borderId="10" xfId="57" applyNumberFormat="1" applyFont="1" applyFill="1" applyBorder="1" applyAlignment="1">
      <alignment horizontal="right" vertical="center" indent="1"/>
    </xf>
    <xf numFmtId="1" fontId="2" fillId="0" borderId="23" xfId="57" applyNumberFormat="1" applyFont="1" applyFill="1" applyBorder="1" applyAlignment="1">
      <alignment horizontal="right" vertical="center" indent="1"/>
    </xf>
    <xf numFmtId="3" fontId="9" fillId="0" borderId="0" xfId="57" applyNumberFormat="1" applyFont="1" applyFill="1" applyBorder="1" applyAlignment="1">
      <alignment/>
    </xf>
    <xf numFmtId="9" fontId="9" fillId="0" borderId="0" xfId="49" applyNumberFormat="1" applyFont="1" applyFill="1" applyBorder="1" applyAlignment="1">
      <alignment/>
    </xf>
    <xf numFmtId="9" fontId="9" fillId="0" borderId="0" xfId="57" applyFont="1" applyFill="1" applyBorder="1" applyAlignment="1">
      <alignment vertical="center"/>
    </xf>
    <xf numFmtId="0" fontId="11" fillId="0" borderId="0" xfId="55" applyFont="1">
      <alignment/>
      <protection/>
    </xf>
    <xf numFmtId="0" fontId="2" fillId="0" borderId="0" xfId="55" applyFont="1">
      <alignment/>
      <protection/>
    </xf>
    <xf numFmtId="2" fontId="2" fillId="0" borderId="0" xfId="55" applyNumberFormat="1" applyFont="1">
      <alignment/>
      <protection/>
    </xf>
    <xf numFmtId="0" fontId="9" fillId="0" borderId="0" xfId="55" applyFont="1">
      <alignment/>
      <protection/>
    </xf>
    <xf numFmtId="0" fontId="2" fillId="0" borderId="10" xfId="55" applyFont="1" applyFill="1" applyBorder="1" applyAlignment="1">
      <alignment horizontal="left"/>
      <protection/>
    </xf>
    <xf numFmtId="0" fontId="2" fillId="0" borderId="10" xfId="55" applyFont="1" applyFill="1" applyBorder="1" applyAlignment="1">
      <alignment/>
      <protection/>
    </xf>
    <xf numFmtId="0" fontId="2" fillId="0" borderId="10" xfId="55" applyFont="1" applyFill="1" applyBorder="1" applyAlignment="1">
      <alignment vertical="center" wrapText="1"/>
      <protection/>
    </xf>
    <xf numFmtId="0" fontId="9" fillId="0" borderId="0" xfId="55" applyFont="1" applyFill="1" applyBorder="1" applyAlignment="1">
      <alignment horizontal="left" wrapText="1"/>
      <protection/>
    </xf>
    <xf numFmtId="9" fontId="9" fillId="0" borderId="0" xfId="55" applyNumberFormat="1" applyFont="1" applyFill="1" applyBorder="1">
      <alignment/>
      <protection/>
    </xf>
    <xf numFmtId="0" fontId="2" fillId="0" borderId="0" xfId="55" applyFont="1" applyFill="1">
      <alignment/>
      <protection/>
    </xf>
    <xf numFmtId="0" fontId="2" fillId="0" borderId="0" xfId="55" applyFont="1" applyAlignment="1">
      <alignment/>
      <protection/>
    </xf>
    <xf numFmtId="0" fontId="2" fillId="35" borderId="0" xfId="55" applyFont="1" applyFill="1" applyAlignment="1">
      <alignment horizontal="left"/>
      <protection/>
    </xf>
    <xf numFmtId="0" fontId="2" fillId="0" borderId="0" xfId="55" applyFont="1" applyAlignment="1">
      <alignment horizontal="left" wrapText="1"/>
      <protection/>
    </xf>
    <xf numFmtId="0" fontId="2" fillId="35" borderId="0" xfId="55" applyFont="1" applyFill="1" applyBorder="1">
      <alignment/>
      <protection/>
    </xf>
    <xf numFmtId="0" fontId="2" fillId="35" borderId="0" xfId="55" applyFont="1" applyFill="1" applyAlignment="1">
      <alignment horizontal="left" wrapText="1"/>
      <protection/>
    </xf>
    <xf numFmtId="0" fontId="2" fillId="0" borderId="0" xfId="55" applyFont="1" applyBorder="1">
      <alignment/>
      <protection/>
    </xf>
    <xf numFmtId="0" fontId="2" fillId="35" borderId="0" xfId="55" applyFont="1" applyFill="1">
      <alignment/>
      <protection/>
    </xf>
    <xf numFmtId="183" fontId="2" fillId="35" borderId="0" xfId="55" applyNumberFormat="1" applyFont="1" applyFill="1">
      <alignment/>
      <protection/>
    </xf>
    <xf numFmtId="0" fontId="9" fillId="35" borderId="0" xfId="55" applyFont="1" applyFill="1" applyBorder="1">
      <alignment/>
      <protection/>
    </xf>
    <xf numFmtId="0" fontId="9" fillId="0" borderId="0" xfId="55" applyFont="1" applyBorder="1">
      <alignment/>
      <protection/>
    </xf>
    <xf numFmtId="1" fontId="2" fillId="0" borderId="0" xfId="55" applyNumberFormat="1" applyFont="1" applyBorder="1">
      <alignment/>
      <protection/>
    </xf>
    <xf numFmtId="0" fontId="9" fillId="0" borderId="0" xfId="55" applyFont="1" applyBorder="1" applyAlignment="1">
      <alignment horizontal="left" wrapText="1"/>
      <protection/>
    </xf>
    <xf numFmtId="0" fontId="2" fillId="0" borderId="0" xfId="55" applyFont="1" applyBorder="1" applyAlignment="1">
      <alignment horizontal="left" wrapText="1"/>
      <protection/>
    </xf>
    <xf numFmtId="1" fontId="9" fillId="0" borderId="0" xfId="55" applyNumberFormat="1" applyFont="1" applyBorder="1">
      <alignment/>
      <protection/>
    </xf>
    <xf numFmtId="166" fontId="2" fillId="0" borderId="0" xfId="55" applyNumberFormat="1" applyFont="1" applyBorder="1">
      <alignment/>
      <protection/>
    </xf>
    <xf numFmtId="0" fontId="2" fillId="0" borderId="0" xfId="55" applyFont="1" applyBorder="1" applyAlignment="1">
      <alignment horizontal="left"/>
      <protection/>
    </xf>
    <xf numFmtId="0" fontId="24" fillId="0" borderId="0" xfId="55" applyFont="1" applyBorder="1" applyAlignment="1">
      <alignment horizontal="left" wrapText="1"/>
      <protection/>
    </xf>
    <xf numFmtId="166" fontId="9" fillId="0" borderId="0" xfId="55" applyNumberFormat="1" applyFont="1" applyBorder="1">
      <alignment/>
      <protection/>
    </xf>
    <xf numFmtId="2" fontId="5" fillId="0" borderId="59" xfId="0" applyNumberFormat="1" applyFont="1" applyFill="1" applyBorder="1" applyAlignment="1">
      <alignment vertical="center" wrapText="1"/>
    </xf>
    <xf numFmtId="2" fontId="5" fillId="0" borderId="59" xfId="0" applyNumberFormat="1" applyFont="1" applyFill="1" applyBorder="1" applyAlignment="1">
      <alignment vertical="center"/>
    </xf>
    <xf numFmtId="2" fontId="79" fillId="0" borderId="59" xfId="0" applyNumberFormat="1" applyFont="1" applyFill="1" applyBorder="1" applyAlignment="1">
      <alignment vertical="center" wrapText="1"/>
    </xf>
    <xf numFmtId="0" fontId="79" fillId="0" borderId="59" xfId="0" applyFont="1" applyFill="1" applyBorder="1" applyAlignment="1">
      <alignment vertical="center" wrapText="1"/>
    </xf>
    <xf numFmtId="171" fontId="79" fillId="0" borderId="59" xfId="0" applyNumberFormat="1" applyFont="1" applyFill="1" applyBorder="1" applyAlignment="1">
      <alignment vertical="center" wrapText="1"/>
    </xf>
    <xf numFmtId="193" fontId="2" fillId="0" borderId="13" xfId="56" applyNumberFormat="1" applyFont="1" applyFill="1" applyBorder="1" applyAlignment="1">
      <alignment vertical="center"/>
    </xf>
    <xf numFmtId="193" fontId="2" fillId="0" borderId="13" xfId="0" applyNumberFormat="1" applyFont="1" applyFill="1" applyBorder="1" applyAlignment="1">
      <alignment vertical="center"/>
    </xf>
    <xf numFmtId="3" fontId="2" fillId="0" borderId="21" xfId="0" applyNumberFormat="1" applyFont="1" applyFill="1" applyBorder="1" applyAlignment="1">
      <alignment horizontal="center" vertical="center"/>
    </xf>
    <xf numFmtId="3" fontId="2" fillId="0" borderId="13" xfId="0" applyNumberFormat="1" applyFont="1" applyFill="1" applyBorder="1" applyAlignment="1">
      <alignment horizontal="center" vertical="center"/>
    </xf>
    <xf numFmtId="198" fontId="9" fillId="10" borderId="27" xfId="0" applyNumberFormat="1" applyFont="1" applyFill="1" applyBorder="1" applyAlignment="1">
      <alignment horizontal="right" vertical="center"/>
    </xf>
    <xf numFmtId="198" fontId="2" fillId="0" borderId="14" xfId="0" applyNumberFormat="1" applyFont="1" applyFill="1" applyBorder="1" applyAlignment="1">
      <alignment horizontal="right" vertical="center"/>
    </xf>
    <xf numFmtId="198" fontId="2" fillId="0" borderId="17" xfId="0" applyNumberFormat="1" applyFont="1" applyFill="1" applyBorder="1" applyAlignment="1">
      <alignment horizontal="right" vertical="center"/>
    </xf>
    <xf numFmtId="198" fontId="9" fillId="10" borderId="10" xfId="0" applyNumberFormat="1" applyFont="1" applyFill="1" applyBorder="1" applyAlignment="1">
      <alignment horizontal="right" vertical="center"/>
    </xf>
    <xf numFmtId="198" fontId="9" fillId="4" borderId="11" xfId="0" applyNumberFormat="1" applyFont="1" applyFill="1" applyBorder="1" applyAlignment="1">
      <alignment horizontal="right" vertical="center"/>
    </xf>
    <xf numFmtId="198" fontId="2" fillId="0" borderId="11" xfId="0" applyNumberFormat="1" applyFont="1" applyFill="1" applyBorder="1" applyAlignment="1">
      <alignment horizontal="right" vertical="center"/>
    </xf>
    <xf numFmtId="198" fontId="9" fillId="4" borderId="14" xfId="0" applyNumberFormat="1" applyFont="1" applyFill="1" applyBorder="1" applyAlignment="1">
      <alignment horizontal="right" vertical="center"/>
    </xf>
    <xf numFmtId="0" fontId="4" fillId="10" borderId="15" xfId="0" applyFont="1" applyFill="1" applyBorder="1" applyAlignment="1">
      <alignment horizontal="center" vertical="center" wrapText="1"/>
    </xf>
    <xf numFmtId="198" fontId="2" fillId="0" borderId="13" xfId="0" applyNumberFormat="1" applyFont="1" applyFill="1" applyBorder="1" applyAlignment="1">
      <alignment horizontal="right" vertical="center"/>
    </xf>
    <xf numFmtId="198" fontId="2" fillId="0" borderId="60" xfId="0" applyNumberFormat="1" applyFont="1" applyFill="1" applyBorder="1" applyAlignment="1">
      <alignment horizontal="right" vertical="center"/>
    </xf>
    <xf numFmtId="198" fontId="2" fillId="0" borderId="61" xfId="0" applyNumberFormat="1" applyFont="1" applyFill="1" applyBorder="1" applyAlignment="1">
      <alignment horizontal="right" vertical="center"/>
    </xf>
    <xf numFmtId="198" fontId="4" fillId="10" borderId="26" xfId="0" applyNumberFormat="1" applyFont="1" applyFill="1" applyBorder="1" applyAlignment="1">
      <alignment horizontal="center" vertical="center"/>
    </xf>
    <xf numFmtId="0" fontId="4" fillId="10" borderId="62" xfId="0" applyFont="1" applyFill="1" applyBorder="1" applyAlignment="1">
      <alignment horizontal="center" vertical="center" wrapText="1"/>
    </xf>
    <xf numFmtId="198" fontId="9" fillId="10" borderId="63" xfId="0" applyNumberFormat="1" applyFont="1" applyFill="1" applyBorder="1" applyAlignment="1">
      <alignment horizontal="right" vertical="center"/>
    </xf>
    <xf numFmtId="198" fontId="5" fillId="0" borderId="18" xfId="0" applyNumberFormat="1" applyFont="1" applyFill="1" applyBorder="1" applyAlignment="1">
      <alignment horizontal="right" vertical="center"/>
    </xf>
    <xf numFmtId="198" fontId="9" fillId="4" borderId="60" xfId="0" applyNumberFormat="1" applyFont="1" applyFill="1" applyBorder="1" applyAlignment="1">
      <alignment horizontal="right" vertical="center"/>
    </xf>
    <xf numFmtId="198" fontId="4" fillId="10" borderId="63" xfId="0" applyNumberFormat="1" applyFont="1" applyFill="1" applyBorder="1" applyAlignment="1">
      <alignment horizontal="right" vertical="center"/>
    </xf>
    <xf numFmtId="198" fontId="79" fillId="0" borderId="11" xfId="0" applyNumberFormat="1" applyFont="1" applyFill="1" applyBorder="1" applyAlignment="1">
      <alignment horizontal="right" vertical="center"/>
    </xf>
    <xf numFmtId="209" fontId="2" fillId="0" borderId="60" xfId="0" applyNumberFormat="1" applyFont="1" applyFill="1" applyBorder="1" applyAlignment="1">
      <alignment horizontal="right" vertical="center"/>
    </xf>
    <xf numFmtId="209" fontId="2" fillId="0" borderId="11" xfId="0" applyNumberFormat="1" applyFont="1" applyFill="1" applyBorder="1" applyAlignment="1">
      <alignment horizontal="right" vertical="center"/>
    </xf>
    <xf numFmtId="209" fontId="5" fillId="0" borderId="11" xfId="0" applyNumberFormat="1" applyFont="1" applyFill="1" applyBorder="1" applyAlignment="1">
      <alignment horizontal="right" vertical="center"/>
    </xf>
    <xf numFmtId="209" fontId="5" fillId="0" borderId="16" xfId="0" applyNumberFormat="1" applyFont="1" applyFill="1" applyBorder="1" applyAlignment="1">
      <alignment horizontal="right" vertical="center"/>
    </xf>
    <xf numFmtId="209" fontId="5" fillId="0" borderId="12" xfId="0" applyNumberFormat="1" applyFont="1" applyFill="1" applyBorder="1" applyAlignment="1">
      <alignment horizontal="right" vertical="center"/>
    </xf>
    <xf numFmtId="209" fontId="5" fillId="0" borderId="15" xfId="0" applyNumberFormat="1" applyFont="1" applyFill="1" applyBorder="1" applyAlignment="1">
      <alignment horizontal="right" vertical="center"/>
    </xf>
    <xf numFmtId="209" fontId="9" fillId="10" borderId="10" xfId="0" applyNumberFormat="1" applyFont="1" applyFill="1" applyBorder="1" applyAlignment="1">
      <alignment horizontal="right" vertical="center"/>
    </xf>
    <xf numFmtId="209" fontId="4" fillId="10" borderId="10" xfId="0" applyNumberFormat="1" applyFont="1" applyFill="1" applyBorder="1" applyAlignment="1">
      <alignment horizontal="right" vertical="center"/>
    </xf>
    <xf numFmtId="214" fontId="9" fillId="10" borderId="63" xfId="0" applyNumberFormat="1" applyFont="1" applyFill="1" applyBorder="1" applyAlignment="1">
      <alignment horizontal="right" vertical="center"/>
    </xf>
    <xf numFmtId="214" fontId="2" fillId="0" borderId="60" xfId="0" applyNumberFormat="1" applyFont="1" applyFill="1" applyBorder="1" applyAlignment="1">
      <alignment horizontal="right" vertical="center"/>
    </xf>
    <xf numFmtId="0" fontId="0" fillId="0" borderId="0" xfId="55">
      <alignment/>
      <protection/>
    </xf>
    <xf numFmtId="0" fontId="4" fillId="33" borderId="12" xfId="0" applyFont="1" applyFill="1" applyBorder="1" applyAlignment="1">
      <alignment horizontal="center" vertical="center" wrapText="1"/>
    </xf>
    <xf numFmtId="171" fontId="2" fillId="0" borderId="12" xfId="55" applyNumberFormat="1" applyFont="1" applyBorder="1">
      <alignment/>
      <protection/>
    </xf>
    <xf numFmtId="171" fontId="2" fillId="0" borderId="11" xfId="55" applyNumberFormat="1" applyFont="1" applyBorder="1">
      <alignment/>
      <protection/>
    </xf>
    <xf numFmtId="171" fontId="2" fillId="0" borderId="13" xfId="55" applyNumberFormat="1" applyFont="1" applyBorder="1">
      <alignment/>
      <protection/>
    </xf>
    <xf numFmtId="0" fontId="4" fillId="0" borderId="10" xfId="0" applyNumberFormat="1" applyFont="1" applyFill="1" applyBorder="1" applyAlignment="1">
      <alignment vertical="center"/>
    </xf>
    <xf numFmtId="0" fontId="4" fillId="0" borderId="10" xfId="0" applyNumberFormat="1" applyFont="1" applyFill="1" applyBorder="1" applyAlignment="1" quotePrefix="1">
      <alignment horizontal="left" vertical="center"/>
    </xf>
    <xf numFmtId="3" fontId="9" fillId="0" borderId="10" xfId="47" applyNumberFormat="1" applyFont="1" applyFill="1" applyBorder="1" applyAlignment="1">
      <alignment horizontal="center" vertical="center"/>
    </xf>
    <xf numFmtId="171" fontId="9" fillId="0" borderId="10" xfId="56" applyNumberFormat="1" applyFont="1" applyFill="1" applyBorder="1" applyAlignment="1">
      <alignment horizontal="center" vertical="center"/>
    </xf>
    <xf numFmtId="1" fontId="2" fillId="34" borderId="10" xfId="57" applyNumberFormat="1" applyFont="1" applyFill="1" applyBorder="1" applyAlignment="1">
      <alignment horizontal="center" wrapText="1"/>
    </xf>
    <xf numFmtId="0" fontId="2" fillId="34" borderId="10" xfId="0" applyFont="1" applyFill="1" applyBorder="1" applyAlignment="1">
      <alignment vertical="center" wrapText="1"/>
    </xf>
    <xf numFmtId="0" fontId="2" fillId="34" borderId="10" xfId="0" applyFont="1" applyFill="1" applyBorder="1" applyAlignment="1">
      <alignment vertical="center"/>
    </xf>
    <xf numFmtId="1" fontId="2" fillId="34" borderId="10" xfId="57" applyNumberFormat="1" applyFont="1" applyFill="1" applyBorder="1" applyAlignment="1">
      <alignment horizontal="center" vertical="center" wrapText="1"/>
    </xf>
    <xf numFmtId="0" fontId="2" fillId="0" borderId="0" xfId="55" applyFont="1" applyAlignment="1">
      <alignment wrapText="1"/>
      <protection/>
    </xf>
    <xf numFmtId="0" fontId="0" fillId="0" borderId="0" xfId="55" applyAlignment="1">
      <alignment wrapText="1"/>
      <protection/>
    </xf>
    <xf numFmtId="0" fontId="0" fillId="35" borderId="0" xfId="55" applyFill="1">
      <alignment/>
      <protection/>
    </xf>
    <xf numFmtId="0" fontId="75" fillId="0" borderId="0" xfId="55" applyFont="1">
      <alignment/>
      <protection/>
    </xf>
    <xf numFmtId="0" fontId="75" fillId="0" borderId="0" xfId="55" applyFont="1" applyAlignment="1">
      <alignment horizontal="left" readingOrder="1"/>
      <protection/>
    </xf>
    <xf numFmtId="0" fontId="2" fillId="0" borderId="0" xfId="55" applyFont="1" applyAlignment="1">
      <alignment horizontal="right"/>
      <protection/>
    </xf>
    <xf numFmtId="0" fontId="2" fillId="0" borderId="10" xfId="55" applyFont="1" applyBorder="1" applyAlignment="1">
      <alignment horizontal="center"/>
      <protection/>
    </xf>
    <xf numFmtId="171" fontId="2" fillId="0" borderId="10" xfId="55" applyNumberFormat="1" applyFont="1" applyBorder="1" applyAlignment="1">
      <alignment horizontal="center"/>
      <protection/>
    </xf>
    <xf numFmtId="1" fontId="2" fillId="0" borderId="10" xfId="55" applyNumberFormat="1" applyFont="1" applyBorder="1" applyAlignment="1">
      <alignment horizontal="center"/>
      <protection/>
    </xf>
    <xf numFmtId="0" fontId="2" fillId="34" borderId="12" xfId="55" applyNumberFormat="1" applyFont="1" applyFill="1" applyBorder="1" applyAlignment="1" quotePrefix="1">
      <alignment horizontal="left"/>
      <protection/>
    </xf>
    <xf numFmtId="0" fontId="2" fillId="34" borderId="11" xfId="55" applyNumberFormat="1" applyFont="1" applyFill="1" applyBorder="1" applyAlignment="1" quotePrefix="1">
      <alignment horizontal="left"/>
      <protection/>
    </xf>
    <xf numFmtId="0" fontId="2" fillId="34" borderId="13" xfId="55" applyNumberFormat="1" applyFont="1" applyFill="1" applyBorder="1" applyAlignment="1" quotePrefix="1">
      <alignment horizontal="left"/>
      <protection/>
    </xf>
    <xf numFmtId="0" fontId="0" fillId="0" borderId="0" xfId="55" applyBorder="1" applyAlignment="1">
      <alignment horizontal="center" wrapText="1"/>
      <protection/>
    </xf>
    <xf numFmtId="0" fontId="0" fillId="0" borderId="0" xfId="55" applyBorder="1">
      <alignment/>
      <protection/>
    </xf>
    <xf numFmtId="164" fontId="0" fillId="0" borderId="0" xfId="49" applyNumberFormat="1" applyFont="1" applyAlignment="1">
      <alignment/>
    </xf>
    <xf numFmtId="0" fontId="9" fillId="0" borderId="0" xfId="55" applyNumberFormat="1" applyFont="1" applyFill="1" applyBorder="1">
      <alignment/>
      <protection/>
    </xf>
    <xf numFmtId="0" fontId="0" fillId="0" borderId="0" xfId="55" applyFill="1" applyBorder="1">
      <alignment/>
      <protection/>
    </xf>
    <xf numFmtId="166" fontId="0" fillId="34" borderId="0" xfId="55" applyNumberFormat="1" applyFill="1" applyBorder="1" applyAlignment="1">
      <alignment horizontal="center"/>
      <protection/>
    </xf>
    <xf numFmtId="166" fontId="0" fillId="34" borderId="0" xfId="57" applyNumberFormat="1" applyFont="1" applyFill="1" applyBorder="1" applyAlignment="1">
      <alignment horizontal="center"/>
    </xf>
    <xf numFmtId="0" fontId="76" fillId="0" borderId="0" xfId="55" applyFont="1" applyAlignment="1">
      <alignment horizontal="left" readingOrder="1"/>
      <protection/>
    </xf>
    <xf numFmtId="166" fontId="11" fillId="0" borderId="0" xfId="55" applyNumberFormat="1" applyFont="1" applyFill="1" applyBorder="1" applyAlignment="1">
      <alignment horizontal="center"/>
      <protection/>
    </xf>
    <xf numFmtId="166" fontId="11" fillId="0" borderId="0" xfId="57" applyNumberFormat="1" applyFont="1" applyFill="1" applyBorder="1" applyAlignment="1">
      <alignment horizontal="center"/>
    </xf>
    <xf numFmtId="9" fontId="11" fillId="0" borderId="0" xfId="57" applyNumberFormat="1" applyFont="1" applyFill="1" applyBorder="1" applyAlignment="1">
      <alignment horizontal="center"/>
    </xf>
    <xf numFmtId="0" fontId="0" fillId="0" borderId="0" xfId="55" applyNumberFormat="1" applyBorder="1">
      <alignment/>
      <protection/>
    </xf>
    <xf numFmtId="0" fontId="0" fillId="0" borderId="0" xfId="55" applyNumberFormat="1">
      <alignment/>
      <protection/>
    </xf>
    <xf numFmtId="0" fontId="14" fillId="0" borderId="0" xfId="55" applyFont="1">
      <alignment/>
      <protection/>
    </xf>
    <xf numFmtId="167" fontId="9" fillId="0" borderId="10" xfId="47" applyNumberFormat="1" applyFont="1" applyFill="1" applyBorder="1" applyAlignment="1">
      <alignment horizontal="center" vertical="center"/>
    </xf>
    <xf numFmtId="167" fontId="9" fillId="0" borderId="10" xfId="47" applyNumberFormat="1" applyFont="1" applyBorder="1" applyAlignment="1">
      <alignment horizontal="center"/>
    </xf>
    <xf numFmtId="167" fontId="9" fillId="0" borderId="11" xfId="47" applyNumberFormat="1" applyFont="1" applyFill="1" applyBorder="1" applyAlignment="1">
      <alignment horizontal="center" vertical="center"/>
    </xf>
    <xf numFmtId="167" fontId="9" fillId="0" borderId="11" xfId="47" applyNumberFormat="1" applyFont="1" applyBorder="1" applyAlignment="1">
      <alignment horizontal="center"/>
    </xf>
    <xf numFmtId="167" fontId="9" fillId="0" borderId="54" xfId="47" applyNumberFormat="1" applyFont="1" applyFill="1" applyBorder="1" applyAlignment="1">
      <alignment horizontal="center" vertical="center"/>
    </xf>
    <xf numFmtId="167" fontId="9" fillId="0" borderId="64" xfId="47" applyNumberFormat="1" applyFont="1" applyFill="1" applyBorder="1" applyAlignment="1">
      <alignment horizontal="center" vertical="center"/>
    </xf>
    <xf numFmtId="167" fontId="9" fillId="0" borderId="27" xfId="47" applyNumberFormat="1" applyFont="1" applyBorder="1" applyAlignment="1">
      <alignment horizontal="center"/>
    </xf>
    <xf numFmtId="167" fontId="9" fillId="0" borderId="65" xfId="47" applyNumberFormat="1" applyFont="1" applyFill="1" applyBorder="1" applyAlignment="1">
      <alignment horizontal="center" vertical="center"/>
    </xf>
    <xf numFmtId="167" fontId="9" fillId="0" borderId="65" xfId="47" applyNumberFormat="1" applyFont="1" applyBorder="1" applyAlignment="1">
      <alignment horizontal="center"/>
    </xf>
    <xf numFmtId="167" fontId="9" fillId="0" borderId="66" xfId="47" applyNumberFormat="1" applyFont="1" applyBorder="1" applyAlignment="1">
      <alignment horizontal="center"/>
    </xf>
    <xf numFmtId="167" fontId="9" fillId="0" borderId="67" xfId="47" applyNumberFormat="1" applyFont="1" applyFill="1" applyBorder="1" applyAlignment="1">
      <alignment horizontal="center" vertical="center"/>
    </xf>
    <xf numFmtId="0" fontId="11" fillId="0" borderId="0" xfId="55" applyFont="1" applyAlignment="1">
      <alignment/>
      <protection/>
    </xf>
    <xf numFmtId="0" fontId="9" fillId="0" borderId="0" xfId="55" applyFont="1" applyAlignment="1">
      <alignment/>
      <protection/>
    </xf>
    <xf numFmtId="0" fontId="2" fillId="0" borderId="68" xfId="55" applyFont="1" applyBorder="1" applyAlignment="1">
      <alignment horizontal="right"/>
      <protection/>
    </xf>
    <xf numFmtId="0" fontId="2" fillId="0" borderId="0" xfId="55" applyFont="1" applyFill="1" applyBorder="1">
      <alignment/>
      <protection/>
    </xf>
    <xf numFmtId="0" fontId="2" fillId="34" borderId="27" xfId="55" applyNumberFormat="1" applyFont="1" applyFill="1" applyBorder="1" applyAlignment="1">
      <alignment horizontal="left"/>
      <protection/>
    </xf>
    <xf numFmtId="164" fontId="2" fillId="34" borderId="10" xfId="49" applyNumberFormat="1" applyFont="1" applyFill="1" applyBorder="1" applyAlignment="1">
      <alignment horizontal="center" vertical="center"/>
    </xf>
    <xf numFmtId="164" fontId="2" fillId="0" borderId="10" xfId="49" applyNumberFormat="1" applyFont="1" applyBorder="1" applyAlignment="1">
      <alignment horizontal="center"/>
    </xf>
    <xf numFmtId="164" fontId="2" fillId="34" borderId="10" xfId="49" applyNumberFormat="1" applyFont="1" applyFill="1" applyBorder="1" applyAlignment="1" quotePrefix="1">
      <alignment horizontal="left"/>
    </xf>
    <xf numFmtId="0" fontId="12" fillId="0" borderId="0" xfId="55" applyFont="1">
      <alignment/>
      <protection/>
    </xf>
    <xf numFmtId="164" fontId="12" fillId="0" borderId="0" xfId="55" applyNumberFormat="1" applyFont="1">
      <alignment/>
      <protection/>
    </xf>
    <xf numFmtId="0" fontId="2" fillId="34" borderId="27" xfId="55" applyNumberFormat="1" applyFont="1" applyFill="1" applyBorder="1" applyAlignment="1">
      <alignment horizontal="left" wrapText="1"/>
      <protection/>
    </xf>
    <xf numFmtId="167" fontId="2" fillId="34" borderId="10" xfId="49" applyNumberFormat="1" applyFont="1" applyFill="1" applyBorder="1" applyAlignment="1">
      <alignment horizontal="center" vertical="center"/>
    </xf>
    <xf numFmtId="167" fontId="2" fillId="34" borderId="10" xfId="49" applyNumberFormat="1" applyFont="1" applyFill="1" applyBorder="1" applyAlignment="1" quotePrefix="1">
      <alignment horizontal="left" vertical="center"/>
    </xf>
    <xf numFmtId="0" fontId="13" fillId="34" borderId="0" xfId="55" applyFont="1" applyFill="1" applyBorder="1" applyAlignment="1">
      <alignment vertical="center" wrapText="1"/>
      <protection/>
    </xf>
    <xf numFmtId="3" fontId="13" fillId="34" borderId="0" xfId="49" applyNumberFormat="1" applyFont="1" applyFill="1" applyBorder="1" applyAlignment="1">
      <alignment horizontal="center" vertical="center" wrapText="1"/>
    </xf>
    <xf numFmtId="164" fontId="13" fillId="0" borderId="0" xfId="49" applyNumberFormat="1" applyFont="1" applyBorder="1" applyAlignment="1">
      <alignment horizontal="center" vertical="center" wrapText="1"/>
    </xf>
    <xf numFmtId="0" fontId="2" fillId="34" borderId="27" xfId="55" applyNumberFormat="1" applyFont="1" applyFill="1" applyBorder="1" applyAlignment="1" quotePrefix="1">
      <alignment horizontal="left"/>
      <protection/>
    </xf>
    <xf numFmtId="0" fontId="12" fillId="34" borderId="0" xfId="55" applyNumberFormat="1" applyFont="1" applyFill="1" applyBorder="1" applyAlignment="1" quotePrefix="1">
      <alignment vertical="top"/>
      <protection/>
    </xf>
    <xf numFmtId="0" fontId="12" fillId="34" borderId="0" xfId="55" applyFont="1" applyFill="1" applyBorder="1" applyAlignment="1">
      <alignment vertical="top" wrapText="1"/>
      <protection/>
    </xf>
    <xf numFmtId="0" fontId="12" fillId="34" borderId="0" xfId="55" applyFont="1" applyFill="1" applyBorder="1" applyAlignment="1">
      <alignment horizontal="center"/>
      <protection/>
    </xf>
    <xf numFmtId="1" fontId="12" fillId="34" borderId="0" xfId="55" applyNumberFormat="1" applyFont="1" applyFill="1" applyBorder="1" applyAlignment="1">
      <alignment horizontal="center"/>
      <protection/>
    </xf>
    <xf numFmtId="0" fontId="9" fillId="0" borderId="27" xfId="55" applyNumberFormat="1" applyFont="1" applyFill="1" applyBorder="1" applyAlignment="1">
      <alignment horizontal="left" vertical="center"/>
      <protection/>
    </xf>
    <xf numFmtId="167" fontId="9" fillId="0" borderId="10" xfId="49" applyNumberFormat="1" applyFont="1" applyFill="1" applyBorder="1" applyAlignment="1">
      <alignment horizontal="center" vertical="center"/>
    </xf>
    <xf numFmtId="0" fontId="2" fillId="0" borderId="0" xfId="55" applyFont="1" applyFill="1" applyBorder="1" applyAlignment="1">
      <alignment vertical="top" wrapText="1"/>
      <protection/>
    </xf>
    <xf numFmtId="9" fontId="2" fillId="0" borderId="0" xfId="55" applyNumberFormat="1" applyFont="1" applyFill="1" applyBorder="1" applyAlignment="1">
      <alignment horizontal="center"/>
      <protection/>
    </xf>
    <xf numFmtId="9" fontId="2" fillId="0" borderId="0" xfId="55" applyNumberFormat="1" applyFont="1" applyFill="1" applyBorder="1">
      <alignment/>
      <protection/>
    </xf>
    <xf numFmtId="196" fontId="2" fillId="0" borderId="0" xfId="49" applyNumberFormat="1" applyFont="1" applyFill="1" applyBorder="1" applyAlignment="1">
      <alignment/>
    </xf>
    <xf numFmtId="9" fontId="12" fillId="0" borderId="0" xfId="57" applyFont="1" applyAlignment="1">
      <alignment/>
    </xf>
    <xf numFmtId="9" fontId="9" fillId="0" borderId="0" xfId="49" applyNumberFormat="1" applyFont="1" applyFill="1" applyBorder="1" applyAlignment="1">
      <alignment horizontal="center" vertical="center"/>
    </xf>
    <xf numFmtId="196" fontId="9" fillId="0" borderId="0" xfId="49" applyNumberFormat="1" applyFont="1" applyFill="1" applyBorder="1" applyAlignment="1">
      <alignment/>
    </xf>
    <xf numFmtId="3" fontId="13" fillId="0" borderId="0" xfId="49" applyNumberFormat="1" applyFont="1" applyFill="1" applyBorder="1" applyAlignment="1">
      <alignment horizontal="center" vertical="center"/>
    </xf>
    <xf numFmtId="0" fontId="2" fillId="10" borderId="10" xfId="55" applyFont="1" applyFill="1" applyBorder="1" applyAlignment="1">
      <alignment horizontal="center" vertical="center" wrapText="1"/>
      <protection/>
    </xf>
    <xf numFmtId="0" fontId="2" fillId="10" borderId="48" xfId="55" applyFont="1" applyFill="1" applyBorder="1" applyAlignment="1">
      <alignment horizontal="center" vertical="center" wrapText="1"/>
      <protection/>
    </xf>
    <xf numFmtId="164" fontId="2" fillId="34" borderId="57" xfId="49" applyNumberFormat="1" applyFont="1" applyFill="1" applyBorder="1" applyAlignment="1">
      <alignment horizontal="center" vertical="center"/>
    </xf>
    <xf numFmtId="164" fontId="2" fillId="34" borderId="48" xfId="49" applyNumberFormat="1" applyFont="1" applyFill="1" applyBorder="1" applyAlignment="1" quotePrefix="1">
      <alignment horizontal="left"/>
    </xf>
    <xf numFmtId="167" fontId="2" fillId="34" borderId="57" xfId="49" applyNumberFormat="1" applyFont="1" applyFill="1" applyBorder="1" applyAlignment="1">
      <alignment horizontal="center" vertical="center"/>
    </xf>
    <xf numFmtId="167" fontId="2" fillId="34" borderId="48" xfId="49" applyNumberFormat="1" applyFont="1" applyFill="1" applyBorder="1" applyAlignment="1">
      <alignment horizontal="center" vertical="center"/>
    </xf>
    <xf numFmtId="167" fontId="9" fillId="0" borderId="57" xfId="49" applyNumberFormat="1" applyFont="1" applyFill="1" applyBorder="1" applyAlignment="1">
      <alignment horizontal="center" vertical="center"/>
    </xf>
    <xf numFmtId="167" fontId="9" fillId="0" borderId="48" xfId="49" applyNumberFormat="1" applyFont="1" applyFill="1" applyBorder="1" applyAlignment="1">
      <alignment horizontal="center" vertical="center"/>
    </xf>
    <xf numFmtId="167" fontId="9" fillId="0" borderId="69" xfId="49" applyNumberFormat="1" applyFont="1" applyFill="1" applyBorder="1" applyAlignment="1">
      <alignment horizontal="center" vertical="center"/>
    </xf>
    <xf numFmtId="167" fontId="9" fillId="0" borderId="70" xfId="49" applyNumberFormat="1" applyFont="1" applyFill="1" applyBorder="1" applyAlignment="1">
      <alignment horizontal="center" vertical="center"/>
    </xf>
    <xf numFmtId="167" fontId="9" fillId="0" borderId="71" xfId="49" applyNumberFormat="1" applyFont="1" applyFill="1" applyBorder="1" applyAlignment="1">
      <alignment horizontal="center" vertical="center"/>
    </xf>
    <xf numFmtId="164" fontId="2" fillId="34" borderId="57" xfId="49" applyNumberFormat="1" applyFont="1" applyFill="1" applyBorder="1" applyAlignment="1" quotePrefix="1">
      <alignment horizontal="left"/>
    </xf>
    <xf numFmtId="164" fontId="2" fillId="0" borderId="48" xfId="49" applyNumberFormat="1" applyFont="1" applyBorder="1" applyAlignment="1">
      <alignment horizontal="center"/>
    </xf>
    <xf numFmtId="167" fontId="2" fillId="34" borderId="57" xfId="49" applyNumberFormat="1" applyFont="1" applyFill="1" applyBorder="1" applyAlignment="1" quotePrefix="1">
      <alignment horizontal="left" vertical="center"/>
    </xf>
    <xf numFmtId="167" fontId="2" fillId="34" borderId="48" xfId="49" applyNumberFormat="1" applyFont="1" applyFill="1" applyBorder="1" applyAlignment="1" quotePrefix="1">
      <alignment horizontal="left" vertical="center"/>
    </xf>
    <xf numFmtId="164" fontId="0" fillId="0" borderId="21" xfId="49" applyNumberFormat="1" applyFont="1" applyBorder="1" applyAlignment="1">
      <alignment/>
    </xf>
    <xf numFmtId="0" fontId="11" fillId="0" borderId="24" xfId="55" applyFont="1" applyBorder="1">
      <alignment/>
      <protection/>
    </xf>
    <xf numFmtId="164" fontId="2" fillId="35" borderId="11" xfId="49" applyNumberFormat="1" applyFont="1" applyFill="1" applyBorder="1" applyAlignment="1">
      <alignment horizontal="center" vertical="center" wrapText="1"/>
    </xf>
    <xf numFmtId="0" fontId="2" fillId="0" borderId="14" xfId="55" applyFont="1" applyBorder="1">
      <alignment/>
      <protection/>
    </xf>
    <xf numFmtId="164" fontId="0" fillId="0" borderId="11" xfId="49" applyNumberFormat="1" applyFont="1" applyBorder="1" applyAlignment="1">
      <alignment horizontal="center" vertical="center"/>
    </xf>
    <xf numFmtId="0" fontId="0" fillId="0" borderId="11" xfId="55" applyBorder="1" applyAlignment="1" quotePrefix="1">
      <alignment horizontal="center" vertical="center"/>
      <protection/>
    </xf>
    <xf numFmtId="164" fontId="2" fillId="35" borderId="0" xfId="49" applyNumberFormat="1" applyFont="1" applyFill="1" applyAlignment="1">
      <alignment/>
    </xf>
    <xf numFmtId="164" fontId="2" fillId="0" borderId="0" xfId="55" applyNumberFormat="1" applyFont="1">
      <alignment/>
      <protection/>
    </xf>
    <xf numFmtId="164" fontId="0" fillId="0" borderId="20" xfId="51" applyNumberFormat="1" applyFont="1" applyBorder="1" applyAlignment="1">
      <alignment wrapText="1"/>
    </xf>
    <xf numFmtId="1" fontId="0" fillId="0" borderId="11" xfId="57" applyNumberFormat="1" applyFont="1" applyBorder="1" applyAlignment="1">
      <alignment horizontal="center" vertical="center"/>
    </xf>
    <xf numFmtId="164" fontId="81" fillId="0" borderId="0" xfId="49" applyNumberFormat="1" applyFont="1" applyAlignment="1">
      <alignment/>
    </xf>
    <xf numFmtId="0" fontId="2" fillId="0" borderId="17" xfId="55" applyFont="1" applyBorder="1">
      <alignment/>
      <protection/>
    </xf>
    <xf numFmtId="0" fontId="2" fillId="0" borderId="19" xfId="55" applyFont="1" applyBorder="1">
      <alignment/>
      <protection/>
    </xf>
    <xf numFmtId="164" fontId="0" fillId="0" borderId="21" xfId="51" applyNumberFormat="1" applyFont="1" applyBorder="1" applyAlignment="1">
      <alignment wrapText="1"/>
    </xf>
    <xf numFmtId="0" fontId="0" fillId="0" borderId="12" xfId="55" applyBorder="1" applyAlignment="1">
      <alignment horizontal="center"/>
      <protection/>
    </xf>
    <xf numFmtId="164" fontId="0" fillId="0" borderId="13" xfId="49" applyNumberFormat="1" applyFont="1" applyBorder="1" applyAlignment="1">
      <alignment horizontal="center" vertical="center"/>
    </xf>
    <xf numFmtId="1" fontId="0" fillId="0" borderId="13" xfId="57" applyNumberFormat="1" applyFont="1" applyBorder="1" applyAlignment="1">
      <alignment horizontal="center" vertical="center"/>
    </xf>
    <xf numFmtId="164" fontId="2" fillId="0" borderId="0" xfId="49" applyNumberFormat="1" applyFont="1" applyAlignment="1">
      <alignment/>
    </xf>
    <xf numFmtId="164" fontId="9" fillId="0" borderId="0" xfId="49" applyNumberFormat="1" applyFont="1" applyFill="1" applyBorder="1" applyAlignment="1">
      <alignment vertical="center" wrapText="1"/>
    </xf>
    <xf numFmtId="0" fontId="2" fillId="0" borderId="0" xfId="55" applyFont="1" applyFill="1" applyBorder="1" applyAlignment="1">
      <alignment wrapText="1"/>
      <protection/>
    </xf>
    <xf numFmtId="0" fontId="9" fillId="0" borderId="0" xfId="55" applyFont="1" applyFill="1" applyBorder="1" applyAlignment="1">
      <alignment vertical="center"/>
      <protection/>
    </xf>
    <xf numFmtId="0" fontId="9" fillId="0" borderId="0" xfId="55" applyFont="1" applyFill="1" applyBorder="1" applyAlignment="1">
      <alignment vertical="center" wrapText="1"/>
      <protection/>
    </xf>
    <xf numFmtId="164" fontId="2" fillId="0" borderId="0" xfId="49" applyNumberFormat="1" applyFont="1" applyFill="1" applyBorder="1" applyAlignment="1">
      <alignment horizontal="center" vertical="center" wrapText="1"/>
    </xf>
    <xf numFmtId="164" fontId="9" fillId="0" borderId="0" xfId="49" applyNumberFormat="1" applyFont="1" applyFill="1" applyBorder="1" applyAlignment="1">
      <alignment horizontal="center" vertical="center" wrapText="1"/>
    </xf>
    <xf numFmtId="3" fontId="9" fillId="0" borderId="0" xfId="49" applyNumberFormat="1" applyFont="1" applyFill="1" applyBorder="1" applyAlignment="1">
      <alignment horizontal="center" vertical="center" wrapText="1"/>
    </xf>
    <xf numFmtId="0" fontId="17" fillId="0" borderId="0" xfId="55" applyNumberFormat="1" applyFont="1" applyFill="1" applyBorder="1" applyAlignment="1" quotePrefix="1">
      <alignment vertical="top"/>
      <protection/>
    </xf>
    <xf numFmtId="0" fontId="2" fillId="0" borderId="0" xfId="55" applyNumberFormat="1" applyFont="1" applyFill="1" applyBorder="1" applyAlignment="1" quotePrefix="1">
      <alignment vertical="top"/>
      <protection/>
    </xf>
    <xf numFmtId="0" fontId="2" fillId="0" borderId="0" xfId="55" applyFont="1" applyFill="1" applyBorder="1" applyAlignment="1">
      <alignment vertical="top"/>
      <protection/>
    </xf>
    <xf numFmtId="164" fontId="2" fillId="0" borderId="0" xfId="49" applyNumberFormat="1" applyFont="1" applyFill="1" applyBorder="1" applyAlignment="1">
      <alignment horizontal="center" vertical="top" wrapText="1"/>
    </xf>
    <xf numFmtId="164" fontId="2" fillId="0" borderId="0" xfId="49" applyNumberFormat="1" applyFont="1" applyFill="1" applyBorder="1" applyAlignment="1">
      <alignment horizontal="center"/>
    </xf>
    <xf numFmtId="1" fontId="2" fillId="0" borderId="0" xfId="55" applyNumberFormat="1" applyFont="1" applyFill="1" applyBorder="1">
      <alignment/>
      <protection/>
    </xf>
    <xf numFmtId="0" fontId="20" fillId="0" borderId="0" xfId="55" applyFont="1" applyFill="1" applyBorder="1" applyAlignment="1">
      <alignment vertical="center"/>
      <protection/>
    </xf>
    <xf numFmtId="0" fontId="9" fillId="0" borderId="0" xfId="55" applyFont="1" applyFill="1" applyBorder="1" applyAlignment="1">
      <alignment vertical="top" wrapText="1"/>
      <protection/>
    </xf>
    <xf numFmtId="164" fontId="9" fillId="0" borderId="0" xfId="49" applyNumberFormat="1" applyFont="1" applyFill="1" applyBorder="1" applyAlignment="1">
      <alignment horizontal="center" wrapText="1"/>
    </xf>
    <xf numFmtId="164" fontId="9" fillId="0" borderId="0" xfId="49" applyNumberFormat="1" applyFont="1" applyFill="1" applyBorder="1" applyAlignment="1">
      <alignment horizontal="center"/>
    </xf>
    <xf numFmtId="164" fontId="9" fillId="0" borderId="0" xfId="49" applyNumberFormat="1" applyFont="1" applyFill="1" applyBorder="1" applyAlignment="1">
      <alignment horizontal="center" vertical="center"/>
    </xf>
    <xf numFmtId="164" fontId="2" fillId="10" borderId="10" xfId="49" applyNumberFormat="1" applyFont="1" applyFill="1" applyBorder="1" applyAlignment="1">
      <alignment horizontal="center" vertical="center" wrapText="1"/>
    </xf>
    <xf numFmtId="164" fontId="0" fillId="0" borderId="22" xfId="49" applyNumberFormat="1" applyFont="1" applyBorder="1" applyAlignment="1">
      <alignment horizontal="left" vertical="center"/>
    </xf>
    <xf numFmtId="164" fontId="0" fillId="0" borderId="12" xfId="49" applyNumberFormat="1" applyFont="1" applyBorder="1" applyAlignment="1">
      <alignment horizontal="right" vertical="center" indent="1"/>
    </xf>
    <xf numFmtId="164" fontId="0" fillId="0" borderId="20" xfId="49" applyNumberFormat="1" applyFont="1" applyBorder="1" applyAlignment="1">
      <alignment horizontal="left" vertical="center"/>
    </xf>
    <xf numFmtId="164" fontId="0" fillId="0" borderId="11" xfId="49" applyNumberFormat="1" applyFont="1" applyBorder="1" applyAlignment="1">
      <alignment horizontal="right" vertical="center" indent="1"/>
    </xf>
    <xf numFmtId="164" fontId="0" fillId="0" borderId="20" xfId="49" applyNumberFormat="1" applyFont="1" applyBorder="1" applyAlignment="1">
      <alignment horizontal="right" vertical="center" indent="1"/>
    </xf>
    <xf numFmtId="164" fontId="0" fillId="0" borderId="72" xfId="49" applyNumberFormat="1" applyFont="1" applyBorder="1" applyAlignment="1">
      <alignment horizontal="left" vertical="center"/>
    </xf>
    <xf numFmtId="164" fontId="0" fillId="0" borderId="21" xfId="49" applyNumberFormat="1" applyFont="1" applyBorder="1" applyAlignment="1">
      <alignment horizontal="left" vertical="center"/>
    </xf>
    <xf numFmtId="164" fontId="0" fillId="0" borderId="13" xfId="49" applyNumberFormat="1" applyFont="1" applyBorder="1" applyAlignment="1">
      <alignment horizontal="left" vertical="center"/>
    </xf>
    <xf numFmtId="1" fontId="9" fillId="10" borderId="10" xfId="57" applyNumberFormat="1" applyFont="1" applyFill="1" applyBorder="1" applyAlignment="1">
      <alignment vertical="center"/>
    </xf>
    <xf numFmtId="1" fontId="9" fillId="10" borderId="23" xfId="57" applyNumberFormat="1" applyFont="1" applyFill="1" applyBorder="1" applyAlignment="1">
      <alignment vertical="center"/>
    </xf>
    <xf numFmtId="1" fontId="9" fillId="10" borderId="10" xfId="57" applyNumberFormat="1" applyFont="1" applyFill="1" applyBorder="1" applyAlignment="1">
      <alignment/>
    </xf>
    <xf numFmtId="1" fontId="9" fillId="10" borderId="10" xfId="57" applyNumberFormat="1" applyFont="1" applyFill="1" applyBorder="1" applyAlignment="1">
      <alignment horizontal="right" indent="1"/>
    </xf>
    <xf numFmtId="1" fontId="9" fillId="10" borderId="23" xfId="57" applyNumberFormat="1" applyFont="1" applyFill="1" applyBorder="1" applyAlignment="1">
      <alignment horizontal="right" indent="1"/>
    </xf>
    <xf numFmtId="1" fontId="2" fillId="4" borderId="10" xfId="57" applyNumberFormat="1" applyFont="1" applyFill="1" applyBorder="1" applyAlignment="1">
      <alignment vertical="center"/>
    </xf>
    <xf numFmtId="1" fontId="2" fillId="4" borderId="23" xfId="57" applyNumberFormat="1" applyFont="1" applyFill="1" applyBorder="1" applyAlignment="1">
      <alignment vertical="center"/>
    </xf>
    <xf numFmtId="1" fontId="2" fillId="4" borderId="10" xfId="57" applyNumberFormat="1" applyFont="1" applyFill="1" applyBorder="1" applyAlignment="1">
      <alignment horizontal="right" indent="1"/>
    </xf>
    <xf numFmtId="1" fontId="2" fillId="4" borderId="23" xfId="57" applyNumberFormat="1" applyFont="1" applyFill="1" applyBorder="1" applyAlignment="1">
      <alignment horizontal="right" indent="1"/>
    </xf>
    <xf numFmtId="0" fontId="4" fillId="10" borderId="59" xfId="0" applyFont="1" applyFill="1" applyBorder="1" applyAlignment="1">
      <alignment vertical="center"/>
    </xf>
    <xf numFmtId="0" fontId="0" fillId="0" borderId="0" xfId="0" applyFont="1" applyFill="1" applyAlignment="1">
      <alignment/>
    </xf>
    <xf numFmtId="1" fontId="9" fillId="10" borderId="10" xfId="57" applyNumberFormat="1" applyFont="1" applyFill="1" applyBorder="1" applyAlignment="1">
      <alignment horizontal="right" vertical="center"/>
    </xf>
    <xf numFmtId="1" fontId="9" fillId="10" borderId="23" xfId="57" applyNumberFormat="1" applyFont="1" applyFill="1" applyBorder="1" applyAlignment="1">
      <alignment horizontal="right" vertical="center"/>
    </xf>
    <xf numFmtId="171" fontId="5" fillId="0" borderId="59" xfId="0" applyNumberFormat="1" applyFont="1" applyFill="1" applyBorder="1" applyAlignment="1">
      <alignment vertical="center"/>
    </xf>
    <xf numFmtId="0" fontId="4" fillId="0" borderId="21" xfId="0" applyFont="1" applyFill="1" applyBorder="1" applyAlignment="1">
      <alignment horizontal="left" vertical="center" wrapText="1"/>
    </xf>
    <xf numFmtId="0" fontId="4" fillId="0" borderId="21" xfId="0" applyFont="1" applyFill="1" applyBorder="1" applyAlignment="1">
      <alignment vertical="center"/>
    </xf>
    <xf numFmtId="0" fontId="4" fillId="0" borderId="21" xfId="0" applyFont="1" applyFill="1" applyBorder="1" applyAlignment="1">
      <alignment horizontal="center" vertical="center"/>
    </xf>
    <xf numFmtId="0" fontId="9" fillId="0" borderId="21" xfId="0" applyFont="1" applyFill="1" applyBorder="1" applyAlignment="1">
      <alignment horizontal="center" vertical="center"/>
    </xf>
    <xf numFmtId="0" fontId="5" fillId="0" borderId="21" xfId="0" applyFont="1" applyFill="1" applyBorder="1" applyAlignment="1">
      <alignment vertical="center"/>
    </xf>
    <xf numFmtId="0" fontId="4" fillId="0" borderId="21" xfId="0" applyFont="1" applyFill="1" applyBorder="1" applyAlignment="1">
      <alignment horizontal="left" vertical="center"/>
    </xf>
    <xf numFmtId="164" fontId="9" fillId="10" borderId="13" xfId="49" applyNumberFormat="1"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0" xfId="0" applyFont="1" applyFill="1" applyBorder="1" applyAlignment="1">
      <alignment horizontal="center" vertical="center"/>
    </xf>
    <xf numFmtId="0" fontId="2" fillId="10" borderId="10" xfId="55" applyFont="1" applyFill="1" applyBorder="1" applyAlignment="1">
      <alignment horizontal="center" vertical="center"/>
      <protection/>
    </xf>
    <xf numFmtId="0" fontId="9" fillId="0" borderId="10" xfId="55" applyFont="1" applyBorder="1" applyAlignment="1">
      <alignment horizontal="center"/>
      <protection/>
    </xf>
    <xf numFmtId="171" fontId="9" fillId="0" borderId="10" xfId="55" applyNumberFormat="1" applyFont="1" applyBorder="1" applyAlignment="1">
      <alignment horizontal="center"/>
      <protection/>
    </xf>
    <xf numFmtId="1" fontId="9" fillId="0" borderId="10" xfId="55" applyNumberFormat="1" applyFont="1" applyBorder="1" applyAlignment="1">
      <alignment horizontal="center"/>
      <protection/>
    </xf>
    <xf numFmtId="0" fontId="9" fillId="0" borderId="10" xfId="0" applyFont="1" applyBorder="1" applyAlignment="1">
      <alignment horizontal="center"/>
    </xf>
    <xf numFmtId="1" fontId="9" fillId="0" borderId="10" xfId="0" applyNumberFormat="1" applyFont="1" applyBorder="1" applyAlignment="1">
      <alignment horizontal="center"/>
    </xf>
    <xf numFmtId="164" fontId="9" fillId="0" borderId="10" xfId="50" applyNumberFormat="1" applyFont="1" applyBorder="1" applyAlignment="1">
      <alignment horizontal="center" vertical="center"/>
    </xf>
    <xf numFmtId="0" fontId="76" fillId="0" borderId="73" xfId="0" applyFont="1" applyBorder="1" applyAlignment="1">
      <alignment horizontal="left" readingOrder="1"/>
    </xf>
    <xf numFmtId="0" fontId="2" fillId="33" borderId="12" xfId="0" applyNumberFormat="1" applyFont="1" applyFill="1" applyBorder="1" applyAlignment="1" quotePrefix="1">
      <alignment horizontal="center" vertical="center"/>
    </xf>
    <xf numFmtId="0" fontId="9" fillId="4" borderId="10" xfId="0" applyFont="1" applyFill="1" applyBorder="1" applyAlignment="1">
      <alignment horizontal="left" vertical="center" wrapText="1"/>
    </xf>
    <xf numFmtId="1" fontId="9" fillId="4" borderId="10" xfId="57" applyNumberFormat="1" applyFont="1" applyFill="1" applyBorder="1" applyAlignment="1">
      <alignment horizontal="center" vertical="center" wrapText="1"/>
    </xf>
    <xf numFmtId="0" fontId="4" fillId="4" borderId="12" xfId="0" applyFont="1" applyFill="1" applyBorder="1" applyAlignment="1">
      <alignment horizontal="left" vertical="center"/>
    </xf>
    <xf numFmtId="1" fontId="9" fillId="4" borderId="12" xfId="56" applyNumberFormat="1" applyFont="1" applyFill="1" applyBorder="1" applyAlignment="1">
      <alignment horizontal="center" vertical="center"/>
    </xf>
    <xf numFmtId="1" fontId="9" fillId="4" borderId="12" xfId="56" applyNumberFormat="1" applyFont="1" applyFill="1" applyBorder="1" applyAlignment="1">
      <alignment horizontal="center" vertical="center" wrapText="1"/>
    </xf>
    <xf numFmtId="205" fontId="9" fillId="4" borderId="12" xfId="0" applyNumberFormat="1" applyFont="1" applyFill="1" applyBorder="1" applyAlignment="1">
      <alignment horizontal="center" vertical="center" wrapText="1"/>
    </xf>
    <xf numFmtId="0" fontId="4" fillId="4" borderId="10" xfId="0" applyFont="1" applyFill="1" applyBorder="1" applyAlignment="1">
      <alignment horizontal="left" vertical="center"/>
    </xf>
    <xf numFmtId="1" fontId="9" fillId="4" borderId="10" xfId="56" applyNumberFormat="1" applyFont="1" applyFill="1" applyBorder="1" applyAlignment="1">
      <alignment horizontal="center" vertical="center"/>
    </xf>
    <xf numFmtId="1" fontId="9" fillId="4" borderId="10" xfId="56" applyNumberFormat="1" applyFont="1" applyFill="1" applyBorder="1" applyAlignment="1">
      <alignment horizontal="center" vertical="center" wrapText="1"/>
    </xf>
    <xf numFmtId="205" fontId="9" fillId="4" borderId="10" xfId="0" applyNumberFormat="1" applyFont="1" applyFill="1" applyBorder="1" applyAlignment="1">
      <alignment horizontal="center" vertical="center" wrapText="1"/>
    </xf>
    <xf numFmtId="3" fontId="9" fillId="10" borderId="10" xfId="0" applyNumberFormat="1" applyFont="1" applyFill="1" applyBorder="1" applyAlignment="1">
      <alignment vertical="center"/>
    </xf>
    <xf numFmtId="3" fontId="2" fillId="0" borderId="12" xfId="0" applyNumberFormat="1" applyFont="1" applyFill="1" applyBorder="1" applyAlignment="1">
      <alignment horizontal="right" vertical="center"/>
    </xf>
    <xf numFmtId="3" fontId="2" fillId="0" borderId="12" xfId="56" applyNumberFormat="1" applyFont="1" applyFill="1" applyBorder="1" applyAlignment="1">
      <alignment vertical="center"/>
    </xf>
    <xf numFmtId="3" fontId="2" fillId="0" borderId="11" xfId="47" applyNumberFormat="1" applyFont="1" applyFill="1" applyBorder="1" applyAlignment="1">
      <alignment horizontal="right" vertical="center"/>
    </xf>
    <xf numFmtId="3" fontId="2" fillId="4" borderId="12" xfId="0" applyNumberFormat="1" applyFont="1" applyFill="1" applyBorder="1" applyAlignment="1">
      <alignment horizontal="right" vertical="center"/>
    </xf>
    <xf numFmtId="3" fontId="2" fillId="4" borderId="12" xfId="56" applyNumberFormat="1" applyFont="1" applyFill="1" applyBorder="1" applyAlignment="1">
      <alignment vertical="center"/>
    </xf>
    <xf numFmtId="198" fontId="80" fillId="4" borderId="11" xfId="0" applyNumberFormat="1" applyFont="1" applyFill="1" applyBorder="1" applyAlignment="1">
      <alignment horizontal="right" vertical="center"/>
    </xf>
    <xf numFmtId="198" fontId="80" fillId="10" borderId="10" xfId="0" applyNumberFormat="1" applyFont="1" applyFill="1" applyBorder="1" applyAlignment="1">
      <alignment horizontal="right" vertical="center"/>
    </xf>
    <xf numFmtId="171" fontId="79" fillId="0" borderId="11" xfId="55" applyNumberFormat="1" applyFont="1" applyBorder="1">
      <alignment/>
      <protection/>
    </xf>
    <xf numFmtId="171" fontId="79" fillId="0" borderId="13" xfId="55" applyNumberFormat="1" applyFont="1" applyBorder="1">
      <alignment/>
      <protection/>
    </xf>
    <xf numFmtId="2" fontId="4" fillId="10" borderId="27" xfId="0" applyNumberFormat="1" applyFont="1" applyFill="1" applyBorder="1" applyAlignment="1">
      <alignment horizontal="center" vertical="center" wrapText="1"/>
    </xf>
    <xf numFmtId="0" fontId="5" fillId="10" borderId="74" xfId="0" applyFont="1" applyFill="1" applyBorder="1" applyAlignment="1">
      <alignment vertical="center" wrapText="1"/>
    </xf>
    <xf numFmtId="0" fontId="5" fillId="10" borderId="23" xfId="0" applyFont="1" applyFill="1" applyBorder="1" applyAlignment="1">
      <alignment vertical="center" wrapText="1"/>
    </xf>
    <xf numFmtId="0" fontId="5" fillId="0" borderId="0" xfId="0" applyFont="1" applyFill="1" applyAlignment="1">
      <alignment vertical="center" wrapText="1"/>
    </xf>
    <xf numFmtId="0" fontId="5" fillId="0" borderId="0" xfId="0" applyFont="1" applyFill="1" applyAlignment="1">
      <alignment vertical="center"/>
    </xf>
    <xf numFmtId="0" fontId="5" fillId="0" borderId="21" xfId="0" applyFont="1" applyFill="1" applyBorder="1" applyAlignment="1">
      <alignment horizontal="center" vertical="center"/>
    </xf>
    <xf numFmtId="0" fontId="5" fillId="0" borderId="23" xfId="0" applyFont="1" applyFill="1" applyBorder="1" applyAlignment="1">
      <alignment horizontal="center" vertical="center"/>
    </xf>
    <xf numFmtId="0" fontId="4" fillId="10" borderId="27" xfId="0" applyFont="1" applyFill="1" applyBorder="1" applyAlignment="1">
      <alignment horizontal="center" vertical="center" wrapText="1"/>
    </xf>
    <xf numFmtId="0" fontId="4" fillId="10" borderId="74" xfId="0" applyFont="1" applyFill="1" applyBorder="1" applyAlignment="1">
      <alignment horizontal="center" vertical="center" wrapText="1"/>
    </xf>
    <xf numFmtId="0" fontId="4" fillId="10" borderId="23" xfId="0" applyFont="1" applyFill="1" applyBorder="1" applyAlignment="1">
      <alignment horizontal="center" vertical="center" wrapText="1"/>
    </xf>
    <xf numFmtId="2" fontId="4" fillId="10" borderId="74" xfId="0" applyNumberFormat="1" applyFont="1" applyFill="1" applyBorder="1" applyAlignment="1">
      <alignment horizontal="center" vertical="center" wrapText="1"/>
    </xf>
    <xf numFmtId="2" fontId="4" fillId="10" borderId="23" xfId="0" applyNumberFormat="1" applyFont="1" applyFill="1" applyBorder="1" applyAlignment="1">
      <alignment horizontal="center" vertical="center" wrapText="1"/>
    </xf>
    <xf numFmtId="0" fontId="2" fillId="0" borderId="21" xfId="55" applyFont="1" applyFill="1" applyBorder="1" applyAlignment="1">
      <alignment horizontal="center"/>
      <protection/>
    </xf>
    <xf numFmtId="0" fontId="2" fillId="0" borderId="13" xfId="55" applyFont="1" applyFill="1" applyBorder="1" applyAlignment="1">
      <alignment horizontal="center"/>
      <protection/>
    </xf>
    <xf numFmtId="0" fontId="2" fillId="0" borderId="23" xfId="55" applyFont="1" applyFill="1" applyBorder="1" applyAlignment="1">
      <alignment horizontal="center"/>
      <protection/>
    </xf>
    <xf numFmtId="0" fontId="2" fillId="0" borderId="10" xfId="55" applyFont="1" applyFill="1" applyBorder="1" applyAlignment="1">
      <alignment horizontal="center"/>
      <protection/>
    </xf>
    <xf numFmtId="0" fontId="2" fillId="10" borderId="11" xfId="55" applyFont="1" applyFill="1" applyBorder="1" applyAlignment="1">
      <alignment horizontal="center" vertical="center" textRotation="90" wrapText="1"/>
      <protection/>
    </xf>
    <xf numFmtId="0" fontId="2" fillId="10" borderId="13" xfId="55" applyFont="1" applyFill="1" applyBorder="1" applyAlignment="1">
      <alignment horizontal="center" vertical="center" textRotation="90" wrapText="1"/>
      <protection/>
    </xf>
    <xf numFmtId="0" fontId="4" fillId="10" borderId="27"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5" fillId="0" borderId="19" xfId="0" applyFont="1" applyFill="1" applyBorder="1" applyAlignment="1">
      <alignment horizontal="center" vertical="center"/>
    </xf>
    <xf numFmtId="0" fontId="5" fillId="0" borderId="74" xfId="0" applyFont="1" applyFill="1" applyBorder="1" applyAlignment="1">
      <alignment horizontal="center" vertical="center"/>
    </xf>
    <xf numFmtId="0" fontId="4" fillId="10" borderId="27" xfId="0" applyFont="1" applyFill="1" applyBorder="1" applyAlignment="1">
      <alignment vertical="center" wrapText="1"/>
    </xf>
    <xf numFmtId="0" fontId="4" fillId="10" borderId="74" xfId="0" applyFont="1" applyFill="1" applyBorder="1" applyAlignment="1">
      <alignment vertical="center" wrapText="1"/>
    </xf>
    <xf numFmtId="0" fontId="4" fillId="10" borderId="23" xfId="0" applyFont="1" applyFill="1" applyBorder="1" applyAlignment="1">
      <alignment vertical="center" wrapText="1"/>
    </xf>
    <xf numFmtId="2" fontId="4" fillId="10" borderId="12" xfId="0" applyNumberFormat="1" applyFont="1" applyFill="1" applyBorder="1" applyAlignment="1">
      <alignment horizontal="center" vertical="center" wrapText="1"/>
    </xf>
    <xf numFmtId="2" fontId="4" fillId="10" borderId="13" xfId="0" applyNumberFormat="1" applyFont="1" applyFill="1" applyBorder="1" applyAlignment="1">
      <alignment horizontal="center" vertical="center" wrapText="1"/>
    </xf>
    <xf numFmtId="0" fontId="4" fillId="10" borderId="10" xfId="0" applyFont="1" applyFill="1" applyBorder="1" applyAlignment="1">
      <alignment horizontal="center" vertical="center" wrapText="1"/>
    </xf>
    <xf numFmtId="0" fontId="4" fillId="10" borderId="10" xfId="0" applyFont="1" applyFill="1" applyBorder="1" applyAlignment="1">
      <alignment horizontal="center" vertical="center"/>
    </xf>
    <xf numFmtId="0" fontId="0" fillId="10" borderId="23" xfId="0" applyFill="1" applyBorder="1" applyAlignment="1">
      <alignment vertical="center" wrapText="1"/>
    </xf>
    <xf numFmtId="0" fontId="5" fillId="4" borderId="14" xfId="0" applyFont="1" applyFill="1" applyBorder="1" applyAlignment="1">
      <alignment vertical="center" wrapText="1"/>
    </xf>
    <xf numFmtId="0" fontId="0" fillId="4" borderId="20" xfId="0" applyFill="1" applyBorder="1" applyAlignment="1">
      <alignment vertical="center" wrapText="1"/>
    </xf>
    <xf numFmtId="2" fontId="4" fillId="10" borderId="75" xfId="0" applyNumberFormat="1" applyFont="1" applyFill="1" applyBorder="1" applyAlignment="1">
      <alignment horizontal="center" vertical="center" wrapText="1"/>
    </xf>
    <xf numFmtId="2" fontId="4" fillId="10" borderId="22" xfId="0" applyNumberFormat="1" applyFont="1" applyFill="1" applyBorder="1" applyAlignment="1">
      <alignment horizontal="center" vertical="center" wrapText="1"/>
    </xf>
    <xf numFmtId="2" fontId="4" fillId="33" borderId="24" xfId="0" applyNumberFormat="1" applyFont="1" applyFill="1" applyBorder="1" applyAlignment="1">
      <alignment horizontal="center" vertical="center" wrapText="1"/>
    </xf>
    <xf numFmtId="2" fontId="4" fillId="33" borderId="75" xfId="0" applyNumberFormat="1" applyFont="1" applyFill="1" applyBorder="1" applyAlignment="1">
      <alignment horizontal="center" vertical="center" wrapText="1"/>
    </xf>
    <xf numFmtId="2" fontId="4" fillId="33" borderId="22" xfId="0" applyNumberFormat="1" applyFont="1" applyFill="1" applyBorder="1" applyAlignment="1">
      <alignment horizontal="center" vertical="center" wrapText="1"/>
    </xf>
    <xf numFmtId="2" fontId="4" fillId="33" borderId="17" xfId="0" applyNumberFormat="1" applyFont="1" applyFill="1" applyBorder="1" applyAlignment="1">
      <alignment horizontal="center" vertical="center" wrapText="1"/>
    </xf>
    <xf numFmtId="2" fontId="4" fillId="33" borderId="19" xfId="0" applyNumberFormat="1" applyFont="1" applyFill="1" applyBorder="1" applyAlignment="1">
      <alignment horizontal="center" vertical="center" wrapText="1"/>
    </xf>
    <xf numFmtId="2" fontId="4" fillId="33" borderId="21" xfId="0" applyNumberFormat="1" applyFont="1" applyFill="1" applyBorder="1" applyAlignment="1">
      <alignment horizontal="center" vertical="center" wrapText="1"/>
    </xf>
    <xf numFmtId="2" fontId="4" fillId="10" borderId="76" xfId="0" applyNumberFormat="1" applyFont="1" applyFill="1" applyBorder="1" applyAlignment="1">
      <alignment horizontal="center" vertical="center" wrapText="1"/>
    </xf>
    <xf numFmtId="2" fontId="4" fillId="10" borderId="77" xfId="0" applyNumberFormat="1" applyFont="1" applyFill="1" applyBorder="1" applyAlignment="1">
      <alignment horizontal="center" vertical="center" wrapText="1"/>
    </xf>
    <xf numFmtId="2" fontId="4" fillId="10" borderId="19" xfId="0" applyNumberFormat="1" applyFont="1" applyFill="1" applyBorder="1" applyAlignment="1">
      <alignment horizontal="center" vertical="center" wrapText="1"/>
    </xf>
    <xf numFmtId="2" fontId="4" fillId="10" borderId="21" xfId="0" applyNumberFormat="1" applyFont="1" applyFill="1" applyBorder="1" applyAlignment="1">
      <alignment horizontal="center" vertical="center" wrapText="1"/>
    </xf>
    <xf numFmtId="2" fontId="4" fillId="10" borderId="58" xfId="0" applyNumberFormat="1" applyFont="1" applyFill="1" applyBorder="1" applyAlignment="1">
      <alignment horizontal="center" vertical="center" wrapText="1"/>
    </xf>
    <xf numFmtId="2" fontId="4" fillId="10" borderId="78" xfId="0" applyNumberFormat="1" applyFont="1" applyFill="1" applyBorder="1" applyAlignment="1">
      <alignment horizontal="center" vertical="center" wrapText="1"/>
    </xf>
    <xf numFmtId="2" fontId="4" fillId="10" borderId="30" xfId="0" applyNumberFormat="1" applyFont="1" applyFill="1" applyBorder="1" applyAlignment="1">
      <alignment horizontal="center" vertical="center" wrapText="1"/>
    </xf>
    <xf numFmtId="0" fontId="5" fillId="33" borderId="10" xfId="0" applyFont="1" applyFill="1" applyBorder="1" applyAlignment="1">
      <alignment horizontal="center" vertical="center" textRotation="90"/>
    </xf>
    <xf numFmtId="0" fontId="5" fillId="33" borderId="10" xfId="0" applyFont="1" applyFill="1" applyBorder="1" applyAlignment="1">
      <alignment vertical="center"/>
    </xf>
    <xf numFmtId="0" fontId="4" fillId="0" borderId="0" xfId="0" applyFont="1" applyFill="1" applyAlignment="1">
      <alignment vertical="center" wrapText="1"/>
    </xf>
    <xf numFmtId="0" fontId="4" fillId="10" borderId="76" xfId="0" applyFont="1" applyFill="1" applyBorder="1" applyAlignment="1">
      <alignment horizontal="center" vertical="center" wrapText="1"/>
    </xf>
    <xf numFmtId="0" fontId="4" fillId="10" borderId="75" xfId="0" applyFont="1" applyFill="1" applyBorder="1" applyAlignment="1">
      <alignment horizontal="center" vertical="center" wrapText="1"/>
    </xf>
    <xf numFmtId="0" fontId="4" fillId="10" borderId="79" xfId="0" applyFont="1" applyFill="1" applyBorder="1" applyAlignment="1">
      <alignment horizontal="center" vertical="center" wrapText="1"/>
    </xf>
    <xf numFmtId="0" fontId="4" fillId="10" borderId="77" xfId="0" applyFont="1" applyFill="1" applyBorder="1" applyAlignment="1">
      <alignment horizontal="center" vertical="center" wrapText="1"/>
    </xf>
    <xf numFmtId="0" fontId="4" fillId="10" borderId="19" xfId="0" applyFont="1" applyFill="1" applyBorder="1" applyAlignment="1">
      <alignment horizontal="center" vertical="center" wrapText="1"/>
    </xf>
    <xf numFmtId="0" fontId="4" fillId="10" borderId="80" xfId="0" applyFont="1" applyFill="1" applyBorder="1" applyAlignment="1">
      <alignment horizontal="center" vertical="center" wrapText="1"/>
    </xf>
    <xf numFmtId="0" fontId="4" fillId="10" borderId="81" xfId="0" applyFont="1" applyFill="1" applyBorder="1" applyAlignment="1">
      <alignment horizontal="center" vertical="center" wrapText="1"/>
    </xf>
    <xf numFmtId="0" fontId="5" fillId="0" borderId="20" xfId="0" applyFont="1" applyFill="1" applyBorder="1" applyAlignment="1">
      <alignment horizontal="center" vertical="center"/>
    </xf>
    <xf numFmtId="0" fontId="4" fillId="10" borderId="24" xfId="0" applyFont="1" applyFill="1" applyBorder="1" applyAlignment="1">
      <alignment horizontal="center" vertical="center" wrapText="1"/>
    </xf>
    <xf numFmtId="0" fontId="4" fillId="10" borderId="22" xfId="0" applyFont="1" applyFill="1" applyBorder="1" applyAlignment="1">
      <alignment horizontal="center" vertical="center" wrapText="1"/>
    </xf>
    <xf numFmtId="0" fontId="4" fillId="10" borderId="17" xfId="0" applyFont="1" applyFill="1" applyBorder="1" applyAlignment="1">
      <alignment horizontal="center" vertical="center" wrapText="1"/>
    </xf>
    <xf numFmtId="0" fontId="4" fillId="10" borderId="21" xfId="0" applyFont="1" applyFill="1" applyBorder="1" applyAlignment="1">
      <alignment horizontal="center" vertical="center" wrapText="1"/>
    </xf>
    <xf numFmtId="0" fontId="4" fillId="10" borderId="82" xfId="0" applyFont="1" applyFill="1" applyBorder="1" applyAlignment="1">
      <alignment horizontal="center" vertical="center" wrapText="1"/>
    </xf>
    <xf numFmtId="0" fontId="4" fillId="10" borderId="2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10" borderId="27" xfId="0" applyFont="1" applyFill="1" applyBorder="1" applyAlignment="1">
      <alignment horizontal="center" vertical="center"/>
    </xf>
    <xf numFmtId="0" fontId="5" fillId="10" borderId="74" xfId="0" applyFont="1" applyFill="1" applyBorder="1" applyAlignment="1">
      <alignment horizontal="center" vertical="center"/>
    </xf>
    <xf numFmtId="0" fontId="5" fillId="10" borderId="23" xfId="0" applyFont="1" applyFill="1" applyBorder="1" applyAlignment="1">
      <alignment horizontal="center" vertical="center"/>
    </xf>
    <xf numFmtId="0" fontId="4" fillId="0" borderId="0" xfId="0" applyFont="1" applyFill="1" applyAlignment="1">
      <alignment horizontal="left" vertical="center" wrapText="1"/>
    </xf>
    <xf numFmtId="0" fontId="5" fillId="0" borderId="0" xfId="0" applyFont="1" applyFill="1" applyAlignment="1">
      <alignment horizontal="left" vertical="center"/>
    </xf>
    <xf numFmtId="0" fontId="4"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9" fillId="4" borderId="27" xfId="0" applyFont="1" applyFill="1" applyBorder="1" applyAlignment="1">
      <alignment horizontal="left" vertical="center" wrapText="1"/>
    </xf>
    <xf numFmtId="0" fontId="9" fillId="4" borderId="74" xfId="0" applyFont="1" applyFill="1" applyBorder="1" applyAlignment="1">
      <alignment horizontal="left" vertical="center" wrapText="1"/>
    </xf>
    <xf numFmtId="0" fontId="9" fillId="4" borderId="23" xfId="0" applyFont="1" applyFill="1" applyBorder="1" applyAlignment="1">
      <alignment horizontal="left" vertical="center" wrapText="1"/>
    </xf>
    <xf numFmtId="0" fontId="9" fillId="34" borderId="21" xfId="0" applyFont="1" applyFill="1" applyBorder="1" applyAlignment="1">
      <alignment horizontal="left" vertical="center"/>
    </xf>
    <xf numFmtId="0" fontId="9" fillId="34" borderId="23" xfId="0" applyFont="1" applyFill="1" applyBorder="1" applyAlignment="1">
      <alignment horizontal="left" vertical="center"/>
    </xf>
    <xf numFmtId="164" fontId="9" fillId="10" borderId="27" xfId="49" applyNumberFormat="1" applyFont="1" applyFill="1" applyBorder="1" applyAlignment="1">
      <alignment horizontal="center" vertical="center" wrapText="1"/>
    </xf>
    <xf numFmtId="0" fontId="2" fillId="10" borderId="74" xfId="0" applyFont="1" applyFill="1" applyBorder="1" applyAlignment="1">
      <alignment horizontal="center" wrapText="1"/>
    </xf>
    <xf numFmtId="0" fontId="0" fillId="10" borderId="23" xfId="0" applyFill="1" applyBorder="1" applyAlignment="1">
      <alignment wrapText="1"/>
    </xf>
    <xf numFmtId="0" fontId="9" fillId="10" borderId="10" xfId="0" applyFont="1" applyFill="1" applyBorder="1" applyAlignment="1">
      <alignment horizontal="center" vertical="center" wrapText="1"/>
    </xf>
    <xf numFmtId="0" fontId="76" fillId="0" borderId="0" xfId="55" applyFont="1" applyAlignment="1">
      <alignment horizontal="left" vertical="top" wrapText="1" readingOrder="1"/>
      <protection/>
    </xf>
    <xf numFmtId="0" fontId="2" fillId="0" borderId="0" xfId="55" applyFont="1" applyAlignment="1">
      <alignment vertical="top" wrapText="1" readingOrder="1"/>
      <protection/>
    </xf>
    <xf numFmtId="0" fontId="77" fillId="0" borderId="14" xfId="0" applyFont="1" applyBorder="1" applyAlignment="1">
      <alignment horizontal="center"/>
    </xf>
    <xf numFmtId="0" fontId="77" fillId="0" borderId="0" xfId="0" applyFont="1" applyAlignment="1">
      <alignment horizontal="center"/>
    </xf>
    <xf numFmtId="0" fontId="9" fillId="0" borderId="83" xfId="0" applyNumberFormat="1" applyFont="1" applyFill="1" applyBorder="1" applyAlignment="1">
      <alignment horizontal="center" vertical="center" textRotation="90" wrapText="1"/>
    </xf>
    <xf numFmtId="0" fontId="9" fillId="0" borderId="56" xfId="0" applyNumberFormat="1" applyFont="1" applyFill="1" applyBorder="1" applyAlignment="1">
      <alignment horizontal="center" vertical="center" textRotation="90" wrapText="1"/>
    </xf>
    <xf numFmtId="0" fontId="9" fillId="0" borderId="69" xfId="0" applyNumberFormat="1" applyFont="1" applyFill="1" applyBorder="1" applyAlignment="1">
      <alignment horizontal="center" vertical="center" textRotation="90" wrapText="1"/>
    </xf>
    <xf numFmtId="0" fontId="9" fillId="0" borderId="32" xfId="0" applyNumberFormat="1" applyFont="1" applyFill="1" applyBorder="1" applyAlignment="1">
      <alignment horizontal="center" vertical="center" textRotation="90" wrapText="1"/>
    </xf>
    <xf numFmtId="0" fontId="9" fillId="0" borderId="64" xfId="0" applyNumberFormat="1" applyFont="1" applyFill="1" applyBorder="1" applyAlignment="1">
      <alignment horizontal="center" vertical="center" textRotation="90" wrapText="1"/>
    </xf>
    <xf numFmtId="0" fontId="9" fillId="0" borderId="84" xfId="0" applyNumberFormat="1" applyFont="1" applyFill="1" applyBorder="1" applyAlignment="1">
      <alignment horizontal="center" vertical="center" textRotation="90" wrapText="1"/>
    </xf>
    <xf numFmtId="0" fontId="13" fillId="0" borderId="0" xfId="55" applyFont="1" applyFill="1" applyBorder="1" applyAlignment="1">
      <alignment horizontal="left" vertical="top" wrapText="1"/>
      <protection/>
    </xf>
    <xf numFmtId="0" fontId="2" fillId="0" borderId="85" xfId="55" applyFont="1" applyFill="1" applyBorder="1" applyAlignment="1">
      <alignment horizontal="center" vertical="center"/>
      <protection/>
    </xf>
    <xf numFmtId="0" fontId="2" fillId="0" borderId="86" xfId="55" applyFont="1" applyFill="1" applyBorder="1" applyAlignment="1">
      <alignment horizontal="center" vertical="center"/>
      <protection/>
    </xf>
    <xf numFmtId="0" fontId="2" fillId="0" borderId="87" xfId="55" applyFont="1" applyFill="1" applyBorder="1" applyAlignment="1">
      <alignment horizontal="center" vertical="center"/>
      <protection/>
    </xf>
    <xf numFmtId="0" fontId="2" fillId="10" borderId="24" xfId="55" applyNumberFormat="1" applyFont="1" applyFill="1" applyBorder="1" applyAlignment="1">
      <alignment horizontal="center" vertical="center" wrapText="1"/>
      <protection/>
    </xf>
    <xf numFmtId="0" fontId="2" fillId="10" borderId="17" xfId="55" applyNumberFormat="1" applyFont="1" applyFill="1" applyBorder="1" applyAlignment="1">
      <alignment horizontal="center" vertical="center" wrapText="1"/>
      <protection/>
    </xf>
    <xf numFmtId="0" fontId="2" fillId="10" borderId="57" xfId="55" applyFont="1" applyFill="1" applyBorder="1" applyAlignment="1">
      <alignment horizontal="center" vertical="center" wrapText="1"/>
      <protection/>
    </xf>
    <xf numFmtId="0" fontId="2" fillId="10" borderId="10" xfId="55" applyFont="1" applyFill="1" applyBorder="1" applyAlignment="1">
      <alignment horizontal="center" vertical="center" wrapText="1"/>
      <protection/>
    </xf>
    <xf numFmtId="0" fontId="2" fillId="10" borderId="27" xfId="55" applyFont="1" applyFill="1" applyBorder="1" applyAlignment="1">
      <alignment horizontal="center" vertical="center" wrapText="1"/>
      <protection/>
    </xf>
    <xf numFmtId="0" fontId="2" fillId="10" borderId="58" xfId="55" applyFont="1" applyFill="1" applyBorder="1" applyAlignment="1">
      <alignment horizontal="center" vertical="center" wrapText="1"/>
      <protection/>
    </xf>
    <xf numFmtId="164" fontId="0" fillId="0" borderId="0" xfId="51" applyNumberFormat="1" applyFont="1" applyBorder="1" applyAlignment="1">
      <alignment horizontal="left" wrapText="1"/>
    </xf>
    <xf numFmtId="164" fontId="0" fillId="0" borderId="20" xfId="51" applyNumberFormat="1" applyFont="1" applyBorder="1" applyAlignment="1">
      <alignment horizontal="left" wrapText="1"/>
    </xf>
    <xf numFmtId="0" fontId="0" fillId="0" borderId="88" xfId="0" applyBorder="1" applyAlignment="1">
      <alignment horizontal="center" vertical="center"/>
    </xf>
    <xf numFmtId="0" fontId="0" fillId="0" borderId="89" xfId="0" applyBorder="1" applyAlignment="1">
      <alignment horizontal="center" vertical="center"/>
    </xf>
    <xf numFmtId="164" fontId="9" fillId="33" borderId="90" xfId="49" applyNumberFormat="1" applyFont="1" applyFill="1" applyBorder="1" applyAlignment="1">
      <alignment horizontal="center" vertical="center"/>
    </xf>
    <xf numFmtId="164" fontId="9" fillId="33" borderId="91" xfId="49" applyNumberFormat="1" applyFont="1" applyFill="1" applyBorder="1" applyAlignment="1">
      <alignment horizontal="center" vertical="center"/>
    </xf>
    <xf numFmtId="164" fontId="9" fillId="33" borderId="90" xfId="50" applyNumberFormat="1" applyFont="1" applyFill="1" applyBorder="1" applyAlignment="1">
      <alignment horizontal="center" vertical="center"/>
    </xf>
    <xf numFmtId="164" fontId="9" fillId="33" borderId="91" xfId="50" applyNumberFormat="1" applyFont="1" applyFill="1" applyBorder="1" applyAlignment="1">
      <alignment horizontal="center" vertical="center"/>
    </xf>
  </cellXfs>
  <cellStyles count="55">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Milliers 2" xfId="49"/>
    <cellStyle name="Milliers 3" xfId="50"/>
    <cellStyle name="Milliers 3 2" xfId="51"/>
    <cellStyle name="Currency" xfId="52"/>
    <cellStyle name="Currency [0]" xfId="53"/>
    <cellStyle name="Neutre" xfId="54"/>
    <cellStyle name="Normal 2" xfId="55"/>
    <cellStyle name="Percent" xfId="56"/>
    <cellStyle name="Pourcentage 2" xfId="57"/>
    <cellStyle name="Pourcentage 3" xfId="58"/>
    <cellStyle name="Satisfaisant" xfId="59"/>
    <cellStyle name="Sortie" xfId="60"/>
    <cellStyle name="Texte explicatif" xfId="61"/>
    <cellStyle name="Titre" xfId="62"/>
    <cellStyle name="Titre 1" xfId="63"/>
    <cellStyle name="Titre 2" xfId="64"/>
    <cellStyle name="Titre 3" xfId="65"/>
    <cellStyle name="Titre 4" xfId="66"/>
    <cellStyle name="Total" xfId="67"/>
    <cellStyle name="Vérification"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externalLink" Target="externalLinks/externalLink1.xml" /><Relationship Id="rId3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solidFill>
                  <a:srgbClr val="000000"/>
                </a:solidFill>
                <a:latin typeface="Arial"/>
                <a:ea typeface="Arial"/>
                <a:cs typeface="Arial"/>
              </a:rPr>
              <a:t>Nouveaux adhérents de moins de 30 ans</a:t>
            </a:r>
          </a:p>
        </c:rich>
      </c:tx>
      <c:layout/>
      <c:spPr>
        <a:noFill/>
        <a:ln w="3175">
          <a:noFill/>
        </a:ln>
      </c:spPr>
    </c:title>
    <c:plotArea>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Lit>
              <c:ptCount val="1"/>
              <c:pt idx="0">
                <c:v>0</c:v>
              </c:pt>
            </c:numLit>
          </c:val>
          <c:smooth val="0"/>
        </c:ser>
        <c:ser>
          <c:idx val="4"/>
          <c:order val="4"/>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Lit>
              <c:ptCount val="1"/>
              <c:pt idx="0">
                <c:v>0</c:v>
              </c:pt>
            </c:numLit>
          </c:val>
          <c:smooth val="0"/>
        </c:ser>
        <c:ser>
          <c:idx val="5"/>
          <c:order val="5"/>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val>
            <c:numLit>
              <c:ptCount val="1"/>
              <c:pt idx="0">
                <c:v>0</c:v>
              </c:pt>
            </c:numLit>
          </c:val>
          <c:smooth val="0"/>
        </c:ser>
        <c:marker val="1"/>
        <c:axId val="63559227"/>
        <c:axId val="35162132"/>
      </c:lineChart>
      <c:catAx>
        <c:axId val="6355922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300" b="0" i="0" u="none" baseline="0">
                <a:solidFill>
                  <a:srgbClr val="000000"/>
                </a:solidFill>
                <a:latin typeface="Arial"/>
                <a:ea typeface="Arial"/>
                <a:cs typeface="Arial"/>
              </a:defRPr>
            </a:pPr>
          </a:p>
        </c:txPr>
        <c:crossAx val="35162132"/>
        <c:crossesAt val="0"/>
        <c:auto val="1"/>
        <c:lblOffset val="100"/>
        <c:tickLblSkip val="1"/>
        <c:noMultiLvlLbl val="0"/>
      </c:catAx>
      <c:valAx>
        <c:axId val="35162132"/>
        <c:scaling>
          <c:orientation val="minMax"/>
          <c:max val="0.45"/>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300" b="0" i="0" u="none" baseline="0">
                <a:solidFill>
                  <a:srgbClr val="000000"/>
                </a:solidFill>
                <a:latin typeface="Arial"/>
                <a:ea typeface="Arial"/>
                <a:cs typeface="Arial"/>
              </a:defRPr>
            </a:pPr>
          </a:p>
        </c:txPr>
        <c:crossAx val="63559227"/>
        <c:crossesAt val="1"/>
        <c:crossBetween val="between"/>
        <c:dispUnits/>
        <c:majorUnit val="0.1"/>
        <c:minorUnit val="0.020000000000000007"/>
      </c:valAx>
      <c:spPr>
        <a:solidFill>
          <a:srgbClr val="C0C0C0"/>
        </a:solidFill>
        <a:ln w="12700">
          <a:solidFill>
            <a:srgbClr val="808080"/>
          </a:solidFill>
        </a:ln>
      </c:spPr>
    </c:plotArea>
    <c:legend>
      <c:legendPos val="t"/>
      <c:layout/>
      <c:overlay val="0"/>
      <c:spPr>
        <a:solidFill>
          <a:srgbClr val="FFFFFF"/>
        </a:solidFill>
        <a:ln w="3175">
          <a:solidFill>
            <a:srgbClr val="000000"/>
          </a:solidFill>
        </a:ln>
      </c:spPr>
      <c:txPr>
        <a:bodyPr vert="horz" rot="0"/>
        <a:lstStyle/>
        <a:p>
          <a:pPr>
            <a:defRPr lang="en-US" cap="none" sz="3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solidFill>
                  <a:srgbClr val="000000"/>
                </a:solidFill>
                <a:latin typeface="Arial"/>
                <a:ea typeface="Arial"/>
                <a:cs typeface="Arial"/>
              </a:rPr>
              <a:t>Nvx adhérents de 30 à 39 ans</a:t>
            </a:r>
          </a:p>
        </c:rich>
      </c:tx>
      <c:layout/>
      <c:spPr>
        <a:noFill/>
        <a:ln w="3175">
          <a:noFill/>
        </a:ln>
      </c:spPr>
    </c:title>
    <c:plotArea>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Lit>
              <c:ptCount val="1"/>
              <c:pt idx="0">
                <c:v>0</c:v>
              </c:pt>
            </c:numLit>
          </c:val>
          <c:smooth val="0"/>
        </c:ser>
        <c:ser>
          <c:idx val="4"/>
          <c:order val="4"/>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Lit>
              <c:ptCount val="1"/>
              <c:pt idx="0">
                <c:v>0</c:v>
              </c:pt>
            </c:numLit>
          </c:val>
          <c:smooth val="0"/>
        </c:ser>
        <c:ser>
          <c:idx val="5"/>
          <c:order val="5"/>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val>
            <c:numLit>
              <c:ptCount val="1"/>
              <c:pt idx="0">
                <c:v>0</c:v>
              </c:pt>
            </c:numLit>
          </c:val>
          <c:smooth val="0"/>
        </c:ser>
        <c:marker val="1"/>
        <c:axId val="48023733"/>
        <c:axId val="29560414"/>
      </c:lineChart>
      <c:catAx>
        <c:axId val="4802373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29560414"/>
        <c:crossesAt val="0"/>
        <c:auto val="1"/>
        <c:lblOffset val="100"/>
        <c:tickLblSkip val="1"/>
        <c:noMultiLvlLbl val="0"/>
      </c:catAx>
      <c:valAx>
        <c:axId val="29560414"/>
        <c:scaling>
          <c:orientation val="minMax"/>
          <c:max val="0.45"/>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48023733"/>
        <c:crossesAt val="1"/>
        <c:crossBetween val="between"/>
        <c:dispUnits/>
        <c:majorUnit val="0.1"/>
        <c:minorUnit val="0.020000000000000007"/>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solidFill>
                  <a:srgbClr val="000000"/>
                </a:solidFill>
                <a:latin typeface="Arial"/>
                <a:ea typeface="Arial"/>
                <a:cs typeface="Arial"/>
              </a:rPr>
              <a:t>Nvx adhérents de 40 à 49 ans</a:t>
            </a:r>
          </a:p>
        </c:rich>
      </c:tx>
      <c:layout/>
      <c:spPr>
        <a:noFill/>
        <a:ln w="3175">
          <a:noFill/>
        </a:ln>
      </c:spPr>
    </c:title>
    <c:plotArea>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Lit>
              <c:ptCount val="1"/>
              <c:pt idx="0">
                <c:v>0</c:v>
              </c:pt>
            </c:numLit>
          </c:val>
          <c:smooth val="0"/>
        </c:ser>
        <c:ser>
          <c:idx val="4"/>
          <c:order val="4"/>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Lit>
              <c:ptCount val="1"/>
              <c:pt idx="0">
                <c:v>0</c:v>
              </c:pt>
            </c:numLit>
          </c:val>
          <c:smooth val="0"/>
        </c:ser>
        <c:ser>
          <c:idx val="5"/>
          <c:order val="5"/>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val>
            <c:numLit>
              <c:ptCount val="1"/>
              <c:pt idx="0">
                <c:v>0</c:v>
              </c:pt>
            </c:numLit>
          </c:val>
          <c:smooth val="0"/>
        </c:ser>
        <c:marker val="1"/>
        <c:axId val="64717135"/>
        <c:axId val="45583304"/>
      </c:lineChart>
      <c:catAx>
        <c:axId val="6471713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45583304"/>
        <c:crossesAt val="0"/>
        <c:auto val="1"/>
        <c:lblOffset val="100"/>
        <c:tickLblSkip val="1"/>
        <c:noMultiLvlLbl val="0"/>
      </c:catAx>
      <c:valAx>
        <c:axId val="45583304"/>
        <c:scaling>
          <c:orientation val="minMax"/>
          <c:max val="0.45"/>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64717135"/>
        <c:crossesAt val="1"/>
        <c:crossBetween val="between"/>
        <c:dispUnits/>
        <c:majorUnit val="0.1"/>
        <c:minorUnit val="0.020000000000000007"/>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solidFill>
                  <a:srgbClr val="000000"/>
                </a:solidFill>
                <a:latin typeface="Arial"/>
                <a:ea typeface="Arial"/>
                <a:cs typeface="Arial"/>
              </a:rPr>
              <a:t>Nvx adhérents de 50 à 59 ans</a:t>
            </a:r>
          </a:p>
        </c:rich>
      </c:tx>
      <c:layout/>
      <c:spPr>
        <a:noFill/>
        <a:ln w="3175">
          <a:noFill/>
        </a:ln>
      </c:spPr>
    </c:title>
    <c:plotArea>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Lit>
              <c:ptCount val="1"/>
              <c:pt idx="0">
                <c:v>0</c:v>
              </c:pt>
            </c:numLit>
          </c:val>
          <c:smooth val="0"/>
        </c:ser>
        <c:ser>
          <c:idx val="4"/>
          <c:order val="4"/>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Lit>
              <c:ptCount val="1"/>
              <c:pt idx="0">
                <c:v>0</c:v>
              </c:pt>
            </c:numLit>
          </c:val>
          <c:smooth val="0"/>
        </c:ser>
        <c:ser>
          <c:idx val="5"/>
          <c:order val="5"/>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val>
            <c:numLit>
              <c:ptCount val="1"/>
              <c:pt idx="0">
                <c:v>0</c:v>
              </c:pt>
            </c:numLit>
          </c:val>
          <c:smooth val="0"/>
        </c:ser>
        <c:marker val="1"/>
        <c:axId val="7596553"/>
        <c:axId val="1260114"/>
      </c:lineChart>
      <c:catAx>
        <c:axId val="759655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1260114"/>
        <c:crossesAt val="0"/>
        <c:auto val="1"/>
        <c:lblOffset val="100"/>
        <c:tickLblSkip val="1"/>
        <c:noMultiLvlLbl val="0"/>
      </c:catAx>
      <c:valAx>
        <c:axId val="1260114"/>
        <c:scaling>
          <c:orientation val="minMax"/>
          <c:max val="0.45"/>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7596553"/>
        <c:crossesAt val="1"/>
        <c:crossBetween val="between"/>
        <c:dispUnits/>
        <c:majorUnit val="0.1"/>
        <c:minorUnit val="0.020000000000000007"/>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solidFill>
                  <a:srgbClr val="000000"/>
                </a:solidFill>
                <a:latin typeface="Arial"/>
                <a:ea typeface="Arial"/>
                <a:cs typeface="Arial"/>
              </a:rPr>
              <a:t>Nouveaux adhérents de moins de 30 ans</a:t>
            </a:r>
          </a:p>
        </c:rich>
      </c:tx>
      <c:layout/>
      <c:spPr>
        <a:noFill/>
        <a:ln>
          <a:noFill/>
        </a:ln>
      </c:spPr>
    </c:title>
    <c:plotArea>
      <c:layout/>
      <c:lineChart>
        <c:grouping val="standard"/>
        <c:varyColors val="0"/>
        <c:ser>
          <c:idx val="0"/>
          <c:order val="0"/>
          <c:tx>
            <c:strRef>
              <c:f>'27-G4'!#REF!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'27-G4'!#REF!</c:f>
              <c:strCache>
                <c:ptCount val="1"/>
                <c:pt idx="0">
                  <c:v>0</c:v>
                </c:pt>
              </c:strCache>
            </c:strRef>
          </c:cat>
          <c:val>
            <c:numRef>
              <c:f>'27-G4'!#REF!</c:f>
              <c:numCache>
                <c:ptCount val="1"/>
                <c:pt idx="0">
                  <c:v>0</c:v>
                </c:pt>
              </c:numCache>
            </c:numRef>
          </c:val>
          <c:smooth val="0"/>
        </c:ser>
        <c:ser>
          <c:idx val="1"/>
          <c:order val="1"/>
          <c:tx>
            <c:strRef>
              <c:f>'27-G4'!#REF!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'27-G4'!#REF!</c:f>
              <c:strCache>
                <c:ptCount val="1"/>
                <c:pt idx="0">
                  <c:v>0</c:v>
                </c:pt>
              </c:strCache>
            </c:strRef>
          </c:cat>
          <c:val>
            <c:numRef>
              <c:f>'27-G4'!#REF!</c:f>
              <c:numCache>
                <c:ptCount val="1"/>
                <c:pt idx="0">
                  <c:v>0</c:v>
                </c:pt>
              </c:numCache>
            </c:numRef>
          </c:val>
          <c:smooth val="0"/>
        </c:ser>
        <c:ser>
          <c:idx val="2"/>
          <c:order val="2"/>
          <c:tx>
            <c:strRef>
              <c:f>'27-G4'!#REF!</c:f>
              <c:strCache>
                <c:ptCount val="1"/>
                <c:pt idx="0">
                  <c:v>#REF!</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'27-G4'!#REF!</c:f>
              <c:strCache>
                <c:ptCount val="1"/>
                <c:pt idx="0">
                  <c:v>0</c:v>
                </c:pt>
              </c:strCache>
            </c:strRef>
          </c:cat>
          <c:val>
            <c:numRef>
              <c:f>'27-G4'!#REF!</c:f>
              <c:numCache>
                <c:ptCount val="1"/>
                <c:pt idx="0">
                  <c:v>0</c:v>
                </c:pt>
              </c:numCache>
            </c:numRef>
          </c:val>
          <c:smooth val="0"/>
        </c:ser>
        <c:ser>
          <c:idx val="3"/>
          <c:order val="3"/>
          <c:tx>
            <c:strRef>
              <c:f>'27-G4'!#REF!</c:f>
              <c:strCache>
                <c:ptCount val="1"/>
                <c:pt idx="0">
                  <c:v>#REF!</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'27-G4'!#REF!</c:f>
              <c:strCache>
                <c:ptCount val="1"/>
                <c:pt idx="0">
                  <c:v>0</c:v>
                </c:pt>
              </c:strCache>
            </c:strRef>
          </c:cat>
          <c:val>
            <c:numRef>
              <c:f>'27-G4'!#REF!</c:f>
              <c:numCache>
                <c:ptCount val="1"/>
                <c:pt idx="0">
                  <c:v>0</c:v>
                </c:pt>
              </c:numCache>
            </c:numRef>
          </c:val>
          <c:smooth val="0"/>
        </c:ser>
        <c:ser>
          <c:idx val="4"/>
          <c:order val="4"/>
          <c:tx>
            <c:strRef>
              <c:f>'27-G4'!#REF!</c:f>
              <c:strCache>
                <c:ptCount val="1"/>
                <c:pt idx="0">
                  <c:v>#REF!</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'27-G4'!#REF!</c:f>
              <c:strCache>
                <c:ptCount val="1"/>
                <c:pt idx="0">
                  <c:v>0</c:v>
                </c:pt>
              </c:strCache>
            </c:strRef>
          </c:cat>
          <c:val>
            <c:numRef>
              <c:f>'27-G4'!#REF!</c:f>
              <c:numCache>
                <c:ptCount val="1"/>
                <c:pt idx="0">
                  <c:v>0</c:v>
                </c:pt>
              </c:numCache>
            </c:numRef>
          </c:val>
          <c:smooth val="0"/>
        </c:ser>
        <c:ser>
          <c:idx val="5"/>
          <c:order val="5"/>
          <c:tx>
            <c:strRef>
              <c:f>'27-G4'!#REF!</c:f>
              <c:strCache>
                <c:ptCount val="1"/>
                <c:pt idx="0">
                  <c:v>#REF!</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'27-G4'!#REF!</c:f>
              <c:strCache>
                <c:ptCount val="1"/>
                <c:pt idx="0">
                  <c:v>0</c:v>
                </c:pt>
              </c:strCache>
            </c:strRef>
          </c:cat>
          <c:val>
            <c:numRef>
              <c:f>'27-G4'!#REF!</c:f>
              <c:numCache>
                <c:ptCount val="1"/>
                <c:pt idx="0">
                  <c:v>0</c:v>
                </c:pt>
              </c:numCache>
            </c:numRef>
          </c:val>
          <c:smooth val="0"/>
        </c:ser>
        <c:marker val="1"/>
        <c:axId val="11341027"/>
        <c:axId val="34960380"/>
      </c:lineChart>
      <c:catAx>
        <c:axId val="1134102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300" b="0" i="0" u="none" baseline="0">
                <a:solidFill>
                  <a:srgbClr val="000000"/>
                </a:solidFill>
                <a:latin typeface="Arial"/>
                <a:ea typeface="Arial"/>
                <a:cs typeface="Arial"/>
              </a:defRPr>
            </a:pPr>
          </a:p>
        </c:txPr>
        <c:crossAx val="34960380"/>
        <c:crossesAt val="0"/>
        <c:auto val="1"/>
        <c:lblOffset val="100"/>
        <c:tickLblSkip val="1"/>
        <c:noMultiLvlLbl val="0"/>
      </c:catAx>
      <c:valAx>
        <c:axId val="34960380"/>
        <c:scaling>
          <c:orientation val="minMax"/>
          <c:max val="0.45"/>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300" b="0" i="0" u="none" baseline="0">
                <a:solidFill>
                  <a:srgbClr val="000000"/>
                </a:solidFill>
                <a:latin typeface="Arial"/>
                <a:ea typeface="Arial"/>
                <a:cs typeface="Arial"/>
              </a:defRPr>
            </a:pPr>
          </a:p>
        </c:txPr>
        <c:crossAx val="11341027"/>
        <c:crossesAt val="1"/>
        <c:crossBetween val="between"/>
        <c:dispUnits/>
        <c:majorUnit val="0.1"/>
        <c:minorUnit val="0.02"/>
      </c:valAx>
      <c:spPr>
        <a:solidFill>
          <a:srgbClr val="C0C0C0"/>
        </a:solidFill>
        <a:ln w="12700">
          <a:solidFill>
            <a:srgbClr val="808080"/>
          </a:solidFill>
        </a:ln>
      </c:spPr>
    </c:plotArea>
    <c:legend>
      <c:legendPos val="t"/>
      <c:layout/>
      <c:overlay val="0"/>
      <c:spPr>
        <a:solidFill>
          <a:srgbClr val="FFFFFF"/>
        </a:solidFill>
        <a:ln w="3175">
          <a:solidFill>
            <a:srgbClr val="000000"/>
          </a:solidFill>
        </a:ln>
      </c:spPr>
      <c:txPr>
        <a:bodyPr vert="horz" rot="0"/>
        <a:lstStyle/>
        <a:p>
          <a:pPr>
            <a:defRPr lang="en-US" cap="none" sz="3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solidFill>
                  <a:srgbClr val="000000"/>
                </a:solidFill>
                <a:latin typeface="Arial"/>
                <a:ea typeface="Arial"/>
                <a:cs typeface="Arial"/>
              </a:rPr>
              <a:t>Nvx adhérents de 30 à 39 ans</a:t>
            </a:r>
          </a:p>
        </c:rich>
      </c:tx>
      <c:layout/>
      <c:spPr>
        <a:noFill/>
        <a:ln>
          <a:noFill/>
        </a:ln>
      </c:spPr>
    </c:title>
    <c:plotArea>
      <c:layout/>
      <c:lineChart>
        <c:grouping val="standard"/>
        <c:varyColors val="0"/>
        <c:ser>
          <c:idx val="0"/>
          <c:order val="0"/>
          <c:tx>
            <c:strRef>
              <c:f>'27-G4'!#REF!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'27-G4'!#REF!</c:f>
              <c:strCache>
                <c:ptCount val="1"/>
                <c:pt idx="0">
                  <c:v>0</c:v>
                </c:pt>
              </c:strCache>
            </c:strRef>
          </c:cat>
          <c:val>
            <c:numRef>
              <c:f>'27-G4'!#REF!</c:f>
              <c:numCache>
                <c:ptCount val="1"/>
                <c:pt idx="0">
                  <c:v>0</c:v>
                </c:pt>
              </c:numCache>
            </c:numRef>
          </c:val>
          <c:smooth val="0"/>
        </c:ser>
        <c:ser>
          <c:idx val="1"/>
          <c:order val="1"/>
          <c:tx>
            <c:strRef>
              <c:f>'27-G4'!#REF!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'27-G4'!#REF!</c:f>
              <c:strCache>
                <c:ptCount val="1"/>
                <c:pt idx="0">
                  <c:v>0</c:v>
                </c:pt>
              </c:strCache>
            </c:strRef>
          </c:cat>
          <c:val>
            <c:numRef>
              <c:f>'27-G4'!#REF!</c:f>
              <c:numCache>
                <c:ptCount val="1"/>
                <c:pt idx="0">
                  <c:v>0</c:v>
                </c:pt>
              </c:numCache>
            </c:numRef>
          </c:val>
          <c:smooth val="0"/>
        </c:ser>
        <c:ser>
          <c:idx val="2"/>
          <c:order val="2"/>
          <c:tx>
            <c:strRef>
              <c:f>'27-G4'!#REF!</c:f>
              <c:strCache>
                <c:ptCount val="1"/>
                <c:pt idx="0">
                  <c:v>#REF!</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'27-G4'!#REF!</c:f>
              <c:strCache>
                <c:ptCount val="1"/>
                <c:pt idx="0">
                  <c:v>0</c:v>
                </c:pt>
              </c:strCache>
            </c:strRef>
          </c:cat>
          <c:val>
            <c:numRef>
              <c:f>'27-G4'!#REF!</c:f>
              <c:numCache>
                <c:ptCount val="1"/>
                <c:pt idx="0">
                  <c:v>0</c:v>
                </c:pt>
              </c:numCache>
            </c:numRef>
          </c:val>
          <c:smooth val="0"/>
        </c:ser>
        <c:ser>
          <c:idx val="3"/>
          <c:order val="3"/>
          <c:tx>
            <c:strRef>
              <c:f>'27-G4'!#REF!</c:f>
              <c:strCache>
                <c:ptCount val="1"/>
                <c:pt idx="0">
                  <c:v>#REF!</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'27-G4'!#REF!</c:f>
              <c:strCache>
                <c:ptCount val="1"/>
                <c:pt idx="0">
                  <c:v>0</c:v>
                </c:pt>
              </c:strCache>
            </c:strRef>
          </c:cat>
          <c:val>
            <c:numRef>
              <c:f>'27-G4'!#REF!</c:f>
              <c:numCache>
                <c:ptCount val="1"/>
                <c:pt idx="0">
                  <c:v>0</c:v>
                </c:pt>
              </c:numCache>
            </c:numRef>
          </c:val>
          <c:smooth val="0"/>
        </c:ser>
        <c:ser>
          <c:idx val="4"/>
          <c:order val="4"/>
          <c:tx>
            <c:strRef>
              <c:f>'27-G4'!#REF!</c:f>
              <c:strCache>
                <c:ptCount val="1"/>
                <c:pt idx="0">
                  <c:v>#REF!</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'27-G4'!#REF!</c:f>
              <c:strCache>
                <c:ptCount val="1"/>
                <c:pt idx="0">
                  <c:v>0</c:v>
                </c:pt>
              </c:strCache>
            </c:strRef>
          </c:cat>
          <c:val>
            <c:numRef>
              <c:f>'27-G4'!#REF!</c:f>
              <c:numCache>
                <c:ptCount val="1"/>
                <c:pt idx="0">
                  <c:v>0</c:v>
                </c:pt>
              </c:numCache>
            </c:numRef>
          </c:val>
          <c:smooth val="0"/>
        </c:ser>
        <c:ser>
          <c:idx val="5"/>
          <c:order val="5"/>
          <c:tx>
            <c:strRef>
              <c:f>'27-G4'!#REF!</c:f>
              <c:strCache>
                <c:ptCount val="1"/>
                <c:pt idx="0">
                  <c:v>#REF!</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'27-G4'!#REF!</c:f>
              <c:strCache>
                <c:ptCount val="1"/>
                <c:pt idx="0">
                  <c:v>0</c:v>
                </c:pt>
              </c:strCache>
            </c:strRef>
          </c:cat>
          <c:val>
            <c:numRef>
              <c:f>'27-G4'!#REF!</c:f>
              <c:numCache>
                <c:ptCount val="1"/>
                <c:pt idx="0">
                  <c:v>0</c:v>
                </c:pt>
              </c:numCache>
            </c:numRef>
          </c:val>
          <c:smooth val="0"/>
        </c:ser>
        <c:marker val="1"/>
        <c:axId val="46207965"/>
        <c:axId val="13218502"/>
      </c:lineChart>
      <c:catAx>
        <c:axId val="4620796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13218502"/>
        <c:crossesAt val="0"/>
        <c:auto val="1"/>
        <c:lblOffset val="100"/>
        <c:tickLblSkip val="1"/>
        <c:noMultiLvlLbl val="0"/>
      </c:catAx>
      <c:valAx>
        <c:axId val="13218502"/>
        <c:scaling>
          <c:orientation val="minMax"/>
          <c:max val="0.45"/>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46207965"/>
        <c:crossesAt val="1"/>
        <c:crossBetween val="between"/>
        <c:dispUnits/>
        <c:majorUnit val="0.1"/>
        <c:minorUnit val="0.0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solidFill>
                  <a:srgbClr val="000000"/>
                </a:solidFill>
                <a:latin typeface="Arial"/>
                <a:ea typeface="Arial"/>
                <a:cs typeface="Arial"/>
              </a:rPr>
              <a:t>Nvx adhérents de 40 à 49 ans</a:t>
            </a:r>
          </a:p>
        </c:rich>
      </c:tx>
      <c:layout/>
      <c:spPr>
        <a:noFill/>
        <a:ln>
          <a:noFill/>
        </a:ln>
      </c:spPr>
    </c:title>
    <c:plotArea>
      <c:layout/>
      <c:lineChart>
        <c:grouping val="standard"/>
        <c:varyColors val="0"/>
        <c:ser>
          <c:idx val="0"/>
          <c:order val="0"/>
          <c:tx>
            <c:strRef>
              <c:f>'27-G4'!#REF!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'27-G4'!#REF!</c:f>
              <c:strCache>
                <c:ptCount val="1"/>
                <c:pt idx="0">
                  <c:v>0</c:v>
                </c:pt>
              </c:strCache>
            </c:strRef>
          </c:cat>
          <c:val>
            <c:numRef>
              <c:f>'27-G4'!#REF!</c:f>
              <c:numCache>
                <c:ptCount val="1"/>
                <c:pt idx="0">
                  <c:v>0</c:v>
                </c:pt>
              </c:numCache>
            </c:numRef>
          </c:val>
          <c:smooth val="0"/>
        </c:ser>
        <c:ser>
          <c:idx val="1"/>
          <c:order val="1"/>
          <c:tx>
            <c:strRef>
              <c:f>'27-G4'!#REF!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'27-G4'!#REF!</c:f>
              <c:strCache>
                <c:ptCount val="1"/>
                <c:pt idx="0">
                  <c:v>0</c:v>
                </c:pt>
              </c:strCache>
            </c:strRef>
          </c:cat>
          <c:val>
            <c:numRef>
              <c:f>'27-G4'!#REF!</c:f>
              <c:numCache>
                <c:ptCount val="1"/>
                <c:pt idx="0">
                  <c:v>0</c:v>
                </c:pt>
              </c:numCache>
            </c:numRef>
          </c:val>
          <c:smooth val="0"/>
        </c:ser>
        <c:ser>
          <c:idx val="2"/>
          <c:order val="2"/>
          <c:tx>
            <c:strRef>
              <c:f>'27-G4'!#REF!</c:f>
              <c:strCache>
                <c:ptCount val="1"/>
                <c:pt idx="0">
                  <c:v>#REF!</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'27-G4'!#REF!</c:f>
              <c:strCache>
                <c:ptCount val="1"/>
                <c:pt idx="0">
                  <c:v>0</c:v>
                </c:pt>
              </c:strCache>
            </c:strRef>
          </c:cat>
          <c:val>
            <c:numRef>
              <c:f>'27-G4'!#REF!</c:f>
              <c:numCache>
                <c:ptCount val="1"/>
                <c:pt idx="0">
                  <c:v>0</c:v>
                </c:pt>
              </c:numCache>
            </c:numRef>
          </c:val>
          <c:smooth val="0"/>
        </c:ser>
        <c:ser>
          <c:idx val="3"/>
          <c:order val="3"/>
          <c:tx>
            <c:strRef>
              <c:f>'27-G4'!#REF!</c:f>
              <c:strCache>
                <c:ptCount val="1"/>
                <c:pt idx="0">
                  <c:v>#REF!</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'27-G4'!#REF!</c:f>
              <c:strCache>
                <c:ptCount val="1"/>
                <c:pt idx="0">
                  <c:v>0</c:v>
                </c:pt>
              </c:strCache>
            </c:strRef>
          </c:cat>
          <c:val>
            <c:numRef>
              <c:f>'27-G4'!#REF!</c:f>
              <c:numCache>
                <c:ptCount val="1"/>
                <c:pt idx="0">
                  <c:v>0</c:v>
                </c:pt>
              </c:numCache>
            </c:numRef>
          </c:val>
          <c:smooth val="0"/>
        </c:ser>
        <c:ser>
          <c:idx val="4"/>
          <c:order val="4"/>
          <c:tx>
            <c:strRef>
              <c:f>'27-G4'!#REF!</c:f>
              <c:strCache>
                <c:ptCount val="1"/>
                <c:pt idx="0">
                  <c:v>#REF!</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'27-G4'!#REF!</c:f>
              <c:strCache>
                <c:ptCount val="1"/>
                <c:pt idx="0">
                  <c:v>0</c:v>
                </c:pt>
              </c:strCache>
            </c:strRef>
          </c:cat>
          <c:val>
            <c:numRef>
              <c:f>'27-G4'!#REF!</c:f>
              <c:numCache>
                <c:ptCount val="1"/>
                <c:pt idx="0">
                  <c:v>0</c:v>
                </c:pt>
              </c:numCache>
            </c:numRef>
          </c:val>
          <c:smooth val="0"/>
        </c:ser>
        <c:ser>
          <c:idx val="5"/>
          <c:order val="5"/>
          <c:tx>
            <c:strRef>
              <c:f>'27-G4'!#REF!</c:f>
              <c:strCache>
                <c:ptCount val="1"/>
                <c:pt idx="0">
                  <c:v>#REF!</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'27-G4'!#REF!</c:f>
              <c:strCache>
                <c:ptCount val="1"/>
                <c:pt idx="0">
                  <c:v>0</c:v>
                </c:pt>
              </c:strCache>
            </c:strRef>
          </c:cat>
          <c:val>
            <c:numRef>
              <c:f>'27-G4'!#REF!</c:f>
              <c:numCache>
                <c:ptCount val="1"/>
                <c:pt idx="0">
                  <c:v>0</c:v>
                </c:pt>
              </c:numCache>
            </c:numRef>
          </c:val>
          <c:smooth val="0"/>
        </c:ser>
        <c:marker val="1"/>
        <c:axId val="51857655"/>
        <c:axId val="64065712"/>
      </c:lineChart>
      <c:catAx>
        <c:axId val="5185765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64065712"/>
        <c:crossesAt val="0"/>
        <c:auto val="1"/>
        <c:lblOffset val="100"/>
        <c:tickLblSkip val="1"/>
        <c:noMultiLvlLbl val="0"/>
      </c:catAx>
      <c:valAx>
        <c:axId val="64065712"/>
        <c:scaling>
          <c:orientation val="minMax"/>
          <c:max val="0.45"/>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51857655"/>
        <c:crossesAt val="1"/>
        <c:crossBetween val="between"/>
        <c:dispUnits/>
        <c:majorUnit val="0.1"/>
        <c:minorUnit val="0.0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solidFill>
                  <a:srgbClr val="000000"/>
                </a:solidFill>
                <a:latin typeface="Arial"/>
                <a:ea typeface="Arial"/>
                <a:cs typeface="Arial"/>
              </a:rPr>
              <a:t>Nvx adhérents de 50 à 59 ans</a:t>
            </a:r>
          </a:p>
        </c:rich>
      </c:tx>
      <c:layout/>
      <c:spPr>
        <a:noFill/>
        <a:ln>
          <a:noFill/>
        </a:ln>
      </c:spPr>
    </c:title>
    <c:plotArea>
      <c:layout/>
      <c:lineChart>
        <c:grouping val="standard"/>
        <c:varyColors val="0"/>
        <c:ser>
          <c:idx val="0"/>
          <c:order val="0"/>
          <c:tx>
            <c:strRef>
              <c:f>'27-G4'!#REF!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'27-G4'!#REF!</c:f>
              <c:strCache>
                <c:ptCount val="1"/>
                <c:pt idx="0">
                  <c:v>0</c:v>
                </c:pt>
              </c:strCache>
            </c:strRef>
          </c:cat>
          <c:val>
            <c:numRef>
              <c:f>'27-G4'!#REF!</c:f>
              <c:numCache>
                <c:ptCount val="1"/>
                <c:pt idx="0">
                  <c:v>0</c:v>
                </c:pt>
              </c:numCache>
            </c:numRef>
          </c:val>
          <c:smooth val="0"/>
        </c:ser>
        <c:ser>
          <c:idx val="1"/>
          <c:order val="1"/>
          <c:tx>
            <c:strRef>
              <c:f>'27-G4'!#REF!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'27-G4'!#REF!</c:f>
              <c:strCache>
                <c:ptCount val="1"/>
                <c:pt idx="0">
                  <c:v>0</c:v>
                </c:pt>
              </c:strCache>
            </c:strRef>
          </c:cat>
          <c:val>
            <c:numRef>
              <c:f>'27-G4'!#REF!</c:f>
              <c:numCache>
                <c:ptCount val="1"/>
                <c:pt idx="0">
                  <c:v>0</c:v>
                </c:pt>
              </c:numCache>
            </c:numRef>
          </c:val>
          <c:smooth val="0"/>
        </c:ser>
        <c:ser>
          <c:idx val="2"/>
          <c:order val="2"/>
          <c:tx>
            <c:strRef>
              <c:f>'27-G4'!#REF!</c:f>
              <c:strCache>
                <c:ptCount val="1"/>
                <c:pt idx="0">
                  <c:v>#REF!</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'27-G4'!#REF!</c:f>
              <c:strCache>
                <c:ptCount val="1"/>
                <c:pt idx="0">
                  <c:v>0</c:v>
                </c:pt>
              </c:strCache>
            </c:strRef>
          </c:cat>
          <c:val>
            <c:numRef>
              <c:f>'27-G4'!#REF!</c:f>
              <c:numCache>
                <c:ptCount val="1"/>
                <c:pt idx="0">
                  <c:v>0</c:v>
                </c:pt>
              </c:numCache>
            </c:numRef>
          </c:val>
          <c:smooth val="0"/>
        </c:ser>
        <c:ser>
          <c:idx val="3"/>
          <c:order val="3"/>
          <c:tx>
            <c:strRef>
              <c:f>'27-G4'!#REF!</c:f>
              <c:strCache>
                <c:ptCount val="1"/>
                <c:pt idx="0">
                  <c:v>#REF!</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'27-G4'!#REF!</c:f>
              <c:strCache>
                <c:ptCount val="1"/>
                <c:pt idx="0">
                  <c:v>0</c:v>
                </c:pt>
              </c:strCache>
            </c:strRef>
          </c:cat>
          <c:val>
            <c:numRef>
              <c:f>'27-G4'!#REF!</c:f>
              <c:numCache>
                <c:ptCount val="1"/>
                <c:pt idx="0">
                  <c:v>0</c:v>
                </c:pt>
              </c:numCache>
            </c:numRef>
          </c:val>
          <c:smooth val="0"/>
        </c:ser>
        <c:ser>
          <c:idx val="4"/>
          <c:order val="4"/>
          <c:tx>
            <c:strRef>
              <c:f>'27-G4'!#REF!</c:f>
              <c:strCache>
                <c:ptCount val="1"/>
                <c:pt idx="0">
                  <c:v>#REF!</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'27-G4'!#REF!</c:f>
              <c:strCache>
                <c:ptCount val="1"/>
                <c:pt idx="0">
                  <c:v>0</c:v>
                </c:pt>
              </c:strCache>
            </c:strRef>
          </c:cat>
          <c:val>
            <c:numRef>
              <c:f>'27-G4'!#REF!</c:f>
              <c:numCache>
                <c:ptCount val="1"/>
                <c:pt idx="0">
                  <c:v>0</c:v>
                </c:pt>
              </c:numCache>
            </c:numRef>
          </c:val>
          <c:smooth val="0"/>
        </c:ser>
        <c:ser>
          <c:idx val="5"/>
          <c:order val="5"/>
          <c:tx>
            <c:strRef>
              <c:f>'27-G4'!#REF!</c:f>
              <c:strCache>
                <c:ptCount val="1"/>
                <c:pt idx="0">
                  <c:v>#REF!</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'27-G4'!#REF!</c:f>
              <c:strCache>
                <c:ptCount val="1"/>
                <c:pt idx="0">
                  <c:v>0</c:v>
                </c:pt>
              </c:strCache>
            </c:strRef>
          </c:cat>
          <c:val>
            <c:numRef>
              <c:f>'27-G4'!#REF!</c:f>
              <c:numCache>
                <c:ptCount val="1"/>
                <c:pt idx="0">
                  <c:v>0</c:v>
                </c:pt>
              </c:numCache>
            </c:numRef>
          </c:val>
          <c:smooth val="0"/>
        </c:ser>
        <c:marker val="1"/>
        <c:axId val="39720497"/>
        <c:axId val="21940154"/>
      </c:lineChart>
      <c:catAx>
        <c:axId val="3972049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21940154"/>
        <c:crossesAt val="0"/>
        <c:auto val="1"/>
        <c:lblOffset val="100"/>
        <c:tickLblSkip val="1"/>
        <c:noMultiLvlLbl val="0"/>
      </c:catAx>
      <c:valAx>
        <c:axId val="21940154"/>
        <c:scaling>
          <c:orientation val="minMax"/>
          <c:max val="0.45"/>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39720497"/>
        <c:crossesAt val="1"/>
        <c:crossBetween val="between"/>
        <c:dispUnits/>
        <c:majorUnit val="0.1"/>
        <c:minorUnit val="0.0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22</xdr:row>
      <xdr:rowOff>66675</xdr:rowOff>
    </xdr:from>
    <xdr:to>
      <xdr:col>19</xdr:col>
      <xdr:colOff>371475</xdr:colOff>
      <xdr:row>30</xdr:row>
      <xdr:rowOff>76200</xdr:rowOff>
    </xdr:to>
    <xdr:sp>
      <xdr:nvSpPr>
        <xdr:cNvPr id="1" name="Text Box 1"/>
        <xdr:cNvSpPr txBox="1">
          <a:spLocks noChangeArrowheads="1"/>
        </xdr:cNvSpPr>
      </xdr:nvSpPr>
      <xdr:spPr>
        <a:xfrm>
          <a:off x="314325" y="5391150"/>
          <a:ext cx="11610975" cy="12096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Estimations obtenues après recalage des données collectées des assurances sur les données de cadrage de la FFA (Fédération française de l'Assurance). 
</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 Le PERCO n’est pas un contrat d’assurance retraite, mais un dispositif d’épargne salariale. 
</a:t>
          </a:r>
          <a:r>
            <a:rPr lang="en-US" cap="none" sz="800" b="0" i="0" u="none" baseline="30000">
              <a:solidFill>
                <a:srgbClr val="000000"/>
              </a:solidFill>
              <a:latin typeface="Arial"/>
              <a:ea typeface="Arial"/>
              <a:cs typeface="Arial"/>
            </a:rPr>
            <a:t>3 </a:t>
          </a:r>
          <a:r>
            <a:rPr lang="en-US" cap="none" sz="800" b="0" i="0" u="none" baseline="0">
              <a:solidFill>
                <a:srgbClr val="000000"/>
              </a:solidFill>
              <a:latin typeface="Arial"/>
              <a:ea typeface="Arial"/>
              <a:cs typeface="Arial"/>
            </a:rPr>
            <a:t>Champ non constant au sein de la catégorie « autres ».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Enquêtes Retraite supplémentaire de 2005-2015 de la DREES ; données AFG, FFA.
</a:t>
          </a:r>
          <a:r>
            <a:rPr lang="en-US" cap="none" sz="800" b="1" i="0" u="none" baseline="0">
              <a:solidFill>
                <a:srgbClr val="000000"/>
              </a:solidFill>
              <a:latin typeface="Arial"/>
              <a:ea typeface="Arial"/>
              <a:cs typeface="Arial"/>
            </a:rPr>
            <a:t>Note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disparition, au 31 décembre 2009, des institutions de retraite supplémentaire (IRS), prévue par la loi de 2003 portant réforme des retraites, a entraîné des transferts de provisions ou réserves vers des institutions de gestion de retraite supplémentaire (IGRS). Les provisions mathématiques rachetées aux IRS jusqu’en 2009 font désormais partie du stock d’encours des sociétés d’assurances et des institutions de prévoyance. Depuis 2010, il n’y a plus de versements au titre de ces transformations : cela a pu contribuer à la baisse des cotisations dès cette année-là, même si d’autres facteurs explicatifs existent.
</a:t>
          </a:r>
          <a:r>
            <a:rPr lang="en-US" cap="none" sz="800" b="0" i="0" u="none" baseline="0">
              <a:solidFill>
                <a:srgbClr val="000000"/>
              </a:solidFill>
              <a:latin typeface="Arial"/>
              <a:ea typeface="Arial"/>
              <a:cs typeface="Arial"/>
            </a:rPr>
            <a:t>Des</a:t>
          </a:r>
          <a:r>
            <a:rPr lang="en-US" cap="none" sz="800" b="0" i="0" u="none" baseline="0">
              <a:solidFill>
                <a:srgbClr val="000000"/>
              </a:solidFill>
              <a:latin typeface="Arial"/>
              <a:ea typeface="Arial"/>
              <a:cs typeface="Arial"/>
            </a:rPr>
            <a:t> informations sur l</a:t>
          </a:r>
          <a:r>
            <a:rPr lang="en-US" cap="none" sz="800" b="0" i="0" u="none" baseline="0">
              <a:solidFill>
                <a:srgbClr val="000000"/>
              </a:solidFill>
              <a:latin typeface="Arial"/>
              <a:ea typeface="Arial"/>
              <a:cs typeface="Arial"/>
            </a:rPr>
            <a:t>es montants de cotisations versées sur les contrats de préretraite</a:t>
          </a:r>
          <a:r>
            <a:rPr lang="en-US" cap="none" sz="800" b="0" i="0" u="none" baseline="0">
              <a:solidFill>
                <a:srgbClr val="000000"/>
              </a:solidFill>
              <a:latin typeface="Arial"/>
              <a:ea typeface="Arial"/>
              <a:cs typeface="Arial"/>
            </a:rPr>
            <a:t> sont  disponibles d</a:t>
          </a:r>
          <a:r>
            <a:rPr lang="en-US" cap="none" sz="800" b="0" i="0" u="none" baseline="0">
              <a:solidFill>
                <a:srgbClr val="000000"/>
              </a:solidFill>
              <a:latin typeface="Arial"/>
              <a:ea typeface="Arial"/>
              <a:cs typeface="Arial"/>
            </a:rPr>
            <a:t>epuis la vague 2010 de l'enquête Retraite supplémentaire. Depuis cette date, il est donc</a:t>
          </a:r>
          <a:r>
            <a:rPr lang="en-US" cap="none" sz="800" b="0" i="0" u="none" baseline="0">
              <a:solidFill>
                <a:srgbClr val="000000"/>
              </a:solidFill>
              <a:latin typeface="Arial"/>
              <a:ea typeface="Arial"/>
              <a:cs typeface="Arial"/>
            </a:rPr>
            <a:t> possible de les isoler du montant des cotisations versées sur les contrats de type "article 39" du CGI, ce qui explique la rupture de la série pour ces contrats.</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0</xdr:row>
      <xdr:rowOff>0</xdr:rowOff>
    </xdr:from>
    <xdr:to>
      <xdr:col>23</xdr:col>
      <xdr:colOff>533400</xdr:colOff>
      <xdr:row>0</xdr:row>
      <xdr:rowOff>0</xdr:rowOff>
    </xdr:to>
    <xdr:graphicFrame>
      <xdr:nvGraphicFramePr>
        <xdr:cNvPr id="1" name="Chart 1"/>
        <xdr:cNvGraphicFramePr/>
      </xdr:nvGraphicFramePr>
      <xdr:xfrm>
        <a:off x="11706225" y="0"/>
        <a:ext cx="3581400" cy="0"/>
      </xdr:xfrm>
      <a:graphic>
        <a:graphicData uri="http://schemas.openxmlformats.org/drawingml/2006/chart">
          <c:chart xmlns:c="http://schemas.openxmlformats.org/drawingml/2006/chart" r:id="rId1"/>
        </a:graphicData>
      </a:graphic>
    </xdr:graphicFrame>
    <xdr:clientData/>
  </xdr:twoCellAnchor>
  <xdr:twoCellAnchor>
    <xdr:from>
      <xdr:col>19</xdr:col>
      <xdr:colOff>0</xdr:colOff>
      <xdr:row>0</xdr:row>
      <xdr:rowOff>0</xdr:rowOff>
    </xdr:from>
    <xdr:to>
      <xdr:col>23</xdr:col>
      <xdr:colOff>533400</xdr:colOff>
      <xdr:row>0</xdr:row>
      <xdr:rowOff>0</xdr:rowOff>
    </xdr:to>
    <xdr:graphicFrame>
      <xdr:nvGraphicFramePr>
        <xdr:cNvPr id="2" name="Chart 2"/>
        <xdr:cNvGraphicFramePr/>
      </xdr:nvGraphicFramePr>
      <xdr:xfrm>
        <a:off x="11706225" y="0"/>
        <a:ext cx="3581400" cy="0"/>
      </xdr:xfrm>
      <a:graphic>
        <a:graphicData uri="http://schemas.openxmlformats.org/drawingml/2006/chart">
          <c:chart xmlns:c="http://schemas.openxmlformats.org/drawingml/2006/chart" r:id="rId2"/>
        </a:graphicData>
      </a:graphic>
    </xdr:graphicFrame>
    <xdr:clientData/>
  </xdr:twoCellAnchor>
  <xdr:twoCellAnchor>
    <xdr:from>
      <xdr:col>19</xdr:col>
      <xdr:colOff>9525</xdr:colOff>
      <xdr:row>0</xdr:row>
      <xdr:rowOff>0</xdr:rowOff>
    </xdr:from>
    <xdr:to>
      <xdr:col>23</xdr:col>
      <xdr:colOff>542925</xdr:colOff>
      <xdr:row>0</xdr:row>
      <xdr:rowOff>0</xdr:rowOff>
    </xdr:to>
    <xdr:graphicFrame>
      <xdr:nvGraphicFramePr>
        <xdr:cNvPr id="3" name="Chart 3"/>
        <xdr:cNvGraphicFramePr/>
      </xdr:nvGraphicFramePr>
      <xdr:xfrm>
        <a:off x="11715750" y="0"/>
        <a:ext cx="3581400" cy="0"/>
      </xdr:xfrm>
      <a:graphic>
        <a:graphicData uri="http://schemas.openxmlformats.org/drawingml/2006/chart">
          <c:chart xmlns:c="http://schemas.openxmlformats.org/drawingml/2006/chart" r:id="rId3"/>
        </a:graphicData>
      </a:graphic>
    </xdr:graphicFrame>
    <xdr:clientData/>
  </xdr:twoCellAnchor>
  <xdr:twoCellAnchor>
    <xdr:from>
      <xdr:col>19</xdr:col>
      <xdr:colOff>9525</xdr:colOff>
      <xdr:row>0</xdr:row>
      <xdr:rowOff>0</xdr:rowOff>
    </xdr:from>
    <xdr:to>
      <xdr:col>23</xdr:col>
      <xdr:colOff>590550</xdr:colOff>
      <xdr:row>0</xdr:row>
      <xdr:rowOff>0</xdr:rowOff>
    </xdr:to>
    <xdr:graphicFrame>
      <xdr:nvGraphicFramePr>
        <xdr:cNvPr id="4" name="Chart 4"/>
        <xdr:cNvGraphicFramePr/>
      </xdr:nvGraphicFramePr>
      <xdr:xfrm>
        <a:off x="11715750" y="0"/>
        <a:ext cx="3629025" cy="0"/>
      </xdr:xfrm>
      <a:graphic>
        <a:graphicData uri="http://schemas.openxmlformats.org/drawingml/2006/chart">
          <c:chart xmlns:c="http://schemas.openxmlformats.org/drawingml/2006/chart" r:id="rId4"/>
        </a:graphicData>
      </a:graphic>
    </xdr:graphicFrame>
    <xdr:clientData/>
  </xdr:twoCellAnchor>
  <xdr:twoCellAnchor>
    <xdr:from>
      <xdr:col>0</xdr:col>
      <xdr:colOff>200025</xdr:colOff>
      <xdr:row>8</xdr:row>
      <xdr:rowOff>104775</xdr:rowOff>
    </xdr:from>
    <xdr:to>
      <xdr:col>11</xdr:col>
      <xdr:colOff>466725</xdr:colOff>
      <xdr:row>12</xdr:row>
      <xdr:rowOff>66675</xdr:rowOff>
    </xdr:to>
    <xdr:sp>
      <xdr:nvSpPr>
        <xdr:cNvPr id="5" name="Text Box 5"/>
        <xdr:cNvSpPr txBox="1">
          <a:spLocks noChangeArrowheads="1"/>
        </xdr:cNvSpPr>
      </xdr:nvSpPr>
      <xdr:spPr>
        <a:xfrm>
          <a:off x="200025" y="1866900"/>
          <a:ext cx="6105525" cy="533400"/>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Note</a:t>
          </a:r>
          <a:r>
            <a:rPr lang="en-US" cap="none" sz="800" b="0" i="0" u="none" baseline="0">
              <a:solidFill>
                <a:srgbClr val="000000"/>
              </a:solidFill>
              <a:latin typeface="Arial"/>
              <a:ea typeface="Arial"/>
              <a:cs typeface="Arial"/>
            </a:rPr>
            <a:t> • Données estimées sur le champ des répondants à l’enquête  </a:t>
          </a:r>
          <a:r>
            <a:rPr lang="en-US" cap="none" sz="800" b="0" i="0" u="none" baseline="0">
              <a:solidFill>
                <a:srgbClr val="000000"/>
              </a:solidFill>
              <a:latin typeface="Arial"/>
              <a:ea typeface="Arial"/>
              <a:cs typeface="Arial"/>
            </a:rPr>
            <a:t>pour lesquels l'âge est connu </a:t>
          </a:r>
          <a:r>
            <a:rPr lang="en-US" cap="none" sz="800" b="0" i="0" u="none" baseline="0">
              <a:solidFill>
                <a:srgbClr val="000000"/>
              </a:solidFill>
              <a:latin typeface="Arial"/>
              <a:ea typeface="Arial"/>
              <a:cs typeface="Arial"/>
            </a:rPr>
            <a:t>(</a:t>
          </a:r>
          <a:r>
            <a:rPr lang="en-US" cap="none" sz="800" b="0" i="1" u="none" baseline="0">
              <a:solidFill>
                <a:srgbClr val="000000"/>
              </a:solidFill>
              <a:latin typeface="Arial"/>
              <a:ea typeface="Arial"/>
              <a:cs typeface="Arial"/>
            </a:rPr>
            <a:t>cf</a:t>
          </a:r>
          <a:r>
            <a:rPr lang="en-US" cap="none" sz="800" b="0" i="0" u="none" baseline="0">
              <a:solidFill>
                <a:srgbClr val="000000"/>
              </a:solidFill>
              <a:latin typeface="Arial"/>
              <a:ea typeface="Arial"/>
              <a:cs typeface="Arial"/>
            </a:rPr>
            <a:t>. note du graphique 2).
</a:t>
          </a:r>
          <a:r>
            <a:rPr lang="en-US" cap="none" sz="800" b="1" i="0" u="none" baseline="0">
              <a:solidFill>
                <a:srgbClr val="000000"/>
              </a:solidFill>
              <a:latin typeface="Arial"/>
              <a:ea typeface="Arial"/>
              <a:cs typeface="Arial"/>
            </a:rPr>
            <a:t>Champ</a:t>
          </a:r>
          <a:r>
            <a:rPr lang="en-US" cap="none" sz="800" b="0" i="0" u="none" baseline="0">
              <a:solidFill>
                <a:srgbClr val="000000"/>
              </a:solidFill>
              <a:latin typeface="Arial"/>
              <a:ea typeface="Arial"/>
              <a:cs typeface="Arial"/>
            </a:rPr>
            <a:t> • Ensemble des contrats PERP, PERCO, fonctionnaires et élus locaux, Madelin, </a:t>
          </a:r>
          <a:r>
            <a:rPr lang="en-US" cap="none" sz="10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exploitants agricoles</a:t>
          </a:r>
          <a:r>
            <a:rPr lang="en-US" cap="none" sz="10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 article 83 ».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Enquêtes Retraite supplémentaire de 2006 à 2015 de la DREES.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12</xdr:row>
      <xdr:rowOff>114300</xdr:rowOff>
    </xdr:from>
    <xdr:to>
      <xdr:col>7</xdr:col>
      <xdr:colOff>361950</xdr:colOff>
      <xdr:row>17</xdr:row>
      <xdr:rowOff>142875</xdr:rowOff>
    </xdr:to>
    <xdr:sp>
      <xdr:nvSpPr>
        <xdr:cNvPr id="1" name="Text Box 1"/>
        <xdr:cNvSpPr txBox="1">
          <a:spLocks noChangeArrowheads="1"/>
        </xdr:cNvSpPr>
      </xdr:nvSpPr>
      <xdr:spPr>
        <a:xfrm>
          <a:off x="219075" y="2409825"/>
          <a:ext cx="5829300" cy="847725"/>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Champ </a:t>
          </a:r>
          <a:r>
            <a:rPr lang="en-US" cap="none" sz="800" b="0" i="0" u="none" baseline="0">
              <a:solidFill>
                <a:srgbClr val="000000"/>
              </a:solidFill>
              <a:latin typeface="Arial"/>
              <a:ea typeface="Arial"/>
              <a:cs typeface="Arial"/>
            </a:rPr>
            <a:t>• Nombre de contrats en cours de constitution au cours de l’année, sans correction des doubles comptes.</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Note</a:t>
          </a:r>
          <a:r>
            <a:rPr lang="en-US" cap="none" sz="800" b="0" i="0" u="none" baseline="0">
              <a:solidFill>
                <a:srgbClr val="000000"/>
              </a:solidFill>
              <a:latin typeface="Arial"/>
              <a:ea typeface="Arial"/>
              <a:cs typeface="Arial"/>
            </a:rPr>
            <a:t> • Données estimées sur le champ des répondants à l’enquête pour lesquels le sexe est connu.
</a:t>
          </a:r>
          <a:r>
            <a:rPr lang="en-US" cap="none" sz="800" b="0" i="0" u="none" baseline="0">
              <a:solidFill>
                <a:srgbClr val="000000"/>
              </a:solidFill>
              <a:latin typeface="Arial"/>
              <a:ea typeface="Arial"/>
              <a:cs typeface="Arial"/>
            </a:rPr>
            <a:t>Pour chacun des produits, la part d'adhérents pour laquelle cette information est disponible est comprise entre 8</a:t>
          </a:r>
          <a:r>
            <a:rPr lang="en-US" cap="none" sz="800" b="0" i="0" u="none" baseline="0">
              <a:solidFill>
                <a:srgbClr val="000000"/>
              </a:solidFill>
              <a:latin typeface="Arial"/>
              <a:ea typeface="Arial"/>
              <a:cs typeface="Arial"/>
            </a:rPr>
            <a:t>9</a:t>
          </a:r>
          <a:r>
            <a:rPr lang="en-US" cap="none" sz="800" b="0" i="0" u="none" baseline="0">
              <a:solidFill>
                <a:srgbClr val="000000"/>
              </a:solidFill>
              <a:latin typeface="Arial"/>
              <a:ea typeface="Arial"/>
              <a:cs typeface="Arial"/>
            </a:rPr>
            <a:t>% et </a:t>
          </a:r>
          <a:r>
            <a:rPr lang="en-US" cap="none" sz="800" b="0" i="0" u="none" baseline="0">
              <a:solidFill>
                <a:srgbClr val="000000"/>
              </a:solidFill>
              <a:latin typeface="Arial"/>
              <a:ea typeface="Arial"/>
              <a:cs typeface="Arial"/>
            </a:rPr>
            <a:t>100</a:t>
          </a:r>
          <a:r>
            <a:rPr lang="en-US" cap="none" sz="800" b="0" i="0" u="none" baseline="0">
              <a:solidFill>
                <a:srgbClr val="000000"/>
              </a:solidFill>
              <a:latin typeface="Arial"/>
              <a:ea typeface="Arial"/>
              <a:cs typeface="Arial"/>
            </a:rPr>
            <a:t>%, excepté pour les contrats de type "article 82", pour lesquels cette part ne s'élève qu'à </a:t>
          </a:r>
          <a:r>
            <a:rPr lang="en-US" cap="none" sz="800" b="0" i="0" u="none" baseline="0">
              <a:solidFill>
                <a:srgbClr val="000000"/>
              </a:solidFill>
              <a:latin typeface="Arial"/>
              <a:ea typeface="Arial"/>
              <a:cs typeface="Arial"/>
            </a:rPr>
            <a:t>62</a:t>
          </a:r>
          <a:r>
            <a:rPr lang="en-US" cap="none" sz="800" b="0" i="0" u="none" baseline="0">
              <a:solidFill>
                <a:srgbClr val="000000"/>
              </a:solidFill>
              <a:latin typeface="Arial"/>
              <a:ea typeface="Arial"/>
              <a:cs typeface="Arial"/>
            </a:rPr>
            <a:t>% ainsi que pour les contrats destinés aux fonctionnaires et élus locaux pour lesquels la part est de 57%.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 Retraite supplémentaire de 2015 de la DREES.</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22</xdr:row>
      <xdr:rowOff>123825</xdr:rowOff>
    </xdr:from>
    <xdr:to>
      <xdr:col>16</xdr:col>
      <xdr:colOff>76200</xdr:colOff>
      <xdr:row>29</xdr:row>
      <xdr:rowOff>133350</xdr:rowOff>
    </xdr:to>
    <xdr:sp>
      <xdr:nvSpPr>
        <xdr:cNvPr id="1" name="Text Box 1"/>
        <xdr:cNvSpPr txBox="1">
          <a:spLocks noChangeArrowheads="1"/>
        </xdr:cNvSpPr>
      </xdr:nvSpPr>
      <xdr:spPr>
        <a:xfrm>
          <a:off x="85725" y="6419850"/>
          <a:ext cx="9067800" cy="10096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ns : non significatif.
</a:t>
          </a: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Champ non constant.
</a:t>
          </a:r>
          <a:r>
            <a:rPr lang="en-US" cap="none" sz="800" b="1" i="0" u="none" baseline="0">
              <a:solidFill>
                <a:srgbClr val="000000"/>
              </a:solidFill>
              <a:latin typeface="Arial"/>
              <a:ea typeface="Arial"/>
              <a:cs typeface="Arial"/>
            </a:rPr>
            <a:t>Champ</a:t>
          </a:r>
          <a:r>
            <a:rPr lang="en-US" cap="none" sz="800" b="0" i="0" u="none" baseline="0">
              <a:solidFill>
                <a:srgbClr val="000000"/>
              </a:solidFill>
              <a:latin typeface="Arial"/>
              <a:ea typeface="Arial"/>
              <a:cs typeface="Arial"/>
            </a:rPr>
            <a:t> • Contrats en cours de liquidation uniquement.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 Retraite supplémentaire de 2009 à 2015 de la DREES.
</a:t>
          </a:r>
          <a:r>
            <a:rPr lang="en-US" cap="none" sz="800" b="1" i="0" u="none" baseline="0">
              <a:solidFill>
                <a:srgbClr val="000000"/>
              </a:solidFill>
              <a:latin typeface="Arial"/>
              <a:ea typeface="Arial"/>
              <a:cs typeface="Arial"/>
            </a:rPr>
            <a:t>Note  • </a:t>
          </a:r>
          <a:r>
            <a:rPr lang="en-US" cap="none" sz="800" b="0" i="0" u="none" baseline="0">
              <a:solidFill>
                <a:srgbClr val="000000"/>
              </a:solidFill>
              <a:latin typeface="Arial"/>
              <a:ea typeface="Arial"/>
              <a:cs typeface="Arial"/>
            </a:rPr>
            <a:t>Le nombre de bénéficiaires d'un contrat de retraite supplémentaire est calculé en adéquation avec les montants globaux de prestations, de sorte que le nombre de bénéficiaire soit cohérent avec les masses de prestations recalées sur les données de la Fédération Française de l'Assurance. La rupture de série des masses de prestations  issues des contrats de type "article 39" (voir 26-T2) explique la rupture de série du nombre de bénéficiaires de ce type de contrats entre 2009 et 2010.</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723900</xdr:colOff>
      <xdr:row>8</xdr:row>
      <xdr:rowOff>9525</xdr:rowOff>
    </xdr:from>
    <xdr:to>
      <xdr:col>9</xdr:col>
      <xdr:colOff>85725</xdr:colOff>
      <xdr:row>20</xdr:row>
      <xdr:rowOff>95250</xdr:rowOff>
    </xdr:to>
    <xdr:sp>
      <xdr:nvSpPr>
        <xdr:cNvPr id="1" name="Text Box 2"/>
        <xdr:cNvSpPr txBox="1">
          <a:spLocks noChangeArrowheads="1"/>
        </xdr:cNvSpPr>
      </xdr:nvSpPr>
      <xdr:spPr>
        <a:xfrm>
          <a:off x="723900" y="1304925"/>
          <a:ext cx="7258050" cy="2028825"/>
        </a:xfrm>
        <a:prstGeom prst="rect">
          <a:avLst/>
        </a:prstGeom>
        <a:solidFill>
          <a:srgbClr val="FFFFFF"/>
        </a:solidFill>
        <a:ln w="9525" cmpd="sng">
          <a:noFill/>
        </a:ln>
      </xdr:spPr>
      <xdr:txBody>
        <a:bodyPr vertOverflow="clip" wrap="square" lIns="27432" tIns="22860" rIns="27432" bIns="0"/>
        <a:p>
          <a:pPr algn="l">
            <a:defRPr/>
          </a:pPr>
          <a:r>
            <a:rPr lang="en-US" cap="none" sz="800" b="1" i="0" u="none" baseline="0">
              <a:solidFill>
                <a:srgbClr val="000000"/>
              </a:solidFill>
              <a:latin typeface="Arial"/>
              <a:ea typeface="Arial"/>
              <a:cs typeface="Arial"/>
            </a:rPr>
            <a:t>Champ </a:t>
          </a:r>
          <a:r>
            <a:rPr lang="en-US" cap="none" sz="800" b="0" i="0" u="none" baseline="0">
              <a:solidFill>
                <a:srgbClr val="000000"/>
              </a:solidFill>
              <a:latin typeface="Arial"/>
              <a:ea typeface="Arial"/>
              <a:cs typeface="Arial"/>
            </a:rPr>
            <a:t>• Contrats en cours de liquidation.</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Note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part des bénéficiaires de contrats de retraite supplémentaire pour les indépendants (contrats Madelin et "exploitants agricoles") est calculée en rapportant le nombre de ces bénéficiaires au nombre de personnes retraitées, anciens non-salariés. De même, la part des bénéficiaires de contrats de retraite supplémentaires pour les salariés  (contrats  de type "article 82", "article 83"ou "article 39", contrats PERE et autres contrats souscrits collectivement dans le cadre professionel) est calculée en rapportant le nombre de ces bénéficiaires au nombre de personnes retraitées de la CNAV ou de la MSA salariés. La part de bénéficiaire à un contrat de retraite supplémentaire est calculée en rapportant le nombre total de ces bénéficiaires de droit direct au nombre de personnes retraitées de droit direct des régimes obligatoires par répartition .
</a:t>
          </a:r>
          <a:r>
            <a:rPr lang="en-US" cap="none" sz="800" b="0" i="0" u="none" baseline="0">
              <a:solidFill>
                <a:srgbClr val="000000"/>
              </a:solidFill>
              <a:latin typeface="Arial"/>
              <a:ea typeface="Arial"/>
              <a:cs typeface="Arial"/>
            </a:rPr>
            <a:t>Le nombre de bénéficiaires d'un contrat de retraite supplémentaire est calculé en adéquation avec les montants globaux de prestations, de sorte que le nombre de bénéficiaire soit cohérent avec les masses de prestations recalées sur les données de la Fédération Française de l'Assurance. La rupture de série des masses de prestations  issues des contrats de type "article 39" (voir 26-T2, 26-G1) explique la rupture de série du nombre de bénéficiaires de contrats de retraite supplémentaire pour les salariés entre 2009 et 2010.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 Retraite supplémentaire de 2009 à 2015 de la DREES ; EACR, EIR, modèle ANCETRE (pour les régimes obligatoires de base et complémentaires) de la DREES.</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11</xdr:row>
      <xdr:rowOff>114300</xdr:rowOff>
    </xdr:from>
    <xdr:to>
      <xdr:col>7</xdr:col>
      <xdr:colOff>9525</xdr:colOff>
      <xdr:row>17</xdr:row>
      <xdr:rowOff>66675</xdr:rowOff>
    </xdr:to>
    <xdr:sp>
      <xdr:nvSpPr>
        <xdr:cNvPr id="1" name="Text Box 2"/>
        <xdr:cNvSpPr txBox="1">
          <a:spLocks noChangeArrowheads="1"/>
        </xdr:cNvSpPr>
      </xdr:nvSpPr>
      <xdr:spPr>
        <a:xfrm>
          <a:off x="228600" y="2295525"/>
          <a:ext cx="5095875" cy="914400"/>
        </a:xfrm>
        <a:prstGeom prst="rect">
          <a:avLst/>
        </a:prstGeom>
        <a:solidFill>
          <a:srgbClr val="FFFFFF"/>
        </a:solidFill>
        <a:ln w="9525" cmpd="sng">
          <a:noFill/>
        </a:ln>
      </xdr:spPr>
      <xdr:txBody>
        <a:bodyPr vertOverflow="clip" wrap="square" lIns="27432" tIns="22860" rIns="27432" bIns="0"/>
        <a:p>
          <a:pPr algn="l">
            <a:defRPr/>
          </a:pPr>
          <a:r>
            <a:rPr lang="en-US" cap="none" sz="800" b="1" i="0" u="none" baseline="0">
              <a:solidFill>
                <a:srgbClr val="000000"/>
              </a:solidFill>
              <a:latin typeface="Arial"/>
              <a:ea typeface="Arial"/>
              <a:cs typeface="Arial"/>
            </a:rPr>
            <a:t>Champ </a:t>
          </a:r>
          <a:r>
            <a:rPr lang="en-US" cap="none" sz="800" b="0" i="0" u="none" baseline="0">
              <a:solidFill>
                <a:srgbClr val="000000"/>
              </a:solidFill>
              <a:latin typeface="Arial"/>
              <a:ea typeface="Arial"/>
              <a:cs typeface="Arial"/>
            </a:rPr>
            <a:t>• Contrats en cours de liquidation.</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Note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Données estimées sur le champ des répondants à l'enquête, pour lesquels tranche de rente est connue. Pour la plupart des produits, la part de bénéficiaires pour laquelle cette information est disponible est comprise entre </a:t>
          </a:r>
          <a:r>
            <a:rPr lang="en-US" cap="none" sz="800" b="0" i="0" u="none" baseline="0">
              <a:solidFill>
                <a:srgbClr val="000000"/>
              </a:solidFill>
              <a:latin typeface="Arial"/>
              <a:ea typeface="Arial"/>
              <a:cs typeface="Arial"/>
            </a:rPr>
            <a:t>89</a:t>
          </a:r>
          <a:r>
            <a:rPr lang="en-US" cap="none" sz="800" b="0" i="0" u="none" baseline="0">
              <a:solidFill>
                <a:srgbClr val="000000"/>
              </a:solidFill>
              <a:latin typeface="Arial"/>
              <a:ea typeface="Arial"/>
              <a:cs typeface="Arial"/>
            </a:rPr>
            <a:t>% et </a:t>
          </a:r>
          <a:r>
            <a:rPr lang="en-US" cap="none" sz="800" b="0" i="0" u="none" baseline="0">
              <a:solidFill>
                <a:srgbClr val="000000"/>
              </a:solidFill>
              <a:latin typeface="Arial"/>
              <a:ea typeface="Arial"/>
              <a:cs typeface="Arial"/>
            </a:rPr>
            <a:t>100</a:t>
          </a:r>
          <a:r>
            <a:rPr lang="en-US" cap="none" sz="800" b="0" i="0" u="none" baseline="0">
              <a:solidFill>
                <a:srgbClr val="000000"/>
              </a:solidFill>
              <a:latin typeface="Arial"/>
              <a:ea typeface="Arial"/>
              <a:cs typeface="Arial"/>
            </a:rPr>
            <a:t>%, excepté les contrats  destinés aux fonctionnaires ou élus locaux pour lesquels cette part ne s'élève qu'à </a:t>
          </a:r>
          <a:r>
            <a:rPr lang="en-US" cap="none" sz="800" b="0" i="0" u="none" baseline="0">
              <a:solidFill>
                <a:srgbClr val="000000"/>
              </a:solidFill>
              <a:latin typeface="Arial"/>
              <a:ea typeface="Arial"/>
              <a:cs typeface="Arial"/>
            </a:rPr>
            <a:t>76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 Retraite supplémentaire de 2015 de la DREES.</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12</xdr:row>
      <xdr:rowOff>19050</xdr:rowOff>
    </xdr:from>
    <xdr:to>
      <xdr:col>5</xdr:col>
      <xdr:colOff>142875</xdr:colOff>
      <xdr:row>22</xdr:row>
      <xdr:rowOff>95250</xdr:rowOff>
    </xdr:to>
    <xdr:sp>
      <xdr:nvSpPr>
        <xdr:cNvPr id="1" name="Text Box 1"/>
        <xdr:cNvSpPr txBox="1">
          <a:spLocks noChangeArrowheads="1"/>
        </xdr:cNvSpPr>
      </xdr:nvSpPr>
      <xdr:spPr>
        <a:xfrm>
          <a:off x="190500" y="2257425"/>
          <a:ext cx="5238750" cy="1657350"/>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Champ </a:t>
          </a:r>
          <a:r>
            <a:rPr lang="en-US" cap="none" sz="800" b="0" i="0" u="none" baseline="0">
              <a:solidFill>
                <a:srgbClr val="000000"/>
              </a:solidFill>
              <a:latin typeface="Arial"/>
              <a:ea typeface="Arial"/>
              <a:cs typeface="Arial"/>
            </a:rPr>
            <a:t>• Contrats en cours de liquidation.</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Note</a:t>
          </a:r>
          <a:r>
            <a:rPr lang="en-US" cap="none" sz="800" b="0" i="0" u="none" baseline="0">
              <a:solidFill>
                <a:srgbClr val="000000"/>
              </a:solidFill>
              <a:latin typeface="Arial"/>
              <a:ea typeface="Arial"/>
              <a:cs typeface="Arial"/>
            </a:rPr>
            <a:t> • Données estimées sur le champ des répondants à l’enquête pour lesquels la nature de la rente est connue. Les rentes classiques, ou de base, sont les prestations versées à la personne même qui a cotisé au contrat de retraite supplémentaire. Lors de la signature du contrat, la personne qui cotise peut aussi spécifier à qui les rentes seront reversées en cas de décès (conjoint, héritiers…). Dans ce cas, les rentes sont appelées « rentes de </a:t>
          </a:r>
          <a:r>
            <a:rPr lang="en-US" cap="none" sz="800" b="0" i="0" u="none" baseline="0">
              <a:solidFill>
                <a:srgbClr val="000000"/>
              </a:solidFill>
              <a:latin typeface="Arial"/>
              <a:ea typeface="Arial"/>
              <a:cs typeface="Arial"/>
            </a:rPr>
            <a:t>réversion ». 
</a:t>
          </a:r>
          <a:r>
            <a:rPr lang="en-US" cap="none" sz="800" b="0" i="0" u="none" baseline="0">
              <a:solidFill>
                <a:srgbClr val="000000"/>
              </a:solidFill>
              <a:latin typeface="Arial"/>
              <a:ea typeface="Arial"/>
              <a:cs typeface="Arial"/>
            </a:rPr>
            <a:t>Pour la plupart des produits, la part de bénéficiaires pour laquelle cette information est disponible est comprise entre 95% et 100%, excepté les contrats de type "article 83" pour lesquels cette part s'élève à 83 %, le s contrats destinés aux fonctionnaires ou élus locaux pour lesquels cette part ne s'élève qu'à 76 % et les contrats à prestationsdéfinies pour lequels elle s'élèvce à 61 %. 
</a:t>
          </a:r>
          <a:r>
            <a:rPr lang="en-US" cap="none" sz="800" b="1" i="0" u="none" baseline="0">
              <a:solidFill>
                <a:srgbClr val="000000"/>
              </a:solidFill>
              <a:latin typeface="Arial"/>
              <a:ea typeface="Arial"/>
              <a:cs typeface="Arial"/>
            </a:rPr>
            <a:t>Sources • </a:t>
          </a:r>
          <a:r>
            <a:rPr lang="en-US" cap="none" sz="800" b="0" i="0" u="none" baseline="0">
              <a:solidFill>
                <a:srgbClr val="000000"/>
              </a:solidFill>
              <a:latin typeface="Arial"/>
              <a:ea typeface="Arial"/>
              <a:cs typeface="Arial"/>
            </a:rPr>
            <a:t>Enquête Retraite supplémentaire de 2015 de la DREES.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85725</xdr:rowOff>
    </xdr:from>
    <xdr:to>
      <xdr:col>6</xdr:col>
      <xdr:colOff>981075</xdr:colOff>
      <xdr:row>18</xdr:row>
      <xdr:rowOff>66675</xdr:rowOff>
    </xdr:to>
    <xdr:sp>
      <xdr:nvSpPr>
        <xdr:cNvPr id="1" name="Text Box 1"/>
        <xdr:cNvSpPr txBox="1">
          <a:spLocks noChangeArrowheads="1"/>
        </xdr:cNvSpPr>
      </xdr:nvSpPr>
      <xdr:spPr>
        <a:xfrm>
          <a:off x="247650" y="2657475"/>
          <a:ext cx="6924675" cy="685800"/>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Champ </a:t>
          </a:r>
          <a:r>
            <a:rPr lang="en-US" cap="none" sz="800" b="0" i="0" u="none" baseline="0">
              <a:solidFill>
                <a:srgbClr val="000000"/>
              </a:solidFill>
              <a:latin typeface="Arial"/>
              <a:ea typeface="Arial"/>
              <a:cs typeface="Arial"/>
            </a:rPr>
            <a:t>• Contrats en cours de liquidation.</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Note</a:t>
          </a:r>
          <a:r>
            <a:rPr lang="en-US" cap="none" sz="800" b="0" i="0" u="none" baseline="0">
              <a:solidFill>
                <a:srgbClr val="000000"/>
              </a:solidFill>
              <a:latin typeface="Arial"/>
              <a:ea typeface="Arial"/>
              <a:cs typeface="Arial"/>
            </a:rPr>
            <a:t> • Données estimées sur le champ des répondants à l’enquête</a:t>
          </a:r>
          <a:r>
            <a:rPr lang="en-US" cap="none" sz="800" b="0" i="0" u="none" baseline="0">
              <a:solidFill>
                <a:srgbClr val="000000"/>
              </a:solidFill>
              <a:latin typeface="Arial"/>
              <a:ea typeface="Arial"/>
              <a:cs typeface="Arial"/>
            </a:rPr>
            <a:t> pour lesquels l'âge est connu</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Pour chacun des produits, la part de bénéficiaires pour laquelle cette information est disponible est comprise entre </a:t>
          </a:r>
          <a:r>
            <a:rPr lang="en-US" cap="none" sz="800" b="0" i="0" u="none" baseline="0">
              <a:solidFill>
                <a:srgbClr val="000000"/>
              </a:solidFill>
              <a:latin typeface="Arial"/>
              <a:ea typeface="Arial"/>
              <a:cs typeface="Arial"/>
            </a:rPr>
            <a:t>91</a:t>
          </a:r>
          <a:r>
            <a:rPr lang="en-US" cap="none" sz="800" b="0" i="0" u="none" baseline="0">
              <a:solidFill>
                <a:srgbClr val="000000"/>
              </a:solidFill>
              <a:latin typeface="Arial"/>
              <a:ea typeface="Arial"/>
              <a:cs typeface="Arial"/>
            </a:rPr>
            <a:t>% et </a:t>
          </a:r>
          <a:r>
            <a:rPr lang="en-US" cap="none" sz="800" b="0" i="0" u="none" baseline="0">
              <a:solidFill>
                <a:srgbClr val="000000"/>
              </a:solidFill>
              <a:latin typeface="Arial"/>
              <a:ea typeface="Arial"/>
              <a:cs typeface="Arial"/>
            </a:rPr>
            <a:t>100</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 Retraite supplémentaire de 2015 de la DREES ; EACR, EIR, modèle ANCETRE (pour les retraites obligatoires de base et complémentaires) de la DREES.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28575</xdr:rowOff>
    </xdr:from>
    <xdr:to>
      <xdr:col>4</xdr:col>
      <xdr:colOff>200025</xdr:colOff>
      <xdr:row>19</xdr:row>
      <xdr:rowOff>85725</xdr:rowOff>
    </xdr:to>
    <xdr:sp>
      <xdr:nvSpPr>
        <xdr:cNvPr id="1" name="Text Box 1"/>
        <xdr:cNvSpPr txBox="1">
          <a:spLocks noChangeArrowheads="1"/>
        </xdr:cNvSpPr>
      </xdr:nvSpPr>
      <xdr:spPr>
        <a:xfrm>
          <a:off x="247650" y="2476500"/>
          <a:ext cx="3905250" cy="1000125"/>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Champ </a:t>
          </a:r>
          <a:r>
            <a:rPr lang="en-US" cap="none" sz="800" b="0" i="0" u="none" baseline="0">
              <a:solidFill>
                <a:srgbClr val="000000"/>
              </a:solidFill>
              <a:latin typeface="Arial"/>
              <a:ea typeface="Arial"/>
              <a:cs typeface="Arial"/>
            </a:rPr>
            <a:t>• Contrats en cours de liquidation.</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Note</a:t>
          </a:r>
          <a:r>
            <a:rPr lang="en-US" cap="none" sz="800" b="0" i="0" u="none" baseline="0">
              <a:solidFill>
                <a:srgbClr val="000000"/>
              </a:solidFill>
              <a:latin typeface="Arial"/>
              <a:ea typeface="Arial"/>
              <a:cs typeface="Arial"/>
            </a:rPr>
            <a:t> • </a:t>
          </a:r>
          <a:r>
            <a:rPr lang="en-US" cap="none" sz="800" b="0" i="0" u="none" baseline="0">
              <a:solidFill>
                <a:srgbClr val="000000"/>
              </a:solidFill>
              <a:latin typeface="Arial"/>
              <a:ea typeface="Arial"/>
              <a:cs typeface="Arial"/>
            </a:rPr>
            <a:t>Données estimées sur le champ des répondants à l’enquête pour lesquels le sexe est connu. Pour chacun des produits, la part de bénéficiaires pour laquelle cette information est disponible est comprise entre </a:t>
          </a:r>
          <a:r>
            <a:rPr lang="en-US" cap="none" sz="800" b="0" i="0" u="none" baseline="0">
              <a:solidFill>
                <a:srgbClr val="000000"/>
              </a:solidFill>
              <a:latin typeface="Arial"/>
              <a:ea typeface="Arial"/>
              <a:cs typeface="Arial"/>
            </a:rPr>
            <a:t>96</a:t>
          </a:r>
          <a:r>
            <a:rPr lang="en-US" cap="none" sz="800" b="0" i="0" u="none" baseline="0">
              <a:solidFill>
                <a:srgbClr val="000000"/>
              </a:solidFill>
              <a:latin typeface="Arial"/>
              <a:ea typeface="Arial"/>
              <a:cs typeface="Arial"/>
            </a:rPr>
            <a:t>% et </a:t>
          </a:r>
          <a:r>
            <a:rPr lang="en-US" cap="none" sz="800" b="0" i="0" u="none" baseline="0">
              <a:solidFill>
                <a:srgbClr val="000000"/>
              </a:solidFill>
              <a:latin typeface="Arial"/>
              <a:ea typeface="Arial"/>
              <a:cs typeface="Arial"/>
            </a:rPr>
            <a:t>100</a:t>
          </a:r>
          <a:r>
            <a:rPr lang="en-US" cap="none" sz="800" b="0" i="0" u="none" baseline="0">
              <a:solidFill>
                <a:srgbClr val="000000"/>
              </a:solidFill>
              <a:latin typeface="Arial"/>
              <a:ea typeface="Arial"/>
              <a:cs typeface="Arial"/>
            </a:rPr>
            <a:t>%, excepté pour les contrats à prestationsdéfinies et les contrats destinés aux fonctionnaires ou élus locaux pour lesquels cette part s'élève à  85 % et 76 % respectivement.</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 Retraite supplémentaire de 2015 de la DREES.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14</xdr:row>
      <xdr:rowOff>76200</xdr:rowOff>
    </xdr:from>
    <xdr:to>
      <xdr:col>4</xdr:col>
      <xdr:colOff>57150</xdr:colOff>
      <xdr:row>22</xdr:row>
      <xdr:rowOff>9525</xdr:rowOff>
    </xdr:to>
    <xdr:sp>
      <xdr:nvSpPr>
        <xdr:cNvPr id="1" name="Text Box 1"/>
        <xdr:cNvSpPr txBox="1">
          <a:spLocks noChangeArrowheads="1"/>
        </xdr:cNvSpPr>
      </xdr:nvSpPr>
      <xdr:spPr>
        <a:xfrm>
          <a:off x="190500" y="2695575"/>
          <a:ext cx="5229225" cy="1076325"/>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Note </a:t>
          </a:r>
          <a:r>
            <a:rPr lang="en-US" cap="none" sz="800" b="0" i="0" u="none" baseline="0">
              <a:solidFill>
                <a:srgbClr val="000000"/>
              </a:solidFill>
              <a:latin typeface="Arial"/>
              <a:ea typeface="Arial"/>
              <a:cs typeface="Arial"/>
            </a:rPr>
            <a:t>• Les salariés « couverts par un PERCO » désignent ceux dont l’entreprise a ouvert un PERCO auquel ils ont accès, qu’ils y effectuent ou non des versements. Les salariés épargnant sur un PERCO sont ceux dont le PERCO a été alimenté au cours de l'année considérée par un versement du salarié ou un abondement de l'employeur.</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Champ</a:t>
          </a:r>
          <a:r>
            <a:rPr lang="en-US" cap="none" sz="800" b="0" i="0" u="none" baseline="0">
              <a:solidFill>
                <a:srgbClr val="000000"/>
              </a:solidFill>
              <a:latin typeface="Arial"/>
              <a:ea typeface="Arial"/>
              <a:cs typeface="Arial"/>
            </a:rPr>
            <a:t> • Pour la part des salariés couverts : entreprises du secteur marchand non agricole, hors intérim et secteur domestique. Pour la part des épargnants sur un PERCO : entreprises de 10 salariés ou plus du secteur marchand non agricole, hors intérim et secteur domestique.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Enquêtes ACEMO-PIPA et ACEMO-TPE 2007 à 2015 de la DARES.</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16</xdr:row>
      <xdr:rowOff>0</xdr:rowOff>
    </xdr:from>
    <xdr:to>
      <xdr:col>5</xdr:col>
      <xdr:colOff>76200</xdr:colOff>
      <xdr:row>23</xdr:row>
      <xdr:rowOff>114300</xdr:rowOff>
    </xdr:to>
    <xdr:sp>
      <xdr:nvSpPr>
        <xdr:cNvPr id="1" name="Text Box 1"/>
        <xdr:cNvSpPr txBox="1">
          <a:spLocks noChangeArrowheads="1"/>
        </xdr:cNvSpPr>
      </xdr:nvSpPr>
      <xdr:spPr>
        <a:xfrm>
          <a:off x="247650" y="3448050"/>
          <a:ext cx="6115050" cy="11811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nd : non disponible (la proportion de salariés épargnat n'est pas demandée en 2014 dans  l'enquête ACEMO-TPE)
</a:t>
          </a:r>
          <a:r>
            <a:rPr lang="en-US" cap="none" sz="800" b="1" i="0" u="none" baseline="0">
              <a:solidFill>
                <a:srgbClr val="000000"/>
              </a:solidFill>
              <a:latin typeface="Arial"/>
              <a:ea typeface="Arial"/>
              <a:cs typeface="Arial"/>
            </a:rPr>
            <a:t>Champ</a:t>
          </a:r>
          <a:r>
            <a:rPr lang="en-US" cap="none" sz="800" b="0" i="0" u="none" baseline="0">
              <a:solidFill>
                <a:srgbClr val="000000"/>
              </a:solidFill>
              <a:latin typeface="Arial"/>
              <a:ea typeface="Arial"/>
              <a:cs typeface="Arial"/>
            </a:rPr>
            <a:t> • Entreprises du secteur marchand non agricole, hors intérim et secteur domestique.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Enquêtes ACEMO-PIPA et ACEMO-TPE 2015 de la DARES.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22</xdr:row>
      <xdr:rowOff>38100</xdr:rowOff>
    </xdr:from>
    <xdr:to>
      <xdr:col>18</xdr:col>
      <xdr:colOff>0</xdr:colOff>
      <xdr:row>28</xdr:row>
      <xdr:rowOff>66675</xdr:rowOff>
    </xdr:to>
    <xdr:sp>
      <xdr:nvSpPr>
        <xdr:cNvPr id="1" name="Text Box 1"/>
        <xdr:cNvSpPr txBox="1">
          <a:spLocks noChangeArrowheads="1"/>
        </xdr:cNvSpPr>
      </xdr:nvSpPr>
      <xdr:spPr>
        <a:xfrm>
          <a:off x="152400" y="5229225"/>
          <a:ext cx="12011025" cy="12858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Estimations obtenues après recalage des données collectées des organismes d'assurance sur les sources FFA (Fédération française de l'Assurance). 
</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 Champ non constant au sein de la catégorie « autres ».
</a:t>
          </a:r>
          <a:r>
            <a:rPr lang="en-US" cap="none" sz="800" b="1" i="0" u="none" baseline="0">
              <a:solidFill>
                <a:srgbClr val="000000"/>
              </a:solidFill>
              <a:latin typeface="Arial"/>
              <a:ea typeface="Arial"/>
              <a:cs typeface="Arial"/>
            </a:rPr>
            <a:t>Note  • </a:t>
          </a:r>
          <a:r>
            <a:rPr lang="en-US" cap="none" sz="800" b="0" i="0" u="none" baseline="0">
              <a:solidFill>
                <a:srgbClr val="000000"/>
              </a:solidFill>
              <a:latin typeface="Arial"/>
              <a:ea typeface="Arial"/>
              <a:cs typeface="Arial"/>
            </a:rPr>
            <a:t>Des informations sur les montants de cotisations versées sur les contrats de préretraite sont  disponibles depuis la vague 2010 de l'enquête Retraite supplémentaire. Depuis cette date, il est donc possible de les isoler du montant des prestations versées sur les contrats de type "article 39" du CGI, ce qui explique la rupture de la série pour ces contrats.
</a:t>
          </a:r>
          <a:r>
            <a:rPr lang="en-US" cap="none" sz="800" b="0" i="0" u="none" baseline="0">
              <a:solidFill>
                <a:srgbClr val="000000"/>
              </a:solidFill>
              <a:latin typeface="Arial"/>
              <a:ea typeface="Arial"/>
              <a:cs typeface="Arial"/>
            </a:rPr>
            <a:t>Des informations concernant les rachats (dont les transferts entre les sociétés) sont disponibles depuis la vague 2009 de l'enquête Retraite supplémentaire. Depuis cette date il est donc possible de les isoler du montant des prestations issues des contrats de retraite supplémentaire d'entreprise. Cela explique la rupture des séries pour les dispositifs souscrits dans un cadre professionnel à titre collectif entre 2008 et 2009.
</a:t>
          </a:r>
          <a:r>
            <a:rPr lang="en-US" cap="none" sz="800" b="1" i="0" u="none" baseline="0">
              <a:solidFill>
                <a:srgbClr val="000000"/>
              </a:solidFill>
              <a:latin typeface="Arial"/>
              <a:ea typeface="Arial"/>
              <a:cs typeface="Arial"/>
            </a:rPr>
            <a:t>Champ</a:t>
          </a:r>
          <a:r>
            <a:rPr lang="en-US" cap="none" sz="800" b="0" i="0" u="none" baseline="0">
              <a:solidFill>
                <a:srgbClr val="000000"/>
              </a:solidFill>
              <a:latin typeface="Arial"/>
              <a:ea typeface="Arial"/>
              <a:cs typeface="Arial"/>
            </a:rPr>
            <a:t> • Ensemble des contrats en cours de liquidation.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Enquêtes Retraite supplémentaire de 2005 à 2015 de la DREES ; données AFG, FFA.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7</xdr:row>
      <xdr:rowOff>180975</xdr:rowOff>
    </xdr:from>
    <xdr:to>
      <xdr:col>4</xdr:col>
      <xdr:colOff>47625</xdr:colOff>
      <xdr:row>15</xdr:row>
      <xdr:rowOff>123825</xdr:rowOff>
    </xdr:to>
    <xdr:sp>
      <xdr:nvSpPr>
        <xdr:cNvPr id="1" name="Text Box 1"/>
        <xdr:cNvSpPr txBox="1">
          <a:spLocks noChangeArrowheads="1"/>
        </xdr:cNvSpPr>
      </xdr:nvSpPr>
      <xdr:spPr>
        <a:xfrm>
          <a:off x="238125" y="1762125"/>
          <a:ext cx="5181600" cy="1133475"/>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Champ </a:t>
          </a:r>
          <a:r>
            <a:rPr lang="en-US" cap="none" sz="800" b="0" i="0" u="none" baseline="0">
              <a:solidFill>
                <a:srgbClr val="000000"/>
              </a:solidFill>
              <a:latin typeface="Arial"/>
              <a:ea typeface="Arial"/>
              <a:cs typeface="Arial"/>
            </a:rPr>
            <a:t>• Entreprises de 10 salariés ou plus du secteur marchand non agricole, hors intérim et sec</a:t>
          </a:r>
          <a:r>
            <a:rPr lang="en-US" cap="none" sz="800" b="0" i="0" u="none" baseline="0">
              <a:solidFill>
                <a:srgbClr val="000000"/>
              </a:solidFill>
              <a:latin typeface="Arial"/>
              <a:ea typeface="Arial"/>
              <a:cs typeface="Arial"/>
            </a:rPr>
            <a:t>teur domestique.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a:t>
          </a:r>
          <a:r>
            <a:rPr lang="en-US" cap="none" sz="800" b="0" i="0" u="none" baseline="0">
              <a:solidFill>
                <a:srgbClr val="000000"/>
              </a:solidFill>
              <a:latin typeface="Arial"/>
              <a:ea typeface="Arial"/>
              <a:cs typeface="Arial"/>
            </a:rPr>
            <a:t>Enquête ACEMO-PIPA 2015 de la DARES</a:t>
          </a:r>
          <a:r>
            <a:rPr lang="en-US" cap="none" sz="800" b="0" i="0" u="none" baseline="0">
              <a:solidFill>
                <a:srgbClr val="000000"/>
              </a:solidFill>
              <a:latin typeface="Arial"/>
              <a:ea typeface="Arial"/>
              <a:cs typeface="Arial"/>
            </a:rPr>
            <a:t>.</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8</xdr:row>
      <xdr:rowOff>171450</xdr:rowOff>
    </xdr:from>
    <xdr:to>
      <xdr:col>4</xdr:col>
      <xdr:colOff>838200</xdr:colOff>
      <xdr:row>15</xdr:row>
      <xdr:rowOff>28575</xdr:rowOff>
    </xdr:to>
    <xdr:sp>
      <xdr:nvSpPr>
        <xdr:cNvPr id="1" name="Text Box 1"/>
        <xdr:cNvSpPr txBox="1">
          <a:spLocks noChangeArrowheads="1"/>
        </xdr:cNvSpPr>
      </xdr:nvSpPr>
      <xdr:spPr>
        <a:xfrm>
          <a:off x="200025" y="2590800"/>
          <a:ext cx="5934075" cy="1190625"/>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Champ</a:t>
          </a:r>
          <a:r>
            <a:rPr lang="en-US" cap="none" sz="800" b="0" i="0" u="none" baseline="0">
              <a:solidFill>
                <a:srgbClr val="000000"/>
              </a:solidFill>
              <a:latin typeface="Arial"/>
              <a:ea typeface="Arial"/>
              <a:cs typeface="Arial"/>
            </a:rPr>
            <a:t> • Entreprises de 10 salariés ou plus du secteur marchand non agricole, hors intérim et secteur domestique.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 ACEMO-PIPA 2015 de la DARES.</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12</xdr:row>
      <xdr:rowOff>85725</xdr:rowOff>
    </xdr:from>
    <xdr:to>
      <xdr:col>6</xdr:col>
      <xdr:colOff>981075</xdr:colOff>
      <xdr:row>18</xdr:row>
      <xdr:rowOff>28575</xdr:rowOff>
    </xdr:to>
    <xdr:sp>
      <xdr:nvSpPr>
        <xdr:cNvPr id="1" name="Text Box 1"/>
        <xdr:cNvSpPr txBox="1">
          <a:spLocks noChangeArrowheads="1"/>
        </xdr:cNvSpPr>
      </xdr:nvSpPr>
      <xdr:spPr>
        <a:xfrm>
          <a:off x="180975" y="2714625"/>
          <a:ext cx="6115050" cy="9906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CET : Compte épargne-temps
</a:t>
          </a:r>
          <a:r>
            <a:rPr lang="en-US" cap="none" sz="800" b="1" i="0" u="none" baseline="0">
              <a:solidFill>
                <a:srgbClr val="000000"/>
              </a:solidFill>
              <a:latin typeface="Arial"/>
              <a:ea typeface="Arial"/>
              <a:cs typeface="Arial"/>
            </a:rPr>
            <a:t>Champ</a:t>
          </a:r>
          <a:r>
            <a:rPr lang="en-US" cap="none" sz="800" b="0" i="0" u="none" baseline="0">
              <a:solidFill>
                <a:srgbClr val="000000"/>
              </a:solidFill>
              <a:latin typeface="Arial"/>
              <a:ea typeface="Arial"/>
              <a:cs typeface="Arial"/>
            </a:rPr>
            <a:t> • Entreprises de 10 salariés ou plus du secteur marchand non agricole, hors intérim et secteur domestique.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 ACEMO-PIPA 2015 de la DARES.</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36</xdr:row>
      <xdr:rowOff>0</xdr:rowOff>
    </xdr:from>
    <xdr:to>
      <xdr:col>5</xdr:col>
      <xdr:colOff>190500</xdr:colOff>
      <xdr:row>38</xdr:row>
      <xdr:rowOff>57150</xdr:rowOff>
    </xdr:to>
    <xdr:sp fLocksText="0">
      <xdr:nvSpPr>
        <xdr:cNvPr id="1" name="Text Box 1"/>
        <xdr:cNvSpPr txBox="1">
          <a:spLocks noChangeArrowheads="1"/>
        </xdr:cNvSpPr>
      </xdr:nvSpPr>
      <xdr:spPr>
        <a:xfrm>
          <a:off x="1695450" y="6000750"/>
          <a:ext cx="2447925" cy="3810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65</xdr:row>
      <xdr:rowOff>0</xdr:rowOff>
    </xdr:from>
    <xdr:to>
      <xdr:col>5</xdr:col>
      <xdr:colOff>190500</xdr:colOff>
      <xdr:row>67</xdr:row>
      <xdr:rowOff>57150</xdr:rowOff>
    </xdr:to>
    <xdr:sp fLocksText="0">
      <xdr:nvSpPr>
        <xdr:cNvPr id="1" name="Text Box 1"/>
        <xdr:cNvSpPr txBox="1">
          <a:spLocks noChangeArrowheads="1"/>
        </xdr:cNvSpPr>
      </xdr:nvSpPr>
      <xdr:spPr>
        <a:xfrm>
          <a:off x="1771650" y="10877550"/>
          <a:ext cx="2447925" cy="3810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22</xdr:row>
      <xdr:rowOff>19050</xdr:rowOff>
    </xdr:from>
    <xdr:to>
      <xdr:col>16</xdr:col>
      <xdr:colOff>171450</xdr:colOff>
      <xdr:row>30</xdr:row>
      <xdr:rowOff>95250</xdr:rowOff>
    </xdr:to>
    <xdr:sp>
      <xdr:nvSpPr>
        <xdr:cNvPr id="1" name="Text Box 1"/>
        <xdr:cNvSpPr txBox="1">
          <a:spLocks noChangeArrowheads="1"/>
        </xdr:cNvSpPr>
      </xdr:nvSpPr>
      <xdr:spPr>
        <a:xfrm>
          <a:off x="323850" y="5076825"/>
          <a:ext cx="11039475" cy="16668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Estimations obtenues après recalage des données collectées des organismes d'assurance sur les sources FFA (Fédération française del 'Assurance). 
</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 Champ non constant au sein de la catégorie « autres ».
</a:t>
          </a:r>
          <a:r>
            <a:rPr lang="en-US" cap="none" sz="800" b="1" i="0" u="none" baseline="0">
              <a:solidFill>
                <a:srgbClr val="000000"/>
              </a:solidFill>
              <a:latin typeface="Arial"/>
              <a:ea typeface="Arial"/>
              <a:cs typeface="Arial"/>
            </a:rPr>
            <a:t>Champ</a:t>
          </a:r>
          <a:r>
            <a:rPr lang="en-US" cap="none" sz="800" b="0" i="0" u="none" baseline="0">
              <a:solidFill>
                <a:srgbClr val="000000"/>
              </a:solidFill>
              <a:latin typeface="Arial"/>
              <a:ea typeface="Arial"/>
              <a:cs typeface="Arial"/>
            </a:rPr>
            <a:t> • Ensemble des contrats en cours de constitution et de liquidation.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Enquêtes Retraite supplémentaire de 2006 à 2015 de la DREES ; données AFG, FFA.
</a:t>
          </a:r>
          <a:r>
            <a:rPr lang="en-US" cap="none" sz="800" b="1" i="0" u="none" baseline="0">
              <a:solidFill>
                <a:srgbClr val="000000"/>
              </a:solidFill>
              <a:latin typeface="Arial"/>
              <a:ea typeface="Arial"/>
              <a:cs typeface="Arial"/>
            </a:rPr>
            <a:t>Note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La disparition, au 31 décembre 2009, des institutions de retraite supplémentaire (IRS), prévue par la loi de 2003 portant réforme des retraites, a entraîné des transferts de provisions ou réserves vers des institutions de gestion de retraite supplémentaire (IGRS). Les provisions mathématiques rachetées aux IRS jusqu’en 2009 font désormais partie du stock d’encours des sociétés d’assurances et institutions de prévoyance. Depuis 2010, la transformation des IRS n’a ainsi plus d’incidence sur la tendance à la hausse des montants des encours.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18</xdr:row>
      <xdr:rowOff>152400</xdr:rowOff>
    </xdr:from>
    <xdr:to>
      <xdr:col>15</xdr:col>
      <xdr:colOff>0</xdr:colOff>
      <xdr:row>31</xdr:row>
      <xdr:rowOff>133350</xdr:rowOff>
    </xdr:to>
    <xdr:sp>
      <xdr:nvSpPr>
        <xdr:cNvPr id="1" name="Text Box 1"/>
        <xdr:cNvSpPr txBox="1">
          <a:spLocks noChangeArrowheads="1"/>
        </xdr:cNvSpPr>
      </xdr:nvSpPr>
      <xdr:spPr>
        <a:xfrm>
          <a:off x="266700" y="2733675"/>
          <a:ext cx="7743825" cy="18764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Cotisations sociales à la charge des employeurs et des salariés, contributions publiques, transferts pris en charge par le FSV rentrant dans le financement de la retraite. </a:t>
          </a:r>
          <a:r>
            <a:rPr lang="en-US" cap="none" sz="800" b="0" i="0" u="none" baseline="0">
              <a:solidFill>
                <a:srgbClr val="000000"/>
              </a:solidFill>
              <a:latin typeface="Arial"/>
              <a:ea typeface="Arial"/>
              <a:cs typeface="Arial"/>
            </a:rPr>
            <a:t>
</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Dans les prestations s</a:t>
          </a:r>
          <a:r>
            <a:rPr lang="en-US" cap="none" sz="800" b="0" i="0" u="none" baseline="0">
              <a:solidFill>
                <a:srgbClr val="000000"/>
              </a:solidFill>
              <a:latin typeface="Arial"/>
              <a:ea typeface="Arial"/>
              <a:cs typeface="Arial"/>
            </a:rPr>
            <a:t>ont intégrées les pensions de retraite versées au titre des droits directs et dérivés, ainsi que les avantages non contributifs comme le minimum vieillesse.
</a:t>
          </a:r>
          <a:r>
            <a:rPr lang="en-US" cap="none" sz="800" b="0" i="0" u="none" baseline="30000">
              <a:solidFill>
                <a:srgbClr val="000000"/>
              </a:solidFill>
              <a:latin typeface="Arial"/>
              <a:ea typeface="Arial"/>
              <a:cs typeface="Arial"/>
            </a:rPr>
            <a:t>3</a:t>
          </a:r>
          <a:r>
            <a:rPr lang="en-US" cap="none" sz="800" b="0" i="0" u="none" baseline="0">
              <a:solidFill>
                <a:srgbClr val="000000"/>
              </a:solidFill>
              <a:latin typeface="Arial"/>
              <a:ea typeface="Arial"/>
              <a:cs typeface="Arial"/>
            </a:rPr>
            <a:t> Sociétés d'assurance, mutuelles, institutions de prévoyance, organismes gestionnaires de PERCO ; hors indemnités de fin de carrière. Le montant  total des prestations est ici supérieur au seul montant des rentes viagères versées, puisqu’il inclut </a:t>
          </a:r>
          <a:r>
            <a:rPr lang="en-US" cap="none" sz="800" b="0" i="0" u="none" baseline="0">
              <a:solidFill>
                <a:srgbClr val="000000"/>
              </a:solidFill>
              <a:latin typeface="Arial"/>
              <a:ea typeface="Arial"/>
              <a:cs typeface="Arial"/>
            </a:rPr>
            <a:t>les rentes en versement forfaitaire unique et </a:t>
          </a:r>
          <a:r>
            <a:rPr lang="en-US" cap="none" sz="800" b="0" i="0" u="none" baseline="0">
              <a:solidFill>
                <a:srgbClr val="000000"/>
              </a:solidFill>
              <a:latin typeface="Arial"/>
              <a:ea typeface="Arial"/>
              <a:cs typeface="Arial"/>
            </a:rPr>
            <a:t>les transferts de contrats entre organismes pour les contrats souscrits en entreprise. </a:t>
          </a:r>
          <a:r>
            <a:rPr lang="en-US" cap="none" sz="800" b="0" i="0" u="none" baseline="0">
              <a:solidFill>
                <a:srgbClr val="000000"/>
              </a:solidFill>
              <a:latin typeface="Arial"/>
              <a:ea typeface="Arial"/>
              <a:cs typeface="Arial"/>
            </a:rPr>
            <a:t>La disparition, au 31 décembre 2009, des institutions de retraite supplémentaire (IRS), prévue par la loi de 2003 portant réforme des retraites, a entraîné des transferts de provisions ou réserves vers des institutions de gestion de retraite supplémentaire (IGRS). Les provisions mathématiques rachetées aux IRS jusqu’en 2009 font désormais partie du stock d’encours des sociétés d’assurances et des institutions de prévoyance. Depuis 2010, il n’y a plus de versements au titre de ces transformations : cela a pu contribuer à la baisse des cotisations dès cette année-là, même si d’autres facteurs explicatifs existent.
</a:t>
          </a:r>
          <a:r>
            <a:rPr lang="en-US" cap="none" sz="800" b="0" i="0" u="none" baseline="0">
              <a:solidFill>
                <a:srgbClr val="000000"/>
              </a:solidFill>
              <a:latin typeface="Arial"/>
              <a:ea typeface="Arial"/>
              <a:cs typeface="Arial"/>
            </a:rPr>
            <a:t>Des informations sur les montants de cotisations versées sur les contrats de préretraite sont  disponibles depuis la vague 2010 de l'enquête Retraite supplémentaire. Depuis cette date, il est donc possible de les isoler du montant des cotisations et du montant des prestations prestations versées sur les contrats de type "article 39" du CGI.  Cela explique la rupture des séries entre 2009 et 2010. D'autre part, des informations concernant les rachats (dont les transferts entre les sociétés) sont disponibles depuis la vague 2009 de l'enquête Retraite supplémentaire. Depuis cette date il est donc possible de les isoler du montant des prestations issues des contrats de retraite supplémentaire d'entreprise. Cela explique la rupture de série des prestations entre 2008 et 2009.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Enquêtes Retraite supplémentaire de 2004 à 2014 de la DREES ; Comptes de la Sécurité sociale.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17</xdr:row>
      <xdr:rowOff>123825</xdr:rowOff>
    </xdr:from>
    <xdr:to>
      <xdr:col>19</xdr:col>
      <xdr:colOff>19050</xdr:colOff>
      <xdr:row>23</xdr:row>
      <xdr:rowOff>95250</xdr:rowOff>
    </xdr:to>
    <xdr:sp>
      <xdr:nvSpPr>
        <xdr:cNvPr id="1" name="Text Box 1"/>
        <xdr:cNvSpPr txBox="1">
          <a:spLocks noChangeArrowheads="1"/>
        </xdr:cNvSpPr>
      </xdr:nvSpPr>
      <xdr:spPr>
        <a:xfrm>
          <a:off x="219075" y="5667375"/>
          <a:ext cx="9953625" cy="14668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nd : non déterminé</a:t>
          </a:r>
          <a:r>
            <a:rPr lang="en-US" cap="none" sz="800" b="0" i="0" u="none" baseline="30000">
              <a:solidFill>
                <a:srgbClr val="000000"/>
              </a:solidFill>
              <a:latin typeface="Arial"/>
              <a:ea typeface="Arial"/>
              <a:cs typeface="Arial"/>
            </a:rPr>
            <a:t>
</a:t>
          </a: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Estimations obtenues après recalage des données collectées des organismes d'assurances d'après les sources FFA (Fédération française de l'Aassurances). Pour les contrats de type  </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article 39 </a:t>
          </a:r>
          <a:r>
            <a:rPr lang="en-US" cap="none" sz="1000" b="0" i="0" u="none" baseline="0">
              <a:solidFill>
                <a:srgbClr val="000000"/>
              </a:solidFill>
              <a:latin typeface="Calibri"/>
              <a:ea typeface="Calibri"/>
              <a:cs typeface="Calibri"/>
            </a:rPr>
            <a:t>»</a:t>
          </a:r>
          <a:r>
            <a:rPr lang="en-US" cap="none" sz="800" b="0" i="0" u="none" baseline="0">
              <a:solidFill>
                <a:srgbClr val="000000"/>
              </a:solidFill>
              <a:latin typeface="Arial"/>
              <a:ea typeface="Arial"/>
              <a:cs typeface="Arial"/>
            </a:rPr>
            <a:t>, il n’est pas possible de déterminer avec précision le nombre d’adhérents, dans la mesure où ces contrats ne sont pas individualisables.
</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 Champ non constant pour la catégorie « autres ».
</a:t>
          </a:r>
          <a:r>
            <a:rPr lang="en-US" cap="none" sz="800" b="0" i="0" u="none" baseline="30000">
              <a:solidFill>
                <a:srgbClr val="000000"/>
              </a:solidFill>
              <a:latin typeface="Arial"/>
              <a:ea typeface="Arial"/>
              <a:cs typeface="Arial"/>
            </a:rPr>
            <a:t>3</a:t>
          </a:r>
          <a:r>
            <a:rPr lang="en-US" cap="none" sz="800" b="0" i="0" u="none" baseline="0">
              <a:solidFill>
                <a:srgbClr val="000000"/>
              </a:solidFill>
              <a:latin typeface="Arial"/>
              <a:ea typeface="Arial"/>
              <a:cs typeface="Arial"/>
            </a:rPr>
            <a:t> Les institutions de prévoyance proposent uniquement des produits destinés à des salariés dans le cadre d'une entreprise ou d'une branche, essentiellement des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articles 83 et 39 </a:t>
          </a:r>
          <a:r>
            <a:rPr lang="en-US" cap="none" sz="1000" b="0" i="0" u="none" baseline="0">
              <a:solidFill>
                <a:srgbClr val="000000"/>
              </a:solidFill>
              <a:latin typeface="Calibri"/>
              <a:ea typeface="Calibri"/>
              <a:cs typeface="Calibri"/>
            </a:rPr>
            <a:t>»</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Champ</a:t>
          </a:r>
          <a:r>
            <a:rPr lang="en-US" cap="none" sz="800" b="0" i="0" u="none" baseline="0">
              <a:solidFill>
                <a:srgbClr val="000000"/>
              </a:solidFill>
              <a:latin typeface="Arial"/>
              <a:ea typeface="Arial"/>
              <a:cs typeface="Arial"/>
            </a:rPr>
            <a:t> • Nombre de contrats en cours de constitution au cours de l'année, sans correction des doubles comptes.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Enquêtes Retraite supplémentaire de 2004 à 2015 de la DREES ; données AFG, FFA.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28575</xdr:rowOff>
    </xdr:from>
    <xdr:to>
      <xdr:col>9</xdr:col>
      <xdr:colOff>304800</xdr:colOff>
      <xdr:row>27</xdr:row>
      <xdr:rowOff>28575</xdr:rowOff>
    </xdr:to>
    <xdr:sp>
      <xdr:nvSpPr>
        <xdr:cNvPr id="1" name="Text Box 1"/>
        <xdr:cNvSpPr txBox="1">
          <a:spLocks noChangeArrowheads="1"/>
        </xdr:cNvSpPr>
      </xdr:nvSpPr>
      <xdr:spPr>
        <a:xfrm>
          <a:off x="247650" y="5543550"/>
          <a:ext cx="6800850" cy="9239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nd : non déterminé.</a:t>
          </a:r>
          <a:r>
            <a:rPr lang="en-US" cap="none" sz="800" b="0" i="0" u="none" baseline="0">
              <a:solidFill>
                <a:srgbClr val="000000"/>
              </a:solidFill>
              <a:latin typeface="Arial"/>
              <a:ea typeface="Arial"/>
              <a:cs typeface="Arial"/>
            </a:rPr>
            <a:t>
</a:t>
          </a:r>
          <a:r>
            <a:rPr lang="en-US" cap="none" sz="800" b="0" i="0" u="none" baseline="30000">
              <a:solidFill>
                <a:srgbClr val="000000"/>
              </a:solidFill>
              <a:latin typeface="Arial"/>
              <a:ea typeface="Arial"/>
              <a:cs typeface="Arial"/>
            </a:rPr>
            <a:t>1 </a:t>
          </a:r>
          <a:r>
            <a:rPr lang="en-US" cap="none" sz="800" b="0" i="0" u="none" baseline="0">
              <a:solidFill>
                <a:srgbClr val="000000"/>
              </a:solidFill>
              <a:latin typeface="Arial"/>
              <a:ea typeface="Arial"/>
              <a:cs typeface="Arial"/>
            </a:rPr>
            <a:t>Champ non constant.pour la catégorie </a:t>
          </a:r>
          <a:r>
            <a:rPr lang="en-US" cap="none" sz="800" b="0" i="0" u="none" baseline="0">
              <a:solidFill>
                <a:srgbClr val="000000"/>
              </a:solidFill>
              <a:latin typeface="Arial"/>
              <a:ea typeface="Arial"/>
              <a:cs typeface="Arial"/>
            </a:rPr>
            <a:t>« autres ».</a:t>
          </a:r>
          <a:r>
            <a:rPr lang="en-US" cap="none" sz="800" b="0" i="0" u="none" baseline="0">
              <a:solidFill>
                <a:srgbClr val="000000"/>
              </a:solidFill>
              <a:latin typeface="Arial"/>
              <a:ea typeface="Arial"/>
              <a:cs typeface="Arial"/>
            </a:rPr>
            <a:t>
</a:t>
          </a:r>
          <a:r>
            <a:rPr lang="en-US" cap="none" sz="800" b="0" i="0" u="none" baseline="30000">
              <a:solidFill>
                <a:srgbClr val="000000"/>
              </a:solidFill>
              <a:latin typeface="Arial"/>
              <a:ea typeface="Arial"/>
              <a:cs typeface="Arial"/>
            </a:rPr>
            <a:t>2 </a:t>
          </a:r>
          <a:r>
            <a:rPr lang="en-US" cap="none" sz="800" b="0" i="0" u="none" baseline="0">
              <a:solidFill>
                <a:srgbClr val="000000"/>
              </a:solidFill>
              <a:latin typeface="Arial"/>
              <a:ea typeface="Arial"/>
              <a:cs typeface="Arial"/>
            </a:rPr>
            <a:t>Il n’est pas possible de déterminer un montant moyen de cotisation, dans la mesure où ces contrats ne sont pas individualisables.
</a:t>
          </a:r>
          <a:r>
            <a:rPr lang="en-US" cap="none" sz="800" b="1" i="0" u="none" baseline="0">
              <a:solidFill>
                <a:srgbClr val="000000"/>
              </a:solidFill>
              <a:latin typeface="Arial"/>
              <a:ea typeface="Arial"/>
              <a:cs typeface="Arial"/>
            </a:rPr>
            <a:t>Champ</a:t>
          </a:r>
          <a:r>
            <a:rPr lang="en-US" cap="none" sz="800" b="0" i="0" u="none" baseline="0">
              <a:solidFill>
                <a:srgbClr val="000000"/>
              </a:solidFill>
              <a:latin typeface="Arial"/>
              <a:ea typeface="Arial"/>
              <a:cs typeface="Arial"/>
            </a:rPr>
            <a:t> • Contrats en cours de constitution au cours de l’année, sans correction des doubles comptes.
</a:t>
          </a:r>
          <a:r>
            <a:rPr lang="en-US" cap="none" sz="800" b="1" i="0" u="none" baseline="0">
              <a:solidFill>
                <a:srgbClr val="000000"/>
              </a:solidFill>
              <a:latin typeface="Arial"/>
              <a:ea typeface="Arial"/>
              <a:cs typeface="Arial"/>
            </a:rPr>
            <a:t>Note</a:t>
          </a:r>
          <a:r>
            <a:rPr lang="en-US" cap="none" sz="800" b="0" i="0" u="none" baseline="0">
              <a:solidFill>
                <a:srgbClr val="000000"/>
              </a:solidFill>
              <a:latin typeface="Arial"/>
              <a:ea typeface="Arial"/>
              <a:cs typeface="Arial"/>
            </a:rPr>
            <a:t> • Les cotisations moyennes sont calculées sur le champ des répondants à l’enquête.
</a:t>
          </a:r>
          <a:r>
            <a:rPr lang="en-US" cap="none" sz="800" b="1" i="0" u="none" baseline="0">
              <a:solidFill>
                <a:srgbClr val="000000"/>
              </a:solidFill>
              <a:latin typeface="Arial"/>
              <a:ea typeface="Arial"/>
              <a:cs typeface="Arial"/>
            </a:rPr>
            <a:t>Sources </a:t>
          </a:r>
          <a:r>
            <a:rPr lang="en-US" cap="none" sz="800" b="0" i="0" u="none" baseline="0">
              <a:solidFill>
                <a:srgbClr val="000000"/>
              </a:solidFill>
              <a:latin typeface="Arial"/>
              <a:ea typeface="Arial"/>
              <a:cs typeface="Arial"/>
            </a:rPr>
            <a:t>• Enquêtes Retraite supplémentaire de 2007 à 2015 de la DREES.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11</xdr:row>
      <xdr:rowOff>95250</xdr:rowOff>
    </xdr:from>
    <xdr:to>
      <xdr:col>6</xdr:col>
      <xdr:colOff>809625</xdr:colOff>
      <xdr:row>15</xdr:row>
      <xdr:rowOff>76200</xdr:rowOff>
    </xdr:to>
    <xdr:sp>
      <xdr:nvSpPr>
        <xdr:cNvPr id="1" name="Text Box 1"/>
        <xdr:cNvSpPr txBox="1">
          <a:spLocks noChangeArrowheads="1"/>
        </xdr:cNvSpPr>
      </xdr:nvSpPr>
      <xdr:spPr>
        <a:xfrm>
          <a:off x="238125" y="2171700"/>
          <a:ext cx="6791325" cy="561975"/>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Note</a:t>
          </a:r>
          <a:r>
            <a:rPr lang="en-US" cap="none" sz="800" b="0" i="0" u="none" baseline="0">
              <a:solidFill>
                <a:srgbClr val="000000"/>
              </a:solidFill>
              <a:latin typeface="Arial"/>
              <a:ea typeface="Arial"/>
              <a:cs typeface="Arial"/>
            </a:rPr>
            <a:t> • Données estimées sur le champ des répondants à l’enquête</a:t>
          </a:r>
          <a:r>
            <a:rPr lang="en-US" cap="none" sz="800" b="0" i="0" u="none" baseline="0">
              <a:solidFill>
                <a:srgbClr val="000000"/>
              </a:solidFill>
              <a:latin typeface="Arial"/>
              <a:ea typeface="Arial"/>
              <a:cs typeface="Arial"/>
            </a:rPr>
            <a:t> pour lesquels la tranche de versement est connue</a:t>
          </a:r>
          <a:r>
            <a:rPr lang="en-US" cap="none" sz="800" b="0" i="0" u="none" baseline="0">
              <a:solidFill>
                <a:srgbClr val="000000"/>
              </a:solidFill>
              <a:latin typeface="Arial"/>
              <a:ea typeface="Arial"/>
              <a:cs typeface="Arial"/>
            </a:rPr>
            <a:t>. Pour chacun des produits, la part d'adhérents pour laquelle cette information est disponible est comprise entre </a:t>
          </a:r>
          <a:r>
            <a:rPr lang="en-US" cap="none" sz="800" b="0" i="0" u="none" baseline="0">
              <a:solidFill>
                <a:srgbClr val="000000"/>
              </a:solidFill>
              <a:latin typeface="Arial"/>
              <a:ea typeface="Arial"/>
              <a:cs typeface="Arial"/>
            </a:rPr>
            <a:t>93</a:t>
          </a:r>
          <a:r>
            <a:rPr lang="en-US" cap="none" sz="800" b="0" i="0" u="none" baseline="0">
              <a:solidFill>
                <a:srgbClr val="000000"/>
              </a:solidFill>
              <a:latin typeface="Arial"/>
              <a:ea typeface="Arial"/>
              <a:cs typeface="Arial"/>
            </a:rPr>
            <a:t> % et </a:t>
          </a:r>
          <a:r>
            <a:rPr lang="en-US" cap="none" sz="800" b="0" i="0" u="none" baseline="0">
              <a:solidFill>
                <a:srgbClr val="000000"/>
              </a:solidFill>
              <a:latin typeface="Arial"/>
              <a:ea typeface="Arial"/>
              <a:cs typeface="Arial"/>
            </a:rPr>
            <a:t>100</a:t>
          </a:r>
          <a:r>
            <a:rPr lang="en-US" cap="none" sz="800" b="0" i="0" u="none" baseline="0">
              <a:solidFill>
                <a:srgbClr val="000000"/>
              </a:solidFill>
              <a:latin typeface="Arial"/>
              <a:ea typeface="Arial"/>
              <a:cs typeface="Arial"/>
            </a:rPr>
            <a:t> %, mis à part pour les contrats pour les fonctionnaires et les élus locaux pour lesquels cette part ne s'élève qu'à 66%.</a:t>
          </a:r>
          <a:r>
            <a:rPr lang="en-US" cap="none" sz="800" b="0" i="0" u="none" baseline="0">
              <a:solidFill>
                <a:srgbClr val="FF0000"/>
              </a:solidFill>
              <a:latin typeface="Arial"/>
              <a:ea typeface="Arial"/>
              <a:cs typeface="Arial"/>
            </a:rPr>
            <a:t>
</a:t>
          </a:r>
          <a:r>
            <a:rPr lang="en-US" cap="none" sz="800" b="1" i="0" u="none" baseline="0">
              <a:solidFill>
                <a:srgbClr val="000000"/>
              </a:solidFill>
              <a:latin typeface="Arial"/>
              <a:ea typeface="Arial"/>
              <a:cs typeface="Arial"/>
            </a:rPr>
            <a:t>Sources </a:t>
          </a:r>
          <a:r>
            <a:rPr lang="en-US" cap="none" sz="800" b="0" i="0" u="none" baseline="0">
              <a:solidFill>
                <a:srgbClr val="000000"/>
              </a:solidFill>
              <a:latin typeface="Arial"/>
              <a:ea typeface="Arial"/>
              <a:cs typeface="Arial"/>
            </a:rPr>
            <a:t>• Enquête Retraite supplémentaire de 2015 de la DREES.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0</xdr:row>
      <xdr:rowOff>0</xdr:rowOff>
    </xdr:from>
    <xdr:to>
      <xdr:col>23</xdr:col>
      <xdr:colOff>533400</xdr:colOff>
      <xdr:row>0</xdr:row>
      <xdr:rowOff>0</xdr:rowOff>
    </xdr:to>
    <xdr:graphicFrame>
      <xdr:nvGraphicFramePr>
        <xdr:cNvPr id="1" name="Chart 1"/>
        <xdr:cNvGraphicFramePr/>
      </xdr:nvGraphicFramePr>
      <xdr:xfrm>
        <a:off x="12849225" y="0"/>
        <a:ext cx="3581400" cy="0"/>
      </xdr:xfrm>
      <a:graphic>
        <a:graphicData uri="http://schemas.openxmlformats.org/drawingml/2006/chart">
          <c:chart xmlns:c="http://schemas.openxmlformats.org/drawingml/2006/chart" r:id="rId1"/>
        </a:graphicData>
      </a:graphic>
    </xdr:graphicFrame>
    <xdr:clientData/>
  </xdr:twoCellAnchor>
  <xdr:twoCellAnchor>
    <xdr:from>
      <xdr:col>19</xdr:col>
      <xdr:colOff>0</xdr:colOff>
      <xdr:row>0</xdr:row>
      <xdr:rowOff>0</xdr:rowOff>
    </xdr:from>
    <xdr:to>
      <xdr:col>23</xdr:col>
      <xdr:colOff>533400</xdr:colOff>
      <xdr:row>0</xdr:row>
      <xdr:rowOff>0</xdr:rowOff>
    </xdr:to>
    <xdr:graphicFrame>
      <xdr:nvGraphicFramePr>
        <xdr:cNvPr id="2" name="Chart 2"/>
        <xdr:cNvGraphicFramePr/>
      </xdr:nvGraphicFramePr>
      <xdr:xfrm>
        <a:off x="12849225" y="0"/>
        <a:ext cx="3581400" cy="0"/>
      </xdr:xfrm>
      <a:graphic>
        <a:graphicData uri="http://schemas.openxmlformats.org/drawingml/2006/chart">
          <c:chart xmlns:c="http://schemas.openxmlformats.org/drawingml/2006/chart" r:id="rId2"/>
        </a:graphicData>
      </a:graphic>
    </xdr:graphicFrame>
    <xdr:clientData/>
  </xdr:twoCellAnchor>
  <xdr:twoCellAnchor>
    <xdr:from>
      <xdr:col>19</xdr:col>
      <xdr:colOff>9525</xdr:colOff>
      <xdr:row>0</xdr:row>
      <xdr:rowOff>0</xdr:rowOff>
    </xdr:from>
    <xdr:to>
      <xdr:col>23</xdr:col>
      <xdr:colOff>542925</xdr:colOff>
      <xdr:row>0</xdr:row>
      <xdr:rowOff>0</xdr:rowOff>
    </xdr:to>
    <xdr:graphicFrame>
      <xdr:nvGraphicFramePr>
        <xdr:cNvPr id="3" name="Chart 3"/>
        <xdr:cNvGraphicFramePr/>
      </xdr:nvGraphicFramePr>
      <xdr:xfrm>
        <a:off x="12858750" y="0"/>
        <a:ext cx="3581400" cy="0"/>
      </xdr:xfrm>
      <a:graphic>
        <a:graphicData uri="http://schemas.openxmlformats.org/drawingml/2006/chart">
          <c:chart xmlns:c="http://schemas.openxmlformats.org/drawingml/2006/chart" r:id="rId3"/>
        </a:graphicData>
      </a:graphic>
    </xdr:graphicFrame>
    <xdr:clientData/>
  </xdr:twoCellAnchor>
  <xdr:twoCellAnchor>
    <xdr:from>
      <xdr:col>19</xdr:col>
      <xdr:colOff>9525</xdr:colOff>
      <xdr:row>0</xdr:row>
      <xdr:rowOff>0</xdr:rowOff>
    </xdr:from>
    <xdr:to>
      <xdr:col>23</xdr:col>
      <xdr:colOff>590550</xdr:colOff>
      <xdr:row>0</xdr:row>
      <xdr:rowOff>0</xdr:rowOff>
    </xdr:to>
    <xdr:graphicFrame>
      <xdr:nvGraphicFramePr>
        <xdr:cNvPr id="4" name="Chart 4"/>
        <xdr:cNvGraphicFramePr/>
      </xdr:nvGraphicFramePr>
      <xdr:xfrm>
        <a:off x="12858750" y="0"/>
        <a:ext cx="3629025" cy="0"/>
      </xdr:xfrm>
      <a:graphic>
        <a:graphicData uri="http://schemas.openxmlformats.org/drawingml/2006/chart">
          <c:chart xmlns:c="http://schemas.openxmlformats.org/drawingml/2006/chart" r:id="rId4"/>
        </a:graphicData>
      </a:graphic>
    </xdr:graphicFrame>
    <xdr:clientData/>
  </xdr:twoCellAnchor>
  <xdr:twoCellAnchor>
    <xdr:from>
      <xdr:col>0</xdr:col>
      <xdr:colOff>238125</xdr:colOff>
      <xdr:row>9</xdr:row>
      <xdr:rowOff>104775</xdr:rowOff>
    </xdr:from>
    <xdr:to>
      <xdr:col>10</xdr:col>
      <xdr:colOff>285750</xdr:colOff>
      <xdr:row>18</xdr:row>
      <xdr:rowOff>114300</xdr:rowOff>
    </xdr:to>
    <xdr:sp>
      <xdr:nvSpPr>
        <xdr:cNvPr id="5" name="Text Box 5"/>
        <xdr:cNvSpPr txBox="1">
          <a:spLocks noChangeArrowheads="1"/>
        </xdr:cNvSpPr>
      </xdr:nvSpPr>
      <xdr:spPr>
        <a:xfrm>
          <a:off x="238125" y="2438400"/>
          <a:ext cx="6534150" cy="1295400"/>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Champ • </a:t>
          </a:r>
          <a:r>
            <a:rPr lang="en-US" cap="none" sz="800" b="0" i="0" u="none" baseline="0">
              <a:solidFill>
                <a:srgbClr val="000000"/>
              </a:solidFill>
              <a:latin typeface="Arial"/>
              <a:ea typeface="Arial"/>
              <a:cs typeface="Arial"/>
            </a:rPr>
            <a:t>Contrats en cours de constitution et pour lesquels un versement a été réalisé au cours de l’année, sans correction des doubles comptes.
</a:t>
          </a:r>
          <a:r>
            <a:rPr lang="en-US" cap="none" sz="800" b="1" i="0" u="none" baseline="0">
              <a:solidFill>
                <a:srgbClr val="000000"/>
              </a:solidFill>
              <a:latin typeface="Arial"/>
              <a:ea typeface="Arial"/>
              <a:cs typeface="Arial"/>
            </a:rPr>
            <a:t>Note </a:t>
          </a:r>
          <a:r>
            <a:rPr lang="en-US" cap="none" sz="800" b="1"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La part des cotisants à un contrat Madelin est calculée en rapportant le nombre de ces cotisants au nombre de personnes en emploi non-salarié non-agricole en moyenne en 2015. De même, la part des cotisants à un contrat « exploitants agricoles » est rapportée au nombre de personnes en emploi non-salarié agricole, la part des cotisants à un contrat « article 83 » etc. d'une part et la part des cotisants à un PERCO d'autre part sont rapportées au total de l’emploi salarié,  la part des cotisants à un contrat de retraite souscrit dans un cadre individuel ou assimilé est rapportée au total de l'emploi en France , et la part pour l’ensemble des contrats de retraite supplémentaire est rapportée au total de l’emploi en France.  En ne tient pas compte, pour ces parts, du fait que certains cotisants à un contrat de retraite supplémentaire peuvent être hors emploi. 
</a:t>
          </a:r>
          <a:r>
            <a:rPr lang="en-US" cap="none" sz="800" b="1" i="0" u="none" baseline="0">
              <a:solidFill>
                <a:srgbClr val="000000"/>
              </a:solidFill>
              <a:latin typeface="Arial"/>
              <a:ea typeface="Arial"/>
              <a:cs typeface="Arial"/>
            </a:rPr>
            <a:t>Sources • </a:t>
          </a:r>
          <a:r>
            <a:rPr lang="en-US" cap="none" sz="800" b="0" i="0" u="none" baseline="0">
              <a:solidFill>
                <a:srgbClr val="000000"/>
              </a:solidFill>
              <a:latin typeface="Arial"/>
              <a:ea typeface="Arial"/>
              <a:cs typeface="Arial"/>
            </a:rPr>
            <a:t>Enquêtes Retraite supplémentaire de 2009 à 2015 de la DREES ; comptes nationaux de l'INSEE.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20</xdr:row>
      <xdr:rowOff>38100</xdr:rowOff>
    </xdr:from>
    <xdr:to>
      <xdr:col>8</xdr:col>
      <xdr:colOff>38100</xdr:colOff>
      <xdr:row>24</xdr:row>
      <xdr:rowOff>152400</xdr:rowOff>
    </xdr:to>
    <xdr:sp>
      <xdr:nvSpPr>
        <xdr:cNvPr id="1" name="Text Box 1"/>
        <xdr:cNvSpPr txBox="1">
          <a:spLocks noChangeArrowheads="1"/>
        </xdr:cNvSpPr>
      </xdr:nvSpPr>
      <xdr:spPr>
        <a:xfrm>
          <a:off x="247650" y="3810000"/>
          <a:ext cx="7124700" cy="704850"/>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Note</a:t>
          </a:r>
          <a:r>
            <a:rPr lang="en-US" cap="none" sz="800" b="0" i="0" u="none" baseline="0">
              <a:solidFill>
                <a:srgbClr val="000000"/>
              </a:solidFill>
              <a:latin typeface="Arial"/>
              <a:ea typeface="Arial"/>
              <a:cs typeface="Arial"/>
            </a:rPr>
            <a:t> • Données estimées sur le champ des répondants à l’enquête pour lesquels l'âge est connu. </a:t>
          </a:r>
          <a:r>
            <a:rPr lang="en-US" cap="none" sz="800" b="0" i="0" u="none" baseline="0">
              <a:solidFill>
                <a:srgbClr val="000000"/>
              </a:solidFill>
              <a:latin typeface="Arial"/>
              <a:ea typeface="Arial"/>
              <a:cs typeface="Arial"/>
            </a:rPr>
            <a:t>Pour chacun des produits, la part d'adhérents pour laquelle cette information est disponible est comprise entre </a:t>
          </a:r>
          <a:r>
            <a:rPr lang="en-US" cap="none" sz="800" b="0" i="0" u="none" baseline="0">
              <a:solidFill>
                <a:srgbClr val="000000"/>
              </a:solidFill>
              <a:latin typeface="Arial"/>
              <a:ea typeface="Arial"/>
              <a:cs typeface="Arial"/>
            </a:rPr>
            <a:t>84</a:t>
          </a:r>
          <a:r>
            <a:rPr lang="en-US" cap="none" sz="800" b="0" i="0" u="none" baseline="0">
              <a:solidFill>
                <a:srgbClr val="000000"/>
              </a:solidFill>
              <a:latin typeface="Arial"/>
              <a:ea typeface="Arial"/>
              <a:cs typeface="Arial"/>
            </a:rPr>
            <a:t> % et </a:t>
          </a:r>
          <a:r>
            <a:rPr lang="en-US" cap="none" sz="800" b="0" i="0" u="none" baseline="0">
              <a:solidFill>
                <a:srgbClr val="000000"/>
              </a:solidFill>
              <a:latin typeface="Arial"/>
              <a:ea typeface="Arial"/>
              <a:cs typeface="Arial"/>
            </a:rPr>
            <a:t>100</a:t>
          </a:r>
          <a:r>
            <a:rPr lang="en-US" cap="none" sz="800" b="0" i="0" u="none" baseline="0">
              <a:solidFill>
                <a:srgbClr val="000000"/>
              </a:solidFill>
              <a:latin typeface="Arial"/>
              <a:ea typeface="Arial"/>
              <a:cs typeface="Arial"/>
            </a:rPr>
            <a:t> % ; pour les nouveaux adhérents elle se situe entre </a:t>
          </a:r>
          <a:r>
            <a:rPr lang="en-US" cap="none" sz="800" b="0" i="0" u="none" baseline="0">
              <a:solidFill>
                <a:srgbClr val="000000"/>
              </a:solidFill>
              <a:latin typeface="Arial"/>
              <a:ea typeface="Arial"/>
              <a:cs typeface="Arial"/>
            </a:rPr>
            <a:t>91</a:t>
          </a:r>
          <a:r>
            <a:rPr lang="en-US" cap="none" sz="800" b="0" i="0" u="none" baseline="0">
              <a:solidFill>
                <a:srgbClr val="000000"/>
              </a:solidFill>
              <a:latin typeface="Arial"/>
              <a:ea typeface="Arial"/>
              <a:cs typeface="Arial"/>
            </a:rPr>
            <a:t>% et </a:t>
          </a:r>
          <a:r>
            <a:rPr lang="en-US" cap="none" sz="800" b="0" i="0" u="none" baseline="0">
              <a:solidFill>
                <a:srgbClr val="000000"/>
              </a:solidFill>
              <a:latin typeface="Arial"/>
              <a:ea typeface="Arial"/>
              <a:cs typeface="Arial"/>
            </a:rPr>
            <a:t>100</a:t>
          </a:r>
          <a:r>
            <a:rPr lang="en-US" cap="none" sz="800" b="0" i="0" u="none" baseline="0">
              <a:solidFill>
                <a:srgbClr val="000000"/>
              </a:solidFill>
              <a:latin typeface="Arial"/>
              <a:ea typeface="Arial"/>
              <a:cs typeface="Arial"/>
            </a:rPr>
            <a:t> %.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 Retraite supplémentaire de 2015 de la DREES ; enquête Emploi de 2015 de l'INSEE.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RETR\Epargne%20retraite\Collecte%20des%20donn&#233;es%202014\Fiches\ouvrage%20pr&#233;c&#233;dent\23_ret_sup_DAR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3-G1"/>
      <sheetName val="23-G2"/>
      <sheetName val="23-T1"/>
      <sheetName val="23-T2"/>
      <sheetName val="23-T3"/>
      <sheetName val="Encadré"/>
    </sheetNames>
    <sheetDataSet>
      <sheetData sheetId="3">
        <row r="7">
          <cell r="B7" t="str">
            <v>Nombre d'entreprises</v>
          </cell>
          <cell r="C7">
            <v>744.236</v>
          </cell>
          <cell r="D7">
            <v>729.864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41"/>
  <sheetViews>
    <sheetView tabSelected="1" zoomScalePageLayoutView="0" workbookViewId="0" topLeftCell="A1">
      <selection activeCell="J21" sqref="J21"/>
    </sheetView>
  </sheetViews>
  <sheetFormatPr defaultColWidth="11.421875" defaultRowHeight="12.75"/>
  <cols>
    <col min="2" max="2" width="100.28125" style="0" bestFit="1" customWidth="1"/>
  </cols>
  <sheetData>
    <row r="1" ht="12.75">
      <c r="A1" s="176" t="s">
        <v>125</v>
      </c>
    </row>
    <row r="3" ht="12.75">
      <c r="A3" s="174" t="s">
        <v>386</v>
      </c>
    </row>
    <row r="4" ht="12.75">
      <c r="A4" s="174"/>
    </row>
    <row r="5" spans="1:2" ht="12.75">
      <c r="A5" s="174" t="s">
        <v>115</v>
      </c>
      <c r="B5" s="174" t="s">
        <v>124</v>
      </c>
    </row>
    <row r="6" spans="1:2" ht="12.75">
      <c r="A6" s="727" t="s">
        <v>356</v>
      </c>
      <c r="B6" s="177" t="s">
        <v>114</v>
      </c>
    </row>
    <row r="7" spans="1:2" ht="12.75">
      <c r="A7" s="727" t="s">
        <v>357</v>
      </c>
      <c r="B7" s="177" t="s">
        <v>387</v>
      </c>
    </row>
    <row r="8" spans="1:2" ht="12.75">
      <c r="A8" s="727" t="s">
        <v>358</v>
      </c>
      <c r="B8" s="177" t="s">
        <v>116</v>
      </c>
    </row>
    <row r="9" spans="1:2" ht="12.75">
      <c r="A9" s="727" t="s">
        <v>359</v>
      </c>
      <c r="B9" s="177" t="s">
        <v>403</v>
      </c>
    </row>
    <row r="10" spans="1:2" ht="12.75">
      <c r="A10" s="727" t="s">
        <v>360</v>
      </c>
      <c r="B10" s="177" t="s">
        <v>388</v>
      </c>
    </row>
    <row r="11" spans="1:2" ht="12.75">
      <c r="A11" s="727" t="s">
        <v>361</v>
      </c>
      <c r="B11" s="177" t="s">
        <v>117</v>
      </c>
    </row>
    <row r="12" spans="1:2" ht="12.75">
      <c r="A12" s="727" t="s">
        <v>362</v>
      </c>
      <c r="B12" s="177" t="s">
        <v>118</v>
      </c>
    </row>
    <row r="13" spans="1:2" ht="12.75">
      <c r="A13" s="727" t="s">
        <v>363</v>
      </c>
      <c r="B13" s="177" t="s">
        <v>221</v>
      </c>
    </row>
    <row r="14" spans="1:2" ht="12.75">
      <c r="A14" s="727" t="s">
        <v>364</v>
      </c>
      <c r="B14" s="177" t="s">
        <v>389</v>
      </c>
    </row>
    <row r="15" spans="1:2" ht="12.75">
      <c r="A15" s="727" t="s">
        <v>365</v>
      </c>
      <c r="B15" s="177" t="s">
        <v>222</v>
      </c>
    </row>
    <row r="16" spans="1:2" ht="12.75">
      <c r="A16" s="727" t="s">
        <v>366</v>
      </c>
      <c r="B16" s="177" t="s">
        <v>119</v>
      </c>
    </row>
    <row r="17" spans="1:2" ht="12.75">
      <c r="A17" s="727" t="s">
        <v>367</v>
      </c>
      <c r="B17" s="177" t="s">
        <v>390</v>
      </c>
    </row>
    <row r="18" spans="1:2" ht="12.75">
      <c r="A18" s="727" t="s">
        <v>368</v>
      </c>
      <c r="B18" s="177" t="s">
        <v>404</v>
      </c>
    </row>
    <row r="19" spans="1:2" ht="12.75">
      <c r="A19" s="727" t="s">
        <v>369</v>
      </c>
      <c r="B19" s="177" t="s">
        <v>391</v>
      </c>
    </row>
    <row r="20" spans="1:2" ht="12.75">
      <c r="A20" s="727" t="s">
        <v>370</v>
      </c>
      <c r="B20" s="177" t="s">
        <v>392</v>
      </c>
    </row>
    <row r="21" spans="1:2" ht="12.75">
      <c r="A21" s="727" t="s">
        <v>371</v>
      </c>
      <c r="B21" s="177" t="s">
        <v>393</v>
      </c>
    </row>
    <row r="22" spans="1:2" ht="12.75">
      <c r="A22" s="727" t="s">
        <v>372</v>
      </c>
      <c r="B22" s="177" t="s">
        <v>394</v>
      </c>
    </row>
    <row r="23" spans="1:2" ht="12.75">
      <c r="A23" s="727" t="s">
        <v>373</v>
      </c>
      <c r="B23" s="177" t="s">
        <v>395</v>
      </c>
    </row>
    <row r="24" spans="1:2" ht="12.75">
      <c r="A24" s="727" t="s">
        <v>374</v>
      </c>
      <c r="B24" s="177" t="s">
        <v>396</v>
      </c>
    </row>
    <row r="25" spans="1:2" ht="12.75">
      <c r="A25" s="727" t="s">
        <v>375</v>
      </c>
      <c r="B25" s="177" t="s">
        <v>397</v>
      </c>
    </row>
    <row r="26" spans="1:2" ht="12.75">
      <c r="A26" s="727" t="s">
        <v>376</v>
      </c>
      <c r="B26" s="177" t="s">
        <v>398</v>
      </c>
    </row>
    <row r="27" spans="1:2" ht="12.75">
      <c r="A27" s="727" t="s">
        <v>377</v>
      </c>
      <c r="B27" s="177" t="s">
        <v>399</v>
      </c>
    </row>
    <row r="28" spans="1:2" ht="12.75">
      <c r="A28" s="727" t="s">
        <v>378</v>
      </c>
      <c r="B28" s="177" t="s">
        <v>400</v>
      </c>
    </row>
    <row r="29" spans="1:2" ht="12.75">
      <c r="A29" s="727" t="s">
        <v>379</v>
      </c>
      <c r="B29" s="177" t="s">
        <v>189</v>
      </c>
    </row>
    <row r="30" spans="1:2" ht="12.75">
      <c r="A30" s="727" t="s">
        <v>380</v>
      </c>
      <c r="B30" s="177" t="s">
        <v>401</v>
      </c>
    </row>
    <row r="31" spans="1:2" ht="12.75">
      <c r="A31" s="727" t="s">
        <v>381</v>
      </c>
      <c r="B31" s="177" t="s">
        <v>190</v>
      </c>
    </row>
    <row r="32" spans="1:2" ht="12.75">
      <c r="A32" s="727" t="s">
        <v>382</v>
      </c>
      <c r="B32" s="177" t="s">
        <v>214</v>
      </c>
    </row>
    <row r="33" spans="1:2" ht="12.75">
      <c r="A33" s="727" t="s">
        <v>383</v>
      </c>
      <c r="B33" s="177" t="s">
        <v>213</v>
      </c>
    </row>
    <row r="34" spans="1:2" ht="12.75">
      <c r="A34" s="727" t="s">
        <v>384</v>
      </c>
      <c r="B34" s="177" t="s">
        <v>212</v>
      </c>
    </row>
    <row r="35" spans="1:2" ht="12.75">
      <c r="A35" s="727" t="s">
        <v>385</v>
      </c>
      <c r="B35" s="177" t="s">
        <v>225</v>
      </c>
    </row>
    <row r="38" ht="12.75">
      <c r="A38" s="174" t="s">
        <v>120</v>
      </c>
    </row>
    <row r="39" ht="12.75">
      <c r="A39" s="175" t="s">
        <v>121</v>
      </c>
    </row>
    <row r="40" ht="12.75">
      <c r="A40" s="175" t="s">
        <v>122</v>
      </c>
    </row>
    <row r="41" ht="12.75">
      <c r="A41" s="175" t="s">
        <v>123</v>
      </c>
    </row>
  </sheetData>
  <sheetProtection/>
  <hyperlinks>
    <hyperlink ref="B6" location="'26-T1'!A1" display="Montants des versements effectués au titre de la retraite supplémentaire"/>
    <hyperlink ref="B11" location="'27-T1'!A1" display="Adhérents aux dispositifs de retraite supplémentaire"/>
    <hyperlink ref="B12" location="'27-T2'!A1" display="Montant de la cotisation annuelle moyenne versée par type de contrat de retraite supplémentaire"/>
    <hyperlink ref="B13" location="'27-G1'!A1" display="Part des cotisants à un produit de retraite supplémentaire selon la tranche annuelle de versement (hors « art. 82 et 39 »)"/>
    <hyperlink ref="B15" location="'27-G3'!A1" display="Part des classes d’âges parmi les adhérents (nouveaux adhérents inclus) à un contrat de retraite supplémentaire (hors « articles 82 et 39 »)"/>
    <hyperlink ref="B16" location="'27-G4'!A1" display="Évolution de la répartition de nouveaux adhérents à un produit de retraite supplémentaire par classe d'âge"/>
    <hyperlink ref="B17" location="'27-G5'!A1" display="Les adhérents à un produit de retraite supplémentaire en 2015 par sexe selon les dispositifs"/>
    <hyperlink ref="B18" location="'28-T1'!A1" display="Bénéficiaires d'une rente et montantsmoyens des prestations annuelles de retraite supplémentaire facultative de 2009 à 2013"/>
    <hyperlink ref="B20" location="'28-G2'!A1" display="Bénéficiaires de rentes viagères perçues en 2015 par tranche de rente annuelle"/>
    <hyperlink ref="B21" location="'28-G3'!A1" display="Nature de la rente viagère en fonction du type de contrat en 2015"/>
    <hyperlink ref="B22" location="'28-G4'!A1" display="Bénéficiaires de rentes viagères en 2015 par tranche d'âge selon le dispositif"/>
    <hyperlink ref="B23" location="'28-G5'!A1" display="Bénéficiaires de rentes en 2015 par sexe selon les dispositifs"/>
    <hyperlink ref="B24" location="'29-G1'!A1" display="Part des salariés couverts par un PERCO et épargnant sur un PERCO dans les entreprises entre 2006 et 2014"/>
    <hyperlink ref="B25" location="'29-G2'!A1" display="Salariés couverts par un PERCO et salariés épargnants selon la taille de l’entreprise en 2014"/>
    <hyperlink ref="B29" location="'30-G1'!A1" display="Part des entreprises ayant souscrit un dispositif de retraite supplémentaire, selon le type de dispositif et la taille de l'entreprise"/>
    <hyperlink ref="B31" location="'30-G3'!A1" display="Montant moyen versé pour chaque salarié, selon le type de dispositif et la taille de l'entreprise"/>
    <hyperlink ref="B32" location="'30-T1'!A1" display="Distribution du montant moyen versé par entreprise pour un salarié, selon le type de dispositif et la taille de l’entreprise en 2012"/>
    <hyperlink ref="B33" location="'30-T2'!A1" display="Distribution du montant moyen versé par entreprise pour un salarié, selon le type de dispositif et le secteur de l’entreprise en 2012"/>
    <hyperlink ref="B34" location="'30-T3'!A1" display="Montant moyen versé sur un contrat à prestations définies ou un contrat à cotisations définies en fonction de la présence conjointe ou non de ces dispositifs dans l'entreprise"/>
    <hyperlink ref="B35" location="'30-Encadré'!A1" display="Les écarts entre les enquêtes de la DREES et de la DARES"/>
    <hyperlink ref="B7" location="'26-T2'!A1" display="Montants des prestations au titre de la retraite supplémentaire "/>
    <hyperlink ref="B8" location="'26-T3'!A1" display="Montants des provisions mathématiques au titre de la retraite supplémentaire "/>
    <hyperlink ref="B9" location="'26-T4'!A1" display="Montants des versements effectués au titre de la retraite supplémentaire"/>
    <hyperlink ref="B10" location="'26-G1'!A1" display="Part de la retraite supplémentaire dans l'ensemble des régimes de retraite (obligatoire et facultative)"/>
    <hyperlink ref="B14" location="'27-G2'!A1" display="Évolution de la répartition d'adhérents à un produit de retraite supplémentaire parmi les actifs par type de produit"/>
    <hyperlink ref="B19" location="'28-G1'!A1" display="Évolution de la part de bénéficiaires d'une rente viagère issue d'un produit de retraite supplémentaire parmi les retraités du régime obligatoire par répartition, par type de produit"/>
    <hyperlink ref="B26" location="'29-T1'!A1" display="Montant annuel moyen épargné sur un PERCO, selon la taille de l’entreprise en 2014"/>
    <hyperlink ref="B27" location="'29-T2'!A1" display="Montant annuel moyen épargné sur un PERCO selon le secteur d’activité de l’entreprise en 2014"/>
    <hyperlink ref="B28" location="'29-T3'!A1" display="Les versements moyens sur le PERCO selon leur origine et la taille et le secteur de l’entreprise en 2014"/>
    <hyperlink ref="B30" location="'30-G2'!A1" display="Part des bénéficiaires d'un dispositif de retraite supplémentaire, selon le type de dispositif et la taille de l'entreprise"/>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rgb="FF00B050"/>
  </sheetPr>
  <dimension ref="B1:J42"/>
  <sheetViews>
    <sheetView showGridLines="0" zoomScalePageLayoutView="0" workbookViewId="0" topLeftCell="A1">
      <selection activeCell="B1" sqref="B1"/>
    </sheetView>
  </sheetViews>
  <sheetFormatPr defaultColWidth="11.421875" defaultRowHeight="12.75"/>
  <cols>
    <col min="1" max="1" width="3.7109375" style="2" customWidth="1"/>
    <col min="2" max="2" width="34.140625" style="2" customWidth="1"/>
    <col min="3" max="11" width="7.421875" style="2" customWidth="1"/>
    <col min="12" max="12" width="8.00390625" style="2" customWidth="1"/>
    <col min="13" max="16384" width="11.421875" style="2" customWidth="1"/>
  </cols>
  <sheetData>
    <row r="1" spans="2:8" ht="33.75" customHeight="1">
      <c r="B1" s="1" t="s">
        <v>263</v>
      </c>
      <c r="H1" s="6"/>
    </row>
    <row r="2" spans="2:9" ht="15" customHeight="1">
      <c r="B2" s="1"/>
      <c r="C2" s="6"/>
      <c r="G2" s="64"/>
      <c r="H2" s="64"/>
      <c r="I2" s="168" t="s">
        <v>106</v>
      </c>
    </row>
    <row r="3" spans="2:9" s="3" customFormat="1" ht="15" customHeight="1">
      <c r="B3" s="428" t="s">
        <v>253</v>
      </c>
      <c r="C3" s="428">
        <v>2009</v>
      </c>
      <c r="D3" s="428">
        <v>2010</v>
      </c>
      <c r="E3" s="428">
        <v>2011</v>
      </c>
      <c r="F3" s="428">
        <v>2012</v>
      </c>
      <c r="G3" s="428">
        <v>2013</v>
      </c>
      <c r="H3" s="428">
        <v>2014</v>
      </c>
      <c r="I3" s="428">
        <v>2015</v>
      </c>
    </row>
    <row r="4" spans="2:9" ht="15" customHeight="1">
      <c r="B4" s="31" t="s">
        <v>254</v>
      </c>
      <c r="C4" s="98">
        <v>39.899701365272236</v>
      </c>
      <c r="D4" s="98">
        <v>36.94828351990326</v>
      </c>
      <c r="E4" s="98">
        <v>36.362716090226314</v>
      </c>
      <c r="F4" s="98">
        <v>37.06593702368377</v>
      </c>
      <c r="G4" s="98">
        <v>35.19708563194535</v>
      </c>
      <c r="H4" s="98">
        <v>33.509059506148695</v>
      </c>
      <c r="I4" s="98">
        <v>31.77505138098499</v>
      </c>
    </row>
    <row r="5" spans="2:9" ht="15" customHeight="1">
      <c r="B5" s="31" t="s">
        <v>255</v>
      </c>
      <c r="C5" s="101">
        <v>46.17939007953281</v>
      </c>
      <c r="D5" s="101">
        <v>45.84804662685254</v>
      </c>
      <c r="E5" s="101">
        <v>48.48448131898677</v>
      </c>
      <c r="F5" s="101">
        <v>48.11076152356631</v>
      </c>
      <c r="G5" s="101">
        <v>47.68964978207875</v>
      </c>
      <c r="H5" s="101">
        <v>49.040581759538014</v>
      </c>
      <c r="I5" s="101">
        <v>47.56922815339198</v>
      </c>
    </row>
    <row r="6" spans="2:9" ht="30" customHeight="1">
      <c r="B6" s="135" t="s">
        <v>256</v>
      </c>
      <c r="C6" s="98">
        <v>9.358614650292388</v>
      </c>
      <c r="D6" s="98">
        <v>7.254363558175882</v>
      </c>
      <c r="E6" s="98">
        <v>8.096750298436122</v>
      </c>
      <c r="F6" s="98">
        <v>7.956893077029226</v>
      </c>
      <c r="G6" s="98">
        <v>8.09083460708823</v>
      </c>
      <c r="H6" s="98">
        <v>8.866287148824657</v>
      </c>
      <c r="I6" s="98">
        <v>9.194737811566863</v>
      </c>
    </row>
    <row r="7" spans="2:9" ht="30" customHeight="1">
      <c r="B7" s="135" t="s">
        <v>293</v>
      </c>
      <c r="C7" s="98">
        <v>6.179128283020374</v>
      </c>
      <c r="D7" s="98">
        <v>6.240281377650047</v>
      </c>
      <c r="E7" s="98">
        <v>6.056269764882817</v>
      </c>
      <c r="F7" s="98">
        <v>6.032252407424605</v>
      </c>
      <c r="G7" s="98">
        <v>5.537389876166435</v>
      </c>
      <c r="H7" s="98">
        <v>5.744869242457344</v>
      </c>
      <c r="I7" s="98">
        <v>4.844851077102422</v>
      </c>
    </row>
    <row r="8" spans="2:9" ht="15" customHeight="1">
      <c r="B8" s="135" t="s">
        <v>257</v>
      </c>
      <c r="C8" s="98">
        <v>1.3861499870932568</v>
      </c>
      <c r="D8" s="98">
        <v>1.854284370558977</v>
      </c>
      <c r="E8" s="98">
        <v>2.8421157436399227</v>
      </c>
      <c r="F8" s="98">
        <v>3.23203473281532</v>
      </c>
      <c r="G8" s="98">
        <v>4.043717461378362</v>
      </c>
      <c r="H8" s="98">
        <v>4.265349012828345</v>
      </c>
      <c r="I8" s="98">
        <v>4.457623180905113</v>
      </c>
    </row>
    <row r="9" spans="2:9" ht="15" customHeight="1">
      <c r="B9" s="135" t="s">
        <v>268</v>
      </c>
      <c r="C9" s="98">
        <v>20.439659795967334</v>
      </c>
      <c r="D9" s="98">
        <v>18.984903046941255</v>
      </c>
      <c r="E9" s="98">
        <v>20.456251328872963</v>
      </c>
      <c r="F9" s="98">
        <v>20.801899740986094</v>
      </c>
      <c r="G9" s="98">
        <v>21.02383560182293</v>
      </c>
      <c r="H9" s="98">
        <v>21.634705026497436</v>
      </c>
      <c r="I9" s="98">
        <v>21.53327203610421</v>
      </c>
    </row>
    <row r="10" spans="2:8" ht="11.25">
      <c r="B10" s="1"/>
      <c r="C10" s="6"/>
      <c r="H10" s="6"/>
    </row>
    <row r="11" spans="2:8" ht="11.25">
      <c r="B11" s="1"/>
      <c r="C11" s="6"/>
      <c r="H11" s="6"/>
    </row>
    <row r="12" spans="2:8" ht="11.25">
      <c r="B12" s="1"/>
      <c r="C12" s="6"/>
      <c r="H12" s="6"/>
    </row>
    <row r="13" spans="2:8" ht="11.25">
      <c r="B13" s="1"/>
      <c r="C13" s="6"/>
      <c r="H13" s="6"/>
    </row>
    <row r="14" spans="2:8" ht="11.25">
      <c r="B14" s="1"/>
      <c r="C14" s="6"/>
      <c r="H14" s="6"/>
    </row>
    <row r="15" spans="2:8" ht="11.25">
      <c r="B15" s="1"/>
      <c r="C15" s="6"/>
      <c r="H15" s="6"/>
    </row>
    <row r="16" spans="2:8" ht="11.25">
      <c r="B16" s="1"/>
      <c r="C16" s="6"/>
      <c r="H16" s="6"/>
    </row>
    <row r="17" spans="2:8" ht="11.25">
      <c r="B17" s="1"/>
      <c r="C17" s="6"/>
      <c r="H17" s="6"/>
    </row>
    <row r="18" spans="2:8" ht="11.25">
      <c r="B18" s="1"/>
      <c r="C18" s="6"/>
      <c r="H18" s="6"/>
    </row>
    <row r="19" spans="2:8" ht="11.25">
      <c r="B19" s="1"/>
      <c r="C19" s="6"/>
      <c r="H19" s="6"/>
    </row>
    <row r="20" spans="2:8" ht="11.25">
      <c r="B20" s="1"/>
      <c r="C20" s="6"/>
      <c r="H20" s="6"/>
    </row>
    <row r="21" spans="2:8" ht="11.25">
      <c r="B21" s="1"/>
      <c r="C21" s="6"/>
      <c r="H21" s="6"/>
    </row>
    <row r="22" spans="2:8" ht="11.25">
      <c r="B22" s="1"/>
      <c r="C22" s="6"/>
      <c r="H22" s="6"/>
    </row>
    <row r="23" spans="2:8" ht="11.25">
      <c r="B23" s="1"/>
      <c r="C23" s="6"/>
      <c r="H23" s="6"/>
    </row>
    <row r="24" spans="3:8" ht="11.25">
      <c r="C24" s="6"/>
      <c r="H24" s="6"/>
    </row>
    <row r="25" spans="3:8" ht="11.25">
      <c r="C25" s="6"/>
      <c r="H25" s="6"/>
    </row>
    <row r="26" ht="11.25">
      <c r="H26" s="6"/>
    </row>
    <row r="27" ht="11.25">
      <c r="H27" s="6"/>
    </row>
    <row r="28" spans="8:10" ht="11.25">
      <c r="H28" s="6"/>
      <c r="I28" s="97"/>
      <c r="J28" s="56"/>
    </row>
    <row r="29" spans="8:10" ht="11.25">
      <c r="H29" s="6"/>
      <c r="I29" s="97"/>
      <c r="J29" s="56"/>
    </row>
    <row r="30" spans="8:10" ht="11.25">
      <c r="H30" s="6"/>
      <c r="I30" s="97"/>
      <c r="J30" s="56"/>
    </row>
    <row r="31" spans="9:10" ht="11.25">
      <c r="I31" s="97"/>
      <c r="J31" s="56"/>
    </row>
    <row r="32" spans="9:10" ht="11.25">
      <c r="I32" s="97"/>
      <c r="J32" s="56"/>
    </row>
    <row r="35" ht="11.25">
      <c r="C35" s="35"/>
    </row>
    <row r="42" spans="4:8" ht="11.25">
      <c r="D42" s="56"/>
      <c r="E42" s="56"/>
      <c r="F42" s="56"/>
      <c r="G42" s="56"/>
      <c r="H42" s="56"/>
    </row>
  </sheetData>
  <sheetProtection/>
  <printOptions/>
  <pageMargins left="0.787401575" right="0.787401575" top="0.984251969" bottom="0.984251969" header="0.4921259845" footer="0.4921259845"/>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sheetPr>
    <tabColor rgb="FF00B050"/>
  </sheetPr>
  <dimension ref="B1:J52"/>
  <sheetViews>
    <sheetView showGridLines="0" zoomScalePageLayoutView="0" workbookViewId="0" topLeftCell="A1">
      <selection activeCell="H46" sqref="H46"/>
    </sheetView>
  </sheetViews>
  <sheetFormatPr defaultColWidth="11.421875" defaultRowHeight="12.75"/>
  <cols>
    <col min="1" max="1" width="3.7109375" style="2" customWidth="1"/>
    <col min="2" max="2" width="6.140625" style="2" customWidth="1"/>
    <col min="3" max="3" width="26.28125" style="2" customWidth="1"/>
    <col min="4" max="4" width="15.140625" style="2" customWidth="1"/>
    <col min="5" max="5" width="14.421875" style="2" customWidth="1"/>
    <col min="6" max="6" width="14.57421875" style="2" customWidth="1"/>
    <col min="7" max="7" width="13.421875" style="2" customWidth="1"/>
    <col min="8" max="8" width="16.28125" style="2" customWidth="1"/>
    <col min="9" max="16384" width="11.421875" style="2" customWidth="1"/>
  </cols>
  <sheetData>
    <row r="1" spans="2:10" ht="17.25" customHeight="1">
      <c r="B1" s="818" t="s">
        <v>259</v>
      </c>
      <c r="C1" s="772"/>
      <c r="D1" s="772"/>
      <c r="E1" s="772"/>
      <c r="F1" s="772"/>
      <c r="G1" s="772"/>
      <c r="H1" s="772"/>
      <c r="I1" s="772"/>
      <c r="J1" s="772"/>
    </row>
    <row r="3" ht="16.5" customHeight="1">
      <c r="H3" s="64" t="s">
        <v>106</v>
      </c>
    </row>
    <row r="4" spans="2:8" s="1" customFormat="1" ht="15" customHeight="1">
      <c r="B4" s="426"/>
      <c r="C4" s="426"/>
      <c r="D4" s="424" t="s">
        <v>67</v>
      </c>
      <c r="E4" s="424" t="s">
        <v>72</v>
      </c>
      <c r="F4" s="424" t="s">
        <v>73</v>
      </c>
      <c r="G4" s="424" t="s">
        <v>74</v>
      </c>
      <c r="H4" s="424" t="s">
        <v>21</v>
      </c>
    </row>
    <row r="5" spans="2:8" ht="15" customHeight="1">
      <c r="B5" s="425"/>
      <c r="C5" s="427" t="s">
        <v>22</v>
      </c>
      <c r="D5" s="429">
        <v>19.364283836387845</v>
      </c>
      <c r="E5" s="429">
        <v>24.03849957171813</v>
      </c>
      <c r="F5" s="429">
        <v>26.760296150551678</v>
      </c>
      <c r="G5" s="429">
        <v>23.86218313502328</v>
      </c>
      <c r="H5" s="429">
        <v>5.974737306319066</v>
      </c>
    </row>
    <row r="6" spans="2:8" ht="15" customHeight="1">
      <c r="B6" s="816" t="s">
        <v>23</v>
      </c>
      <c r="C6" s="430" t="s">
        <v>76</v>
      </c>
      <c r="D6" s="431">
        <v>8.085227259452628</v>
      </c>
      <c r="E6" s="431">
        <v>21.21914379457051</v>
      </c>
      <c r="F6" s="431">
        <v>28.297497159402862</v>
      </c>
      <c r="G6" s="431">
        <v>30.130879685622414</v>
      </c>
      <c r="H6" s="431">
        <v>12.267252100951591</v>
      </c>
    </row>
    <row r="7" spans="2:8" ht="15" customHeight="1">
      <c r="B7" s="816"/>
      <c r="C7" s="30" t="s">
        <v>20</v>
      </c>
      <c r="D7" s="258">
        <v>1.781601921980186</v>
      </c>
      <c r="E7" s="258">
        <v>19.886691282726908</v>
      </c>
      <c r="F7" s="258">
        <v>29.136300357591256</v>
      </c>
      <c r="G7" s="258">
        <v>34.50620582069391</v>
      </c>
      <c r="H7" s="258">
        <v>14.689200617007744</v>
      </c>
    </row>
    <row r="8" spans="2:8" ht="15" customHeight="1">
      <c r="B8" s="816"/>
      <c r="C8" s="30" t="s">
        <v>66</v>
      </c>
      <c r="D8" s="258">
        <v>3.5650479346531143</v>
      </c>
      <c r="E8" s="258">
        <v>17.40715361989277</v>
      </c>
      <c r="F8" s="258">
        <v>33.27624599356475</v>
      </c>
      <c r="G8" s="258">
        <v>33.24229655061185</v>
      </c>
      <c r="H8" s="258">
        <v>12.509255901277516</v>
      </c>
    </row>
    <row r="9" spans="2:8" ht="15" customHeight="1">
      <c r="B9" s="816"/>
      <c r="C9" s="30" t="s">
        <v>145</v>
      </c>
      <c r="D9" s="258">
        <v>2.0966399302935295</v>
      </c>
      <c r="E9" s="258">
        <v>9.790024817370604</v>
      </c>
      <c r="F9" s="258">
        <v>26.765806486747213</v>
      </c>
      <c r="G9" s="258">
        <v>44.02904954916407</v>
      </c>
      <c r="H9" s="258">
        <v>17.31847921642459</v>
      </c>
    </row>
    <row r="10" spans="2:8" ht="15" customHeight="1">
      <c r="B10" s="816"/>
      <c r="C10" s="99" t="s">
        <v>33</v>
      </c>
      <c r="D10" s="258">
        <v>2.231691586629498</v>
      </c>
      <c r="E10" s="258">
        <v>11.14991557300728</v>
      </c>
      <c r="F10" s="258">
        <v>29.907657086884342</v>
      </c>
      <c r="G10" s="258">
        <v>43.31033540153364</v>
      </c>
      <c r="H10" s="258">
        <v>13.400400351945239</v>
      </c>
    </row>
    <row r="11" spans="2:8" ht="15" customHeight="1">
      <c r="B11" s="816"/>
      <c r="C11" s="30" t="s">
        <v>7</v>
      </c>
      <c r="D11" s="258">
        <v>12.66276500728623</v>
      </c>
      <c r="E11" s="258">
        <v>22.432044140459737</v>
      </c>
      <c r="F11" s="258">
        <v>25.697284507748474</v>
      </c>
      <c r="G11" s="258">
        <v>27.48172566163682</v>
      </c>
      <c r="H11" s="258">
        <v>11.726180682868739</v>
      </c>
    </row>
    <row r="12" spans="2:8" ht="15" customHeight="1">
      <c r="B12" s="817"/>
      <c r="C12" s="31" t="s">
        <v>108</v>
      </c>
      <c r="D12" s="258">
        <v>11.202452340253526</v>
      </c>
      <c r="E12" s="258">
        <v>24.58243879125672</v>
      </c>
      <c r="F12" s="258">
        <v>27.687534594307074</v>
      </c>
      <c r="G12" s="258">
        <v>25.62997436206807</v>
      </c>
      <c r="H12" s="258">
        <v>10.897599912114615</v>
      </c>
    </row>
    <row r="13" spans="2:8" ht="15" customHeight="1">
      <c r="B13" s="816" t="s">
        <v>24</v>
      </c>
      <c r="C13" s="430" t="s">
        <v>77</v>
      </c>
      <c r="D13" s="431">
        <v>26.11379252788828</v>
      </c>
      <c r="E13" s="431">
        <v>24.07919993323504</v>
      </c>
      <c r="F13" s="431">
        <v>23.435022394080175</v>
      </c>
      <c r="G13" s="431">
        <v>19.622638885025175</v>
      </c>
      <c r="H13" s="431">
        <v>6.74934625977133</v>
      </c>
    </row>
    <row r="14" spans="2:8" ht="15" customHeight="1">
      <c r="B14" s="817"/>
      <c r="C14" s="30" t="s">
        <v>20</v>
      </c>
      <c r="D14" s="258">
        <v>5.241554453106543</v>
      </c>
      <c r="E14" s="258">
        <v>15.06467044649185</v>
      </c>
      <c r="F14" s="258">
        <v>27.6458776281597</v>
      </c>
      <c r="G14" s="258">
        <v>39.962792345854005</v>
      </c>
      <c r="H14" s="258">
        <v>12.085105126387905</v>
      </c>
    </row>
    <row r="15" spans="2:8" ht="15" customHeight="1">
      <c r="B15" s="817"/>
      <c r="C15" s="30" t="s">
        <v>66</v>
      </c>
      <c r="D15" s="258">
        <v>14.96853515696046</v>
      </c>
      <c r="E15" s="258">
        <v>31.035611654723365</v>
      </c>
      <c r="F15" s="258">
        <v>32.40151322250919</v>
      </c>
      <c r="G15" s="258">
        <v>19.30268087737805</v>
      </c>
      <c r="H15" s="258">
        <v>2.2916590884289403</v>
      </c>
    </row>
    <row r="16" spans="2:8" ht="15" customHeight="1">
      <c r="B16" s="817"/>
      <c r="C16" s="30" t="s">
        <v>145</v>
      </c>
      <c r="D16" s="258">
        <v>14.829250185597626</v>
      </c>
      <c r="E16" s="258">
        <v>23.960653303637713</v>
      </c>
      <c r="F16" s="258">
        <v>29.73273942093541</v>
      </c>
      <c r="G16" s="258">
        <v>27.858203414996286</v>
      </c>
      <c r="H16" s="258">
        <v>3.6191536748329622</v>
      </c>
    </row>
    <row r="17" spans="2:8" ht="15" customHeight="1">
      <c r="B17" s="817"/>
      <c r="C17" s="99" t="s">
        <v>33</v>
      </c>
      <c r="D17" s="258">
        <v>12.911204551075933</v>
      </c>
      <c r="E17" s="258">
        <v>27.813504823151124</v>
      </c>
      <c r="F17" s="258">
        <v>31.27627999010636</v>
      </c>
      <c r="G17" s="258">
        <v>19.218402176601536</v>
      </c>
      <c r="H17" s="258">
        <v>8.78060845906505</v>
      </c>
    </row>
    <row r="18" spans="2:8" ht="14.25" customHeight="1">
      <c r="B18" s="817"/>
      <c r="C18" s="30" t="s">
        <v>7</v>
      </c>
      <c r="D18" s="258">
        <v>23.769430051813472</v>
      </c>
      <c r="E18" s="258">
        <v>24.854479569751426</v>
      </c>
      <c r="F18" s="258">
        <v>22.65978553157998</v>
      </c>
      <c r="G18" s="258">
        <v>19.38414114251984</v>
      </c>
      <c r="H18" s="258">
        <v>9.33216370433528</v>
      </c>
    </row>
    <row r="19" spans="2:8" ht="15" customHeight="1">
      <c r="B19" s="817"/>
      <c r="C19" s="31" t="s">
        <v>108</v>
      </c>
      <c r="D19" s="258">
        <v>40.296693604627315</v>
      </c>
      <c r="E19" s="258">
        <v>24.12725109734586</v>
      </c>
      <c r="F19" s="258">
        <v>19.915289001928045</v>
      </c>
      <c r="G19" s="258">
        <v>12.73639086023711</v>
      </c>
      <c r="H19" s="258">
        <v>2.924375435861673</v>
      </c>
    </row>
    <row r="20" spans="3:8" ht="11.25">
      <c r="C20" s="49"/>
      <c r="D20" s="100"/>
      <c r="E20" s="100"/>
      <c r="F20" s="100"/>
      <c r="G20" s="100"/>
      <c r="H20" s="100"/>
    </row>
    <row r="21" spans="3:8" ht="11.25">
      <c r="C21" s="49"/>
      <c r="D21" s="100"/>
      <c r="E21" s="100"/>
      <c r="F21" s="100"/>
      <c r="G21" s="100"/>
      <c r="H21" s="100"/>
    </row>
    <row r="22" spans="4:8" ht="11.25">
      <c r="D22" s="43"/>
      <c r="E22" s="43"/>
      <c r="F22" s="43"/>
      <c r="G22" s="43"/>
      <c r="H22" s="43"/>
    </row>
    <row r="26" ht="11.25">
      <c r="B26" s="68"/>
    </row>
    <row r="27" spans="2:9" ht="11.25">
      <c r="B27" s="35"/>
      <c r="I27" s="35"/>
    </row>
    <row r="28" ht="11.25">
      <c r="C28" s="68"/>
    </row>
    <row r="29" spans="3:8" ht="11.25">
      <c r="C29" s="35"/>
      <c r="D29" s="35"/>
      <c r="E29" s="35"/>
      <c r="F29" s="35"/>
      <c r="G29" s="35"/>
      <c r="H29" s="35"/>
    </row>
    <row r="35" ht="12.75" customHeight="1"/>
    <row r="49" ht="11.25">
      <c r="B49" s="6"/>
    </row>
    <row r="50" ht="11.25">
      <c r="B50" s="6"/>
    </row>
    <row r="51" spans="3:8" ht="11.25">
      <c r="C51" s="49"/>
      <c r="D51" s="6"/>
      <c r="E51" s="6"/>
      <c r="F51" s="6"/>
      <c r="G51" s="6"/>
      <c r="H51" s="6"/>
    </row>
    <row r="52" spans="3:8" ht="11.25">
      <c r="C52" s="6"/>
      <c r="D52" s="6"/>
      <c r="E52" s="6"/>
      <c r="F52" s="6"/>
      <c r="G52" s="6"/>
      <c r="H52" s="6"/>
    </row>
  </sheetData>
  <sheetProtection/>
  <mergeCells count="3">
    <mergeCell ref="B13:B19"/>
    <mergeCell ref="B6:B12"/>
    <mergeCell ref="B1:J1"/>
  </mergeCells>
  <printOptions/>
  <pageMargins left="0.787401575" right="0.787401575" top="0.984251969" bottom="0.984251969" header="0.4921259845" footer="0.4921259845"/>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sheetPr>
    <tabColor rgb="FF00B050"/>
  </sheetPr>
  <dimension ref="B1:L42"/>
  <sheetViews>
    <sheetView showGridLines="0" zoomScalePageLayoutView="0" workbookViewId="0" topLeftCell="A1">
      <selection activeCell="F30" sqref="F30"/>
    </sheetView>
  </sheetViews>
  <sheetFormatPr defaultColWidth="11.421875" defaultRowHeight="12.75"/>
  <cols>
    <col min="1" max="1" width="3.7109375" style="2" customWidth="1"/>
    <col min="2" max="2" width="17.00390625" style="2" customWidth="1"/>
    <col min="3" max="11" width="7.421875" style="2" customWidth="1"/>
    <col min="12" max="12" width="8.00390625" style="2" customWidth="1"/>
    <col min="13" max="16384" width="11.421875" style="2" customWidth="1"/>
  </cols>
  <sheetData>
    <row r="1" spans="2:8" ht="33.75" customHeight="1">
      <c r="B1" s="1" t="s">
        <v>264</v>
      </c>
      <c r="H1" s="6"/>
    </row>
    <row r="2" spans="2:10" ht="15" customHeight="1">
      <c r="B2" s="1"/>
      <c r="C2" s="6"/>
      <c r="G2" s="64"/>
      <c r="H2" s="64"/>
      <c r="I2" s="168"/>
      <c r="J2" s="168" t="s">
        <v>106</v>
      </c>
    </row>
    <row r="3" spans="2:12" s="3" customFormat="1" ht="15" customHeight="1">
      <c r="B3" s="428" t="s">
        <v>92</v>
      </c>
      <c r="C3" s="428">
        <v>2006</v>
      </c>
      <c r="D3" s="428">
        <v>2007</v>
      </c>
      <c r="E3" s="428">
        <v>2008</v>
      </c>
      <c r="F3" s="428">
        <v>2009</v>
      </c>
      <c r="G3" s="428">
        <v>2010</v>
      </c>
      <c r="H3" s="428">
        <v>2011</v>
      </c>
      <c r="I3" s="428">
        <v>2012</v>
      </c>
      <c r="J3" s="428">
        <v>2013</v>
      </c>
      <c r="K3" s="428">
        <v>2014</v>
      </c>
      <c r="L3" s="428">
        <v>2015</v>
      </c>
    </row>
    <row r="4" spans="2:12" ht="15" customHeight="1">
      <c r="B4" s="31" t="s">
        <v>25</v>
      </c>
      <c r="C4" s="98">
        <v>14.201982959057899</v>
      </c>
      <c r="D4" s="98">
        <v>14.303824969009188</v>
      </c>
      <c r="E4" s="98">
        <v>12</v>
      </c>
      <c r="F4" s="98">
        <v>15.322499187347226</v>
      </c>
      <c r="G4" s="98">
        <v>18.81219837341242</v>
      </c>
      <c r="H4" s="98">
        <v>24.38299605952817</v>
      </c>
      <c r="I4" s="98">
        <v>23.088041242542783</v>
      </c>
      <c r="J4" s="98">
        <v>24.504848122788474</v>
      </c>
      <c r="K4" s="98">
        <v>26.095808196000842</v>
      </c>
      <c r="L4" s="98">
        <v>26.11379252788828</v>
      </c>
    </row>
    <row r="5" spans="2:12" ht="15" customHeight="1">
      <c r="B5" s="31" t="s">
        <v>72</v>
      </c>
      <c r="C5" s="101">
        <v>22.722454010658673</v>
      </c>
      <c r="D5" s="101">
        <v>23.921072473769634</v>
      </c>
      <c r="E5" s="101">
        <v>25</v>
      </c>
      <c r="F5" s="101">
        <v>25.34099277703195</v>
      </c>
      <c r="G5" s="101">
        <v>24.52013599677576</v>
      </c>
      <c r="H5" s="101">
        <v>26.91486047443144</v>
      </c>
      <c r="I5" s="101">
        <v>26.315673980274035</v>
      </c>
      <c r="J5" s="101">
        <v>25.55290044881516</v>
      </c>
      <c r="K5" s="101">
        <v>23.8674520689769</v>
      </c>
      <c r="L5" s="101">
        <v>24.07919993323504</v>
      </c>
    </row>
    <row r="6" spans="2:12" ht="15" customHeight="1">
      <c r="B6" s="31" t="s">
        <v>73</v>
      </c>
      <c r="C6" s="98">
        <v>27.544012850782153</v>
      </c>
      <c r="D6" s="98">
        <v>30.778156909353477</v>
      </c>
      <c r="E6" s="98">
        <v>28.999999999999996</v>
      </c>
      <c r="F6" s="98">
        <v>29.46816696754715</v>
      </c>
      <c r="G6" s="98">
        <v>29.063007016854918</v>
      </c>
      <c r="H6" s="98">
        <v>24.969445081599606</v>
      </c>
      <c r="I6" s="98">
        <v>24.601574683351718</v>
      </c>
      <c r="J6" s="98">
        <v>24.68314875235513</v>
      </c>
      <c r="K6" s="98">
        <v>24.301206765669974</v>
      </c>
      <c r="L6" s="98">
        <v>23.435022394080175</v>
      </c>
    </row>
    <row r="7" spans="2:12" ht="15" customHeight="1">
      <c r="B7" s="31" t="s">
        <v>74</v>
      </c>
      <c r="C7" s="98">
        <v>30.81312820955112</v>
      </c>
      <c r="D7" s="98">
        <v>27.577604825620778</v>
      </c>
      <c r="E7" s="98">
        <v>28.999999999999996</v>
      </c>
      <c r="F7" s="98">
        <v>25.65319836257353</v>
      </c>
      <c r="G7" s="98">
        <v>23.133299575268428</v>
      </c>
      <c r="H7" s="98">
        <v>18.401250269602222</v>
      </c>
      <c r="I7" s="98">
        <v>19.576602698203246</v>
      </c>
      <c r="J7" s="98">
        <v>20.6528498996676</v>
      </c>
      <c r="K7" s="98">
        <v>20.964578726390595</v>
      </c>
      <c r="L7" s="98">
        <v>19.622638885025175</v>
      </c>
    </row>
    <row r="8" spans="2:12" ht="15" customHeight="1">
      <c r="B8" s="31" t="s">
        <v>21</v>
      </c>
      <c r="C8" s="98">
        <v>4.718421969950157</v>
      </c>
      <c r="D8" s="98">
        <v>3.4193408222469293</v>
      </c>
      <c r="E8" s="98">
        <v>5</v>
      </c>
      <c r="F8" s="98">
        <v>4.215142705500144</v>
      </c>
      <c r="G8" s="98">
        <v>4.471359037688468</v>
      </c>
      <c r="H8" s="98">
        <v>5.331448114838564</v>
      </c>
      <c r="I8" s="98">
        <v>6.41810739562822</v>
      </c>
      <c r="J8" s="98">
        <v>4.606252776373635</v>
      </c>
      <c r="K8" s="98">
        <v>4.770954242961692</v>
      </c>
      <c r="L8" s="98">
        <v>6.74934625977133</v>
      </c>
    </row>
    <row r="9" ht="11.25">
      <c r="H9" s="6"/>
    </row>
    <row r="10" spans="2:8" ht="11.25">
      <c r="B10" s="1"/>
      <c r="C10" s="6"/>
      <c r="H10" s="6"/>
    </row>
    <row r="11" spans="2:8" ht="11.25">
      <c r="B11" s="1"/>
      <c r="C11" s="6"/>
      <c r="H11" s="6"/>
    </row>
    <row r="12" spans="2:8" ht="11.25">
      <c r="B12" s="1"/>
      <c r="C12" s="6"/>
      <c r="H12" s="6"/>
    </row>
    <row r="13" spans="2:8" ht="11.25">
      <c r="B13" s="1"/>
      <c r="C13" s="6"/>
      <c r="H13" s="6"/>
    </row>
    <row r="14" spans="2:8" ht="11.25">
      <c r="B14" s="1"/>
      <c r="C14" s="6"/>
      <c r="H14" s="6"/>
    </row>
    <row r="15" spans="2:8" ht="11.25">
      <c r="B15" s="1"/>
      <c r="C15" s="6"/>
      <c r="H15" s="6"/>
    </row>
    <row r="16" spans="2:8" ht="11.25">
      <c r="B16" s="1"/>
      <c r="C16" s="6"/>
      <c r="H16" s="6"/>
    </row>
    <row r="17" spans="2:8" ht="11.25">
      <c r="B17" s="1"/>
      <c r="C17" s="6"/>
      <c r="H17" s="6"/>
    </row>
    <row r="18" spans="2:8" ht="11.25">
      <c r="B18" s="1"/>
      <c r="C18" s="6"/>
      <c r="H18" s="6"/>
    </row>
    <row r="19" spans="2:8" ht="11.25">
      <c r="B19" s="1"/>
      <c r="C19" s="6"/>
      <c r="H19" s="6"/>
    </row>
    <row r="20" spans="2:8" ht="11.25">
      <c r="B20" s="1"/>
      <c r="C20" s="6"/>
      <c r="H20" s="6"/>
    </row>
    <row r="21" spans="2:8" ht="11.25">
      <c r="B21" s="1"/>
      <c r="C21" s="6"/>
      <c r="H21" s="6"/>
    </row>
    <row r="22" spans="2:8" ht="11.25">
      <c r="B22" s="1"/>
      <c r="C22" s="6"/>
      <c r="H22" s="6"/>
    </row>
    <row r="23" spans="2:8" ht="11.25">
      <c r="B23" s="1"/>
      <c r="C23" s="6"/>
      <c r="H23" s="6"/>
    </row>
    <row r="24" spans="3:8" ht="11.25">
      <c r="C24" s="6"/>
      <c r="H24" s="6"/>
    </row>
    <row r="25" spans="3:8" ht="11.25">
      <c r="C25" s="6"/>
      <c r="H25" s="6"/>
    </row>
    <row r="26" ht="11.25">
      <c r="H26" s="6"/>
    </row>
    <row r="27" ht="11.25">
      <c r="H27" s="6"/>
    </row>
    <row r="28" spans="8:10" ht="11.25">
      <c r="H28" s="6"/>
      <c r="I28" s="97"/>
      <c r="J28" s="56"/>
    </row>
    <row r="29" spans="8:10" ht="11.25">
      <c r="H29" s="6"/>
      <c r="I29" s="97"/>
      <c r="J29" s="56"/>
    </row>
    <row r="30" spans="8:10" ht="11.25">
      <c r="H30" s="6"/>
      <c r="I30" s="97"/>
      <c r="J30" s="56"/>
    </row>
    <row r="31" spans="9:10" ht="11.25">
      <c r="I31" s="97"/>
      <c r="J31" s="56"/>
    </row>
    <row r="32" spans="9:10" ht="11.25">
      <c r="I32" s="97"/>
      <c r="J32" s="56"/>
    </row>
    <row r="35" ht="11.25">
      <c r="C35" s="35"/>
    </row>
    <row r="42" spans="4:8" ht="11.25">
      <c r="D42" s="56"/>
      <c r="E42" s="56"/>
      <c r="F42" s="56"/>
      <c r="G42" s="56"/>
      <c r="H42" s="56"/>
    </row>
  </sheetData>
  <sheetProtection/>
  <printOptions/>
  <pageMargins left="0.787401575" right="0.787401575" top="0.984251969" bottom="0.984251969" header="0.4921259845" footer="0.4921259845"/>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sheetPr>
    <tabColor rgb="FF00B050"/>
  </sheetPr>
  <dimension ref="B1:K64"/>
  <sheetViews>
    <sheetView showGridLines="0" zoomScalePageLayoutView="0" workbookViewId="0" topLeftCell="A1">
      <selection activeCell="D31" sqref="D31"/>
    </sheetView>
  </sheetViews>
  <sheetFormatPr defaultColWidth="11.421875" defaultRowHeight="12.75"/>
  <cols>
    <col min="1" max="1" width="3.7109375" style="2" customWidth="1"/>
    <col min="2" max="2" width="23.8515625" style="2" customWidth="1"/>
    <col min="3" max="3" width="11.421875" style="2" customWidth="1"/>
    <col min="4" max="4" width="12.00390625" style="2" customWidth="1"/>
    <col min="5" max="16384" width="11.421875" style="2" customWidth="1"/>
  </cols>
  <sheetData>
    <row r="1" ht="24" customHeight="1">
      <c r="B1" s="1" t="s">
        <v>258</v>
      </c>
    </row>
    <row r="2" ht="10.5" customHeight="1">
      <c r="B2" s="1"/>
    </row>
    <row r="3" ht="11.25">
      <c r="D3" s="96" t="s">
        <v>106</v>
      </c>
    </row>
    <row r="4" spans="2:4" s="1" customFormat="1" ht="15" customHeight="1">
      <c r="B4" s="732"/>
      <c r="C4" s="428" t="s">
        <v>26</v>
      </c>
      <c r="D4" s="428" t="s">
        <v>27</v>
      </c>
    </row>
    <row r="5" spans="2:4" ht="15" customHeight="1">
      <c r="B5" s="31" t="s">
        <v>20</v>
      </c>
      <c r="C5" s="257">
        <v>52.37896045541167</v>
      </c>
      <c r="D5" s="257">
        <v>47.621039544588335</v>
      </c>
    </row>
    <row r="6" spans="2:4" ht="15" customHeight="1">
      <c r="B6" s="31" t="s">
        <v>33</v>
      </c>
      <c r="C6" s="257">
        <v>30.078993271866434</v>
      </c>
      <c r="D6" s="257">
        <v>69.92100672813356</v>
      </c>
    </row>
    <row r="7" spans="2:4" ht="15" customHeight="1">
      <c r="B7" s="31" t="s">
        <v>34</v>
      </c>
      <c r="C7" s="257">
        <v>92.33210144004079</v>
      </c>
      <c r="D7" s="257">
        <v>7.66789855995922</v>
      </c>
    </row>
    <row r="8" spans="2:4" ht="15" customHeight="1">
      <c r="B8" s="31" t="s">
        <v>35</v>
      </c>
      <c r="C8" s="257">
        <v>68.67487067189982</v>
      </c>
      <c r="D8" s="257">
        <v>31.325129328100175</v>
      </c>
    </row>
    <row r="9" spans="2:4" ht="15" customHeight="1">
      <c r="B9" s="31" t="s">
        <v>131</v>
      </c>
      <c r="C9" s="257">
        <v>75.71350218028061</v>
      </c>
      <c r="D9" s="257">
        <v>24.286497819719383</v>
      </c>
    </row>
    <row r="10" spans="2:4" ht="15" customHeight="1">
      <c r="B10" s="31" t="s">
        <v>7</v>
      </c>
      <c r="C10" s="257">
        <v>61.75752481301633</v>
      </c>
      <c r="D10" s="257">
        <v>38.24247518698367</v>
      </c>
    </row>
    <row r="11" spans="2:4" ht="15" customHeight="1">
      <c r="B11" s="31" t="s">
        <v>108</v>
      </c>
      <c r="C11" s="257">
        <v>59.09865315205975</v>
      </c>
      <c r="D11" s="257">
        <v>40.90134684794025</v>
      </c>
    </row>
    <row r="12" spans="2:4" ht="15" customHeight="1">
      <c r="B12" s="31" t="s">
        <v>146</v>
      </c>
      <c r="C12" s="257">
        <v>68.4986948446363</v>
      </c>
      <c r="D12" s="257">
        <v>31.501305155363685</v>
      </c>
    </row>
    <row r="13" ht="15" customHeight="1"/>
    <row r="26" ht="11.25">
      <c r="F26" s="6"/>
    </row>
    <row r="27" ht="11.25">
      <c r="F27" s="6"/>
    </row>
    <row r="28" ht="11.25">
      <c r="F28" s="6"/>
    </row>
    <row r="29" ht="11.25">
      <c r="F29" s="6"/>
    </row>
    <row r="30" ht="11.25">
      <c r="F30" s="6"/>
    </row>
    <row r="31" ht="11.25">
      <c r="F31" s="6"/>
    </row>
    <row r="32" ht="11.25">
      <c r="F32" s="6"/>
    </row>
    <row r="33" ht="11.25">
      <c r="F33" s="6"/>
    </row>
    <row r="34" ht="11.25">
      <c r="F34" s="6"/>
    </row>
    <row r="35" ht="11.25">
      <c r="F35" s="6"/>
    </row>
    <row r="37" spans="2:6" ht="11.25">
      <c r="B37" s="6"/>
      <c r="C37" s="6"/>
      <c r="D37" s="6"/>
      <c r="E37" s="6"/>
      <c r="F37" s="6"/>
    </row>
    <row r="38" spans="2:6" ht="11.25">
      <c r="B38" s="6"/>
      <c r="C38" s="6"/>
      <c r="D38" s="6"/>
      <c r="E38" s="6"/>
      <c r="F38" s="6"/>
    </row>
    <row r="39" spans="2:6" ht="11.25">
      <c r="B39" s="6"/>
      <c r="C39" s="6"/>
      <c r="D39" s="6"/>
      <c r="E39" s="6"/>
      <c r="F39" s="6"/>
    </row>
    <row r="40" spans="2:6" ht="11.25">
      <c r="B40" s="6"/>
      <c r="C40" s="6"/>
      <c r="D40" s="6"/>
      <c r="E40" s="6"/>
      <c r="F40" s="6"/>
    </row>
    <row r="41" spans="2:6" ht="11.25">
      <c r="B41" s="66"/>
      <c r="C41" s="6"/>
      <c r="D41" s="6"/>
      <c r="E41" s="6"/>
      <c r="F41" s="6"/>
    </row>
    <row r="42" spans="2:6" ht="11.25">
      <c r="B42" s="6"/>
      <c r="C42" s="92"/>
      <c r="D42" s="92"/>
      <c r="E42" s="92"/>
      <c r="F42" s="6"/>
    </row>
    <row r="43" spans="2:11" ht="11.25">
      <c r="B43" s="6"/>
      <c r="C43" s="92"/>
      <c r="D43" s="92"/>
      <c r="E43" s="92"/>
      <c r="F43" s="6"/>
      <c r="I43" s="3"/>
      <c r="J43" s="35"/>
      <c r="K43" s="35"/>
    </row>
    <row r="44" spans="2:11" ht="11.25">
      <c r="B44" s="6"/>
      <c r="C44" s="92"/>
      <c r="D44" s="92"/>
      <c r="E44" s="92"/>
      <c r="F44" s="6"/>
      <c r="I44" s="3"/>
      <c r="J44" s="35"/>
      <c r="K44" s="35"/>
    </row>
    <row r="45" spans="2:11" ht="11.25">
      <c r="B45" s="6"/>
      <c r="C45" s="92"/>
      <c r="D45" s="92"/>
      <c r="E45" s="92"/>
      <c r="F45" s="6"/>
      <c r="I45" s="3"/>
      <c r="J45" s="35"/>
      <c r="K45" s="35"/>
    </row>
    <row r="46" spans="2:11" ht="11.25">
      <c r="B46" s="6"/>
      <c r="C46" s="92"/>
      <c r="D46" s="92"/>
      <c r="E46" s="92"/>
      <c r="F46" s="6"/>
      <c r="I46" s="3"/>
      <c r="J46" s="35"/>
      <c r="K46" s="35"/>
    </row>
    <row r="47" spans="2:11" ht="11.25">
      <c r="B47" s="6"/>
      <c r="C47" s="92"/>
      <c r="D47" s="92"/>
      <c r="E47" s="92"/>
      <c r="F47" s="6"/>
      <c r="I47" s="3"/>
      <c r="J47" s="35"/>
      <c r="K47" s="35"/>
    </row>
    <row r="48" spans="2:11" ht="11.25">
      <c r="B48" s="6"/>
      <c r="C48" s="92"/>
      <c r="D48" s="92"/>
      <c r="E48" s="92"/>
      <c r="F48" s="6"/>
      <c r="I48" s="3"/>
      <c r="J48" s="35"/>
      <c r="K48" s="35"/>
    </row>
    <row r="49" spans="2:11" ht="11.25">
      <c r="B49" s="6"/>
      <c r="C49" s="92"/>
      <c r="D49" s="92"/>
      <c r="E49" s="92"/>
      <c r="F49" s="6"/>
      <c r="I49" s="3"/>
      <c r="J49" s="35"/>
      <c r="K49" s="35"/>
    </row>
    <row r="50" spans="2:11" ht="11.25">
      <c r="B50" s="6"/>
      <c r="C50" s="92"/>
      <c r="D50" s="92"/>
      <c r="E50" s="92"/>
      <c r="F50" s="6"/>
      <c r="I50" s="3"/>
      <c r="J50" s="35"/>
      <c r="K50" s="35"/>
    </row>
    <row r="51" spans="2:11" ht="11.25">
      <c r="B51" s="6"/>
      <c r="C51" s="6"/>
      <c r="D51" s="6"/>
      <c r="E51" s="6"/>
      <c r="F51" s="6"/>
      <c r="I51" s="3"/>
      <c r="J51" s="35"/>
      <c r="K51" s="35"/>
    </row>
    <row r="54" spans="9:11" ht="11.25">
      <c r="I54" s="3"/>
      <c r="J54" s="35"/>
      <c r="K54" s="35"/>
    </row>
    <row r="55" spans="4:6" ht="11.25">
      <c r="D55" s="95"/>
      <c r="E55" s="35"/>
      <c r="F55" s="35"/>
    </row>
    <row r="56" spans="4:6" ht="11.25">
      <c r="D56" s="95"/>
      <c r="E56" s="35"/>
      <c r="F56" s="35"/>
    </row>
    <row r="57" spans="4:6" ht="11.25">
      <c r="D57" s="95"/>
      <c r="E57" s="35"/>
      <c r="F57" s="35"/>
    </row>
    <row r="58" spans="4:6" ht="11.25">
      <c r="D58" s="95"/>
      <c r="E58" s="35"/>
      <c r="F58" s="35"/>
    </row>
    <row r="59" spans="4:6" ht="11.25">
      <c r="D59" s="95"/>
      <c r="E59" s="35"/>
      <c r="F59" s="35"/>
    </row>
    <row r="60" spans="4:11" ht="11.25">
      <c r="D60" s="95"/>
      <c r="E60" s="35"/>
      <c r="F60" s="35"/>
      <c r="I60" s="3"/>
      <c r="J60" s="35"/>
      <c r="K60" s="35"/>
    </row>
    <row r="61" spans="4:6" ht="11.25">
      <c r="D61" s="95"/>
      <c r="E61" s="35"/>
      <c r="F61" s="35"/>
    </row>
    <row r="62" spans="4:11" ht="11.25">
      <c r="D62" s="95"/>
      <c r="E62" s="35"/>
      <c r="F62" s="35"/>
      <c r="I62" s="3"/>
      <c r="J62" s="35"/>
      <c r="K62" s="35"/>
    </row>
    <row r="63" spans="4:6" ht="11.25">
      <c r="D63" s="95"/>
      <c r="E63" s="35"/>
      <c r="F63" s="35"/>
    </row>
    <row r="64" spans="4:6" ht="11.25">
      <c r="D64" s="95"/>
      <c r="E64" s="35"/>
      <c r="F64" s="35"/>
    </row>
    <row r="65" ht="12.75" customHeight="1"/>
    <row r="71" ht="12.75" customHeight="1"/>
  </sheetData>
  <sheetProtection/>
  <printOptions/>
  <pageMargins left="0.787401575" right="0.787401575" top="0.984251969" bottom="0.984251969" header="0.4921259845" footer="0.4921259845"/>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sheetPr>
    <tabColor rgb="FF00B050"/>
    <pageSetUpPr fitToPage="1"/>
  </sheetPr>
  <dimension ref="B1:AJ33"/>
  <sheetViews>
    <sheetView showGridLines="0" zoomScalePageLayoutView="0" workbookViewId="0" topLeftCell="A7">
      <selection activeCell="E33" sqref="E33"/>
    </sheetView>
  </sheetViews>
  <sheetFormatPr defaultColWidth="11.421875" defaultRowHeight="12.75"/>
  <cols>
    <col min="1" max="1" width="3.7109375" style="2" customWidth="1"/>
    <col min="2" max="2" width="41.421875" style="2" customWidth="1"/>
    <col min="3" max="8" width="5.7109375" style="2" customWidth="1"/>
    <col min="9" max="9" width="6.140625" style="2" bestFit="1" customWidth="1"/>
    <col min="10" max="10" width="8.57421875" style="2" customWidth="1"/>
    <col min="11" max="17" width="7.00390625" style="2" customWidth="1"/>
    <col min="18" max="18" width="8.421875" style="2" customWidth="1"/>
    <col min="19" max="19" width="9.00390625" style="2" customWidth="1"/>
    <col min="20" max="20" width="11.421875" style="2" customWidth="1"/>
    <col min="21" max="27" width="6.140625" style="2" customWidth="1"/>
    <col min="28" max="28" width="10.00390625" style="2" customWidth="1"/>
    <col min="29" max="35" width="7.00390625" style="2" customWidth="1"/>
    <col min="36" max="36" width="10.140625" style="2" customWidth="1"/>
    <col min="37" max="16384" width="11.421875" style="2" customWidth="1"/>
  </cols>
  <sheetData>
    <row r="1" ht="11.25">
      <c r="B1" s="1" t="s">
        <v>265</v>
      </c>
    </row>
    <row r="3" spans="2:36" ht="41.25" customHeight="1">
      <c r="B3" s="826"/>
      <c r="C3" s="827" t="s">
        <v>134</v>
      </c>
      <c r="D3" s="820"/>
      <c r="E3" s="820"/>
      <c r="F3" s="820"/>
      <c r="G3" s="820"/>
      <c r="H3" s="820"/>
      <c r="I3" s="820"/>
      <c r="J3" s="828"/>
      <c r="K3" s="827" t="s">
        <v>135</v>
      </c>
      <c r="L3" s="820"/>
      <c r="M3" s="820"/>
      <c r="N3" s="820"/>
      <c r="O3" s="820"/>
      <c r="P3" s="820"/>
      <c r="Q3" s="820"/>
      <c r="R3" s="820"/>
      <c r="S3" s="821"/>
      <c r="T3" s="831" t="s">
        <v>223</v>
      </c>
      <c r="U3" s="819" t="s">
        <v>136</v>
      </c>
      <c r="V3" s="820"/>
      <c r="W3" s="820"/>
      <c r="X3" s="820"/>
      <c r="Y3" s="820"/>
      <c r="Z3" s="820"/>
      <c r="AA3" s="821"/>
      <c r="AB3" s="821" t="s">
        <v>296</v>
      </c>
      <c r="AC3" s="819" t="s">
        <v>295</v>
      </c>
      <c r="AD3" s="820"/>
      <c r="AE3" s="820"/>
      <c r="AF3" s="820"/>
      <c r="AG3" s="820"/>
      <c r="AH3" s="820"/>
      <c r="AI3" s="821"/>
      <c r="AJ3" s="821" t="s">
        <v>297</v>
      </c>
    </row>
    <row r="4" spans="2:36" ht="86.25" customHeight="1">
      <c r="B4" s="826"/>
      <c r="C4" s="829"/>
      <c r="D4" s="823"/>
      <c r="E4" s="823"/>
      <c r="F4" s="823"/>
      <c r="G4" s="823"/>
      <c r="H4" s="823"/>
      <c r="I4" s="823"/>
      <c r="J4" s="830"/>
      <c r="K4" s="829"/>
      <c r="L4" s="823"/>
      <c r="M4" s="823"/>
      <c r="N4" s="823"/>
      <c r="O4" s="823"/>
      <c r="P4" s="823"/>
      <c r="Q4" s="823"/>
      <c r="R4" s="823"/>
      <c r="S4" s="824"/>
      <c r="T4" s="832"/>
      <c r="U4" s="822"/>
      <c r="V4" s="823"/>
      <c r="W4" s="823"/>
      <c r="X4" s="823"/>
      <c r="Y4" s="823"/>
      <c r="Z4" s="823"/>
      <c r="AA4" s="824"/>
      <c r="AB4" s="825"/>
      <c r="AC4" s="822"/>
      <c r="AD4" s="823"/>
      <c r="AE4" s="823"/>
      <c r="AF4" s="823"/>
      <c r="AG4" s="823"/>
      <c r="AH4" s="823"/>
      <c r="AI4" s="824"/>
      <c r="AJ4" s="825"/>
    </row>
    <row r="5" spans="2:36" ht="56.25">
      <c r="B5" s="181"/>
      <c r="C5" s="237">
        <v>2009</v>
      </c>
      <c r="D5" s="237">
        <v>2010</v>
      </c>
      <c r="E5" s="237">
        <v>2011</v>
      </c>
      <c r="F5" s="237">
        <v>2012</v>
      </c>
      <c r="G5" s="237">
        <v>2013</v>
      </c>
      <c r="H5" s="237">
        <v>2014</v>
      </c>
      <c r="I5" s="237">
        <v>2015</v>
      </c>
      <c r="J5" s="237" t="s">
        <v>266</v>
      </c>
      <c r="K5" s="489">
        <v>2009</v>
      </c>
      <c r="L5" s="238">
        <v>2010</v>
      </c>
      <c r="M5" s="238">
        <v>2011</v>
      </c>
      <c r="N5" s="238">
        <v>2012</v>
      </c>
      <c r="O5" s="237">
        <v>2013</v>
      </c>
      <c r="P5" s="237">
        <v>2014</v>
      </c>
      <c r="Q5" s="237">
        <v>2015</v>
      </c>
      <c r="R5" s="237" t="s">
        <v>235</v>
      </c>
      <c r="S5" s="386" t="s">
        <v>267</v>
      </c>
      <c r="T5" s="240">
        <v>2015</v>
      </c>
      <c r="U5" s="560">
        <v>2009</v>
      </c>
      <c r="V5" s="237">
        <v>2010</v>
      </c>
      <c r="W5" s="237">
        <v>2011</v>
      </c>
      <c r="X5" s="237">
        <v>2012</v>
      </c>
      <c r="Y5" s="237">
        <v>2013</v>
      </c>
      <c r="Z5" s="237">
        <v>2014</v>
      </c>
      <c r="AA5" s="555">
        <v>2015</v>
      </c>
      <c r="AB5" s="239">
        <v>2015</v>
      </c>
      <c r="AC5" s="560">
        <v>2009</v>
      </c>
      <c r="AD5" s="237">
        <v>2010</v>
      </c>
      <c r="AE5" s="237">
        <v>2011</v>
      </c>
      <c r="AF5" s="237">
        <v>2012</v>
      </c>
      <c r="AG5" s="237">
        <v>2013</v>
      </c>
      <c r="AH5" s="237">
        <v>2014</v>
      </c>
      <c r="AI5" s="555">
        <v>2015</v>
      </c>
      <c r="AJ5" s="239">
        <v>2015</v>
      </c>
    </row>
    <row r="6" spans="2:36" ht="21.75" customHeight="1">
      <c r="B6" s="228" t="s">
        <v>85</v>
      </c>
      <c r="C6" s="548">
        <v>805.47</v>
      </c>
      <c r="D6" s="548">
        <v>842.3188428876105</v>
      </c>
      <c r="E6" s="548">
        <v>860.2373881493613</v>
      </c>
      <c r="F6" s="548">
        <v>877.3385329794274</v>
      </c>
      <c r="G6" s="548">
        <v>890.9840443650445</v>
      </c>
      <c r="H6" s="242">
        <v>915.494676932368</v>
      </c>
      <c r="I6" s="242">
        <v>925.5451437001155</v>
      </c>
      <c r="J6" s="468">
        <f>(I6/H6-1)*100</f>
        <v>1.0978181545986176</v>
      </c>
      <c r="K6" s="548">
        <v>1519.8337755596112</v>
      </c>
      <c r="L6" s="548">
        <v>1581.1575492919358</v>
      </c>
      <c r="M6" s="548">
        <v>1581.9016439714271</v>
      </c>
      <c r="N6" s="548">
        <v>1614.0005453320027</v>
      </c>
      <c r="O6" s="548">
        <v>1617.2496922570988</v>
      </c>
      <c r="P6" s="242">
        <v>1596.7522667598244</v>
      </c>
      <c r="Q6" s="242">
        <v>1563.427098546939</v>
      </c>
      <c r="R6" s="468">
        <f>(P6/(O6*99.96/99.46)-1)*100</f>
        <v>-1.7612853321224642</v>
      </c>
      <c r="S6" s="466">
        <f>(Q6/(P6*100/99.96)-1)*100</f>
        <v>-2.1262245721559325</v>
      </c>
      <c r="T6" s="259">
        <v>28.97835429180935</v>
      </c>
      <c r="U6" s="561">
        <v>14.269</v>
      </c>
      <c r="V6" s="551">
        <v>22.31280516110099</v>
      </c>
      <c r="W6" s="551">
        <v>22.20007233082909</v>
      </c>
      <c r="X6" s="551">
        <v>27.69199782698818</v>
      </c>
      <c r="Y6" s="551">
        <v>25.017635522121275</v>
      </c>
      <c r="Z6" s="241">
        <v>35.17707820611617</v>
      </c>
      <c r="AA6" s="243">
        <v>32.799244879266986</v>
      </c>
      <c r="AB6" s="243">
        <v>6011.406338820185</v>
      </c>
      <c r="AC6" s="574">
        <v>0.012</v>
      </c>
      <c r="AD6" s="572">
        <v>0.1804625900182435</v>
      </c>
      <c r="AE6" s="572">
        <v>3.0753770345255584</v>
      </c>
      <c r="AF6" s="572">
        <v>1.518090335590081</v>
      </c>
      <c r="AG6" s="572">
        <v>5.491846248820132</v>
      </c>
      <c r="AH6" s="573">
        <v>0.9694546151460048</v>
      </c>
      <c r="AI6" s="243">
        <v>6.109071795801533</v>
      </c>
      <c r="AJ6" s="243">
        <v>3939.6997841011876</v>
      </c>
    </row>
    <row r="7" spans="2:36" ht="15" customHeight="1">
      <c r="B7" s="180" t="s">
        <v>20</v>
      </c>
      <c r="C7" s="553">
        <v>1.6580000000000001</v>
      </c>
      <c r="D7" s="549">
        <v>3.839842887610404</v>
      </c>
      <c r="E7" s="549">
        <v>5.721388149361396</v>
      </c>
      <c r="F7" s="549">
        <v>9.12753297942746</v>
      </c>
      <c r="G7" s="549">
        <v>12.017044365044375</v>
      </c>
      <c r="H7" s="80">
        <v>17.081676932367913</v>
      </c>
      <c r="I7" s="80">
        <v>20.779143700115497</v>
      </c>
      <c r="J7" s="470">
        <f aca="true" t="shared" si="0" ref="J7:J19">(I7/H7-1)*100</f>
        <v>21.64580668740601</v>
      </c>
      <c r="K7" s="549">
        <v>2018.6996381182148</v>
      </c>
      <c r="L7" s="549">
        <v>2078.3659082431927</v>
      </c>
      <c r="M7" s="549">
        <v>1859.803538743136</v>
      </c>
      <c r="N7" s="549">
        <v>1345.1305591677506</v>
      </c>
      <c r="O7" s="549">
        <v>1209.5549874500325</v>
      </c>
      <c r="P7" s="79">
        <v>1288.9863923000332</v>
      </c>
      <c r="Q7" s="79">
        <v>1374.342232510288</v>
      </c>
      <c r="R7" s="88">
        <f aca="true" t="shared" si="1" ref="R7:R19">(P7/(O7*99.96/99.46)-1)*100</f>
        <v>6.033945925681139</v>
      </c>
      <c r="S7" s="467">
        <f aca="true" t="shared" si="2" ref="S7:S19">(Q7/(P7*100/99.96)-1)*100</f>
        <v>6.579286160339137</v>
      </c>
      <c r="T7" s="260">
        <v>4.155609410752478</v>
      </c>
      <c r="U7" s="557">
        <v>14.269</v>
      </c>
      <c r="V7" s="553">
        <v>21.881805161100992</v>
      </c>
      <c r="W7" s="553">
        <v>21.61607233082909</v>
      </c>
      <c r="X7" s="553">
        <v>27.200997826988182</v>
      </c>
      <c r="Y7" s="553">
        <v>24.382635522121276</v>
      </c>
      <c r="Z7" s="80">
        <v>28.88407820611617</v>
      </c>
      <c r="AA7" s="81">
        <v>31.006244879266994</v>
      </c>
      <c r="AB7" s="81">
        <v>6289.305915609487</v>
      </c>
      <c r="AC7" s="575">
        <v>0.012</v>
      </c>
      <c r="AD7" s="567">
        <v>0.180462590018243</v>
      </c>
      <c r="AE7" s="567">
        <v>3.0753770345255584</v>
      </c>
      <c r="AF7" s="567">
        <v>1.518090335590081</v>
      </c>
      <c r="AG7" s="567">
        <v>5.491846248820132</v>
      </c>
      <c r="AH7" s="570">
        <v>0.9694546151460048</v>
      </c>
      <c r="AI7" s="571">
        <v>2.704071795801533</v>
      </c>
      <c r="AJ7" s="81">
        <v>5794.808385579938</v>
      </c>
    </row>
    <row r="8" spans="2:36" ht="30" customHeight="1">
      <c r="B8" s="179" t="s">
        <v>93</v>
      </c>
      <c r="C8" s="553">
        <v>424.176</v>
      </c>
      <c r="D8" s="549">
        <v>448.315</v>
      </c>
      <c r="E8" s="549">
        <v>470.276</v>
      </c>
      <c r="F8" s="549">
        <v>491.3</v>
      </c>
      <c r="G8" s="549">
        <v>509.392</v>
      </c>
      <c r="H8" s="78">
        <v>535.765</v>
      </c>
      <c r="I8" s="78">
        <v>550.124</v>
      </c>
      <c r="J8" s="87">
        <f t="shared" si="0"/>
        <v>2.680092951200619</v>
      </c>
      <c r="K8" s="549">
        <v>1499.3948974010789</v>
      </c>
      <c r="L8" s="549">
        <v>1534.8473863243478</v>
      </c>
      <c r="M8" s="549">
        <v>1569.881416444811</v>
      </c>
      <c r="N8" s="549">
        <v>1606.5116324038265</v>
      </c>
      <c r="O8" s="549">
        <v>1616.5532026415806</v>
      </c>
      <c r="P8" s="79">
        <v>1570.549630901608</v>
      </c>
      <c r="Q8" s="79">
        <v>1521.4585857006784</v>
      </c>
      <c r="R8" s="88">
        <f t="shared" si="1"/>
        <v>-3.3317469640141817</v>
      </c>
      <c r="S8" s="86">
        <f t="shared" si="2"/>
        <v>-3.1644736121251293</v>
      </c>
      <c r="T8" s="260">
        <v>14.921406779101117</v>
      </c>
      <c r="U8" s="557">
        <v>0</v>
      </c>
      <c r="V8" s="567">
        <v>0.43100000000000005</v>
      </c>
      <c r="W8" s="567">
        <v>0.584</v>
      </c>
      <c r="X8" s="567">
        <v>0.49099999999999994</v>
      </c>
      <c r="Y8" s="567">
        <v>0.635</v>
      </c>
      <c r="Z8" s="568">
        <v>6.293</v>
      </c>
      <c r="AA8" s="569">
        <v>1.782</v>
      </c>
      <c r="AB8" s="82">
        <v>7203.3664421997755</v>
      </c>
      <c r="AC8" s="557">
        <v>0</v>
      </c>
      <c r="AD8" s="553">
        <v>0</v>
      </c>
      <c r="AE8" s="553">
        <v>0</v>
      </c>
      <c r="AF8" s="553">
        <v>0</v>
      </c>
      <c r="AG8" s="553">
        <v>0</v>
      </c>
      <c r="AH8" s="78">
        <v>0</v>
      </c>
      <c r="AI8" s="569">
        <v>3.405</v>
      </c>
      <c r="AJ8" s="82">
        <v>2697.723348017621</v>
      </c>
    </row>
    <row r="9" spans="2:36" ht="15" customHeight="1">
      <c r="B9" s="179" t="s">
        <v>0</v>
      </c>
      <c r="C9" s="553">
        <v>379.636</v>
      </c>
      <c r="D9" s="549">
        <v>373.831</v>
      </c>
      <c r="E9" s="549">
        <v>367.888</v>
      </c>
      <c r="F9" s="549">
        <v>360.99</v>
      </c>
      <c r="G9" s="549">
        <v>354.438</v>
      </c>
      <c r="H9" s="78">
        <v>347.638</v>
      </c>
      <c r="I9" s="78">
        <v>339.847</v>
      </c>
      <c r="J9" s="87">
        <f t="shared" si="0"/>
        <v>-2.241124388012816</v>
      </c>
      <c r="K9" s="549">
        <v>1540.4918848581274</v>
      </c>
      <c r="L9" s="549">
        <v>1597.2347023120074</v>
      </c>
      <c r="M9" s="549">
        <v>1579.067661897099</v>
      </c>
      <c r="N9" s="549">
        <v>1598.3803540264273</v>
      </c>
      <c r="O9" s="549">
        <v>1615.440062860077</v>
      </c>
      <c r="P9" s="79">
        <v>1626.0796201796122</v>
      </c>
      <c r="Q9" s="79">
        <v>1632.9417620282068</v>
      </c>
      <c r="R9" s="88">
        <f t="shared" si="1"/>
        <v>0.15512217479465296</v>
      </c>
      <c r="S9" s="86">
        <f t="shared" si="2"/>
        <v>0.38183647754574945</v>
      </c>
      <c r="T9" s="260">
        <v>9.639714136637949</v>
      </c>
      <c r="U9" s="557">
        <v>0</v>
      </c>
      <c r="V9" s="553">
        <v>0</v>
      </c>
      <c r="W9" s="553">
        <v>0</v>
      </c>
      <c r="X9" s="553">
        <v>0</v>
      </c>
      <c r="Y9" s="553">
        <v>0</v>
      </c>
      <c r="Z9" s="78">
        <v>0</v>
      </c>
      <c r="AA9" s="82">
        <v>0</v>
      </c>
      <c r="AB9" s="444" t="s">
        <v>17</v>
      </c>
      <c r="AC9" s="557">
        <v>0</v>
      </c>
      <c r="AD9" s="553">
        <v>0</v>
      </c>
      <c r="AE9" s="553">
        <v>0</v>
      </c>
      <c r="AF9" s="553">
        <v>0</v>
      </c>
      <c r="AG9" s="553">
        <v>0</v>
      </c>
      <c r="AH9" s="78">
        <v>0</v>
      </c>
      <c r="AI9" s="82">
        <v>0</v>
      </c>
      <c r="AJ9" s="444" t="s">
        <v>17</v>
      </c>
    </row>
    <row r="10" spans="2:36" ht="15" customHeight="1">
      <c r="B10" s="249" t="s">
        <v>132</v>
      </c>
      <c r="C10" s="556">
        <v>0</v>
      </c>
      <c r="D10" s="550">
        <v>16.333</v>
      </c>
      <c r="E10" s="550">
        <v>16.352</v>
      </c>
      <c r="F10" s="550">
        <v>15.921000000000001</v>
      </c>
      <c r="G10" s="550">
        <v>15.137</v>
      </c>
      <c r="H10" s="83">
        <v>15.009999999999998</v>
      </c>
      <c r="I10" s="83">
        <v>14.795</v>
      </c>
      <c r="J10" s="471">
        <f t="shared" si="0"/>
        <v>-1.4323784143903895</v>
      </c>
      <c r="K10" s="550"/>
      <c r="L10" s="550">
        <v>1020.9859180799608</v>
      </c>
      <c r="M10" s="550">
        <v>1041.2070083170254</v>
      </c>
      <c r="N10" s="550">
        <v>1043.3490986747063</v>
      </c>
      <c r="O10" s="550">
        <v>1015.1924423597807</v>
      </c>
      <c r="P10" s="84">
        <v>1038.5750832778149</v>
      </c>
      <c r="Q10" s="84">
        <v>1013.2267657992566</v>
      </c>
      <c r="R10" s="161">
        <f t="shared" si="1"/>
        <v>1.7915507209657067</v>
      </c>
      <c r="S10" s="86">
        <f>(Q10/(P10*100/99.96)-1)*100</f>
        <v>-2.4797059547777556</v>
      </c>
      <c r="T10" s="260">
        <v>0.2616239653178043</v>
      </c>
      <c r="U10" s="558">
        <v>0</v>
      </c>
      <c r="V10" s="556">
        <v>0</v>
      </c>
      <c r="W10" s="556">
        <v>0</v>
      </c>
      <c r="X10" s="556">
        <v>0</v>
      </c>
      <c r="Y10" s="556">
        <v>0</v>
      </c>
      <c r="Z10" s="83">
        <v>0</v>
      </c>
      <c r="AA10" s="562">
        <v>0</v>
      </c>
      <c r="AB10" s="86" t="s">
        <v>17</v>
      </c>
      <c r="AC10" s="558">
        <v>0</v>
      </c>
      <c r="AD10" s="556">
        <v>0</v>
      </c>
      <c r="AE10" s="556">
        <v>0</v>
      </c>
      <c r="AF10" s="556">
        <v>0</v>
      </c>
      <c r="AG10" s="556">
        <v>0</v>
      </c>
      <c r="AH10" s="83">
        <v>0</v>
      </c>
      <c r="AI10" s="562">
        <v>0</v>
      </c>
      <c r="AJ10" s="86" t="s">
        <v>17</v>
      </c>
    </row>
    <row r="11" spans="2:36" ht="30" customHeight="1">
      <c r="B11" s="228" t="s">
        <v>9</v>
      </c>
      <c r="C11" s="766">
        <v>1330.692718263752</v>
      </c>
      <c r="D11" s="551">
        <v>1137.7949149091498</v>
      </c>
      <c r="E11" s="551">
        <v>1123.674030647496</v>
      </c>
      <c r="F11" s="551">
        <v>1165.4212009216878</v>
      </c>
      <c r="G11" s="551">
        <v>1179.1499960977</v>
      </c>
      <c r="H11" s="241">
        <v>1279.6606593073093</v>
      </c>
      <c r="I11" s="241">
        <v>1183.929143611115</v>
      </c>
      <c r="J11" s="472">
        <f t="shared" si="0"/>
        <v>-7.48100795315646</v>
      </c>
      <c r="K11" s="548">
        <v>3071.455200816882</v>
      </c>
      <c r="L11" s="548">
        <v>3164.587347903582</v>
      </c>
      <c r="M11" s="548">
        <v>2836.3374068824296</v>
      </c>
      <c r="N11" s="548">
        <v>2796.26512950962</v>
      </c>
      <c r="O11" s="548">
        <v>2894.754209660024</v>
      </c>
      <c r="P11" s="242">
        <v>2618.1675168575507</v>
      </c>
      <c r="Q11" s="242">
        <v>2752.6965999747085</v>
      </c>
      <c r="R11" s="468">
        <f t="shared" si="1"/>
        <v>-10.007162882792342</v>
      </c>
      <c r="S11" s="466">
        <f t="shared" si="2"/>
        <v>5.096236341565907</v>
      </c>
      <c r="T11" s="259">
        <v>71.02164570819065</v>
      </c>
      <c r="U11" s="561">
        <v>29.69379947414165</v>
      </c>
      <c r="V11" s="551">
        <v>40.294764738589116</v>
      </c>
      <c r="W11" s="551">
        <v>31.625627193478074</v>
      </c>
      <c r="X11" s="551">
        <v>3.7901252642076924</v>
      </c>
      <c r="Y11" s="551">
        <v>46.36165299207998</v>
      </c>
      <c r="Z11" s="241">
        <v>45.8007127762638</v>
      </c>
      <c r="AA11" s="243">
        <v>46.99505453492703</v>
      </c>
      <c r="AB11" s="243">
        <v>5855.645910171379</v>
      </c>
      <c r="AC11" s="561">
        <v>13.4215003416422</v>
      </c>
      <c r="AD11" s="551">
        <v>15.805733416946982</v>
      </c>
      <c r="AE11" s="551">
        <v>19.958714356106842</v>
      </c>
      <c r="AF11" s="551">
        <v>35.3504641387019</v>
      </c>
      <c r="AG11" s="551">
        <v>25.693012677760393</v>
      </c>
      <c r="AH11" s="241">
        <v>34.905904982370394</v>
      </c>
      <c r="AI11" s="243">
        <v>34.13384653290471</v>
      </c>
      <c r="AJ11" s="243">
        <v>13775.566053220533</v>
      </c>
    </row>
    <row r="12" spans="2:36" ht="15" customHeight="1">
      <c r="B12" s="244" t="s">
        <v>5</v>
      </c>
      <c r="C12" s="552">
        <v>127.803</v>
      </c>
      <c r="D12" s="552">
        <v>155.2428870687014</v>
      </c>
      <c r="E12" s="552">
        <v>175.42496483843587</v>
      </c>
      <c r="F12" s="552">
        <v>180.20026214953205</v>
      </c>
      <c r="G12" s="552">
        <v>213.98785725868933</v>
      </c>
      <c r="H12" s="245">
        <v>229.26179423641344</v>
      </c>
      <c r="I12" s="245">
        <v>248.92473016542974</v>
      </c>
      <c r="J12" s="473">
        <f t="shared" si="0"/>
        <v>8.57663004623439</v>
      </c>
      <c r="K12" s="554">
        <v>1442.966839589055</v>
      </c>
      <c r="L12" s="554">
        <v>1410.807027415859</v>
      </c>
      <c r="M12" s="554">
        <v>1424.225527112803</v>
      </c>
      <c r="N12" s="554">
        <v>1550.863322876019</v>
      </c>
      <c r="O12" s="554">
        <v>1571.1785416055973</v>
      </c>
      <c r="P12" s="246">
        <v>1704.1667277764486</v>
      </c>
      <c r="Q12" s="246">
        <v>1827.0401718745234</v>
      </c>
      <c r="R12" s="469">
        <f t="shared" si="1"/>
        <v>7.921693145544362</v>
      </c>
      <c r="S12" s="248">
        <f t="shared" si="2"/>
        <v>7.167293319280632</v>
      </c>
      <c r="T12" s="261">
        <v>9.326585469957468</v>
      </c>
      <c r="U12" s="563">
        <v>6.538</v>
      </c>
      <c r="V12" s="552">
        <v>6.715007446256985</v>
      </c>
      <c r="W12" s="552">
        <v>6.049385891049655</v>
      </c>
      <c r="X12" s="552">
        <v>0.7418815981332997</v>
      </c>
      <c r="Y12" s="552">
        <v>8.427089000295132</v>
      </c>
      <c r="Z12" s="245">
        <v>10.906866713065796</v>
      </c>
      <c r="AA12" s="247">
        <v>10.625554709605794</v>
      </c>
      <c r="AB12" s="247">
        <v>7571.975243984114</v>
      </c>
      <c r="AC12" s="563">
        <v>0</v>
      </c>
      <c r="AD12" s="552">
        <v>0</v>
      </c>
      <c r="AE12" s="552">
        <v>0</v>
      </c>
      <c r="AF12" s="552">
        <v>0</v>
      </c>
      <c r="AG12" s="552">
        <v>0</v>
      </c>
      <c r="AH12" s="245">
        <v>0</v>
      </c>
      <c r="AI12" s="247">
        <v>0</v>
      </c>
      <c r="AJ12" s="248" t="s">
        <v>17</v>
      </c>
    </row>
    <row r="13" spans="2:36" ht="15" customHeight="1">
      <c r="B13" s="180" t="s">
        <v>35</v>
      </c>
      <c r="C13" s="553">
        <v>101.386</v>
      </c>
      <c r="D13" s="553">
        <v>124.1237434816315</v>
      </c>
      <c r="E13" s="553">
        <v>142.13268723021343</v>
      </c>
      <c r="F13" s="553">
        <v>143.7906661791167</v>
      </c>
      <c r="G13" s="553">
        <v>170.8742990757778</v>
      </c>
      <c r="H13" s="78">
        <v>188.70362989223096</v>
      </c>
      <c r="I13" s="78">
        <v>204.27273016542972</v>
      </c>
      <c r="J13" s="87">
        <f t="shared" si="0"/>
        <v>8.25055685579037</v>
      </c>
      <c r="K13" s="549">
        <v>1577.0619119010514</v>
      </c>
      <c r="L13" s="549">
        <v>1551.4505965352935</v>
      </c>
      <c r="M13" s="549">
        <v>1541.9610147570352</v>
      </c>
      <c r="N13" s="549">
        <v>1695.08510941215</v>
      </c>
      <c r="O13" s="549">
        <v>1710.2880644074323</v>
      </c>
      <c r="P13" s="79">
        <v>1844.324375</v>
      </c>
      <c r="Q13" s="79">
        <v>2000.7815941999093</v>
      </c>
      <c r="R13" s="88">
        <f t="shared" si="1"/>
        <v>7.297659452240368</v>
      </c>
      <c r="S13" s="86">
        <f t="shared" si="2"/>
        <v>8.439779285692573</v>
      </c>
      <c r="T13" s="260">
        <v>7.91684326771917</v>
      </c>
      <c r="U13" s="557">
        <v>2.52</v>
      </c>
      <c r="V13" s="553">
        <v>3.293018090188816</v>
      </c>
      <c r="W13" s="553">
        <v>2.9595039105798646</v>
      </c>
      <c r="X13" s="553">
        <v>0.23713735246800216</v>
      </c>
      <c r="Y13" s="553">
        <v>4.917756405118449</v>
      </c>
      <c r="Z13" s="78">
        <v>6.289769985191381</v>
      </c>
      <c r="AA13" s="82">
        <v>6.586554709605793</v>
      </c>
      <c r="AB13" s="82">
        <v>6891.176235407004</v>
      </c>
      <c r="AC13" s="557">
        <v>0</v>
      </c>
      <c r="AD13" s="553">
        <v>0</v>
      </c>
      <c r="AE13" s="553">
        <v>0</v>
      </c>
      <c r="AF13" s="553">
        <v>0</v>
      </c>
      <c r="AG13" s="553">
        <v>0</v>
      </c>
      <c r="AH13" s="78">
        <v>0</v>
      </c>
      <c r="AI13" s="82">
        <v>0</v>
      </c>
      <c r="AJ13" s="86" t="s">
        <v>17</v>
      </c>
    </row>
    <row r="14" spans="2:36" ht="15" customHeight="1">
      <c r="B14" s="179" t="s">
        <v>131</v>
      </c>
      <c r="C14" s="553">
        <v>26.417</v>
      </c>
      <c r="D14" s="553">
        <v>31.119143587069914</v>
      </c>
      <c r="E14" s="553">
        <v>33.29227760822243</v>
      </c>
      <c r="F14" s="553">
        <v>36.40959597041536</v>
      </c>
      <c r="G14" s="553">
        <v>43.11355818291153</v>
      </c>
      <c r="H14" s="78">
        <v>40.55816434418247</v>
      </c>
      <c r="I14" s="78">
        <v>44.652</v>
      </c>
      <c r="J14" s="87">
        <f t="shared" si="0"/>
        <v>10.09373999542149</v>
      </c>
      <c r="K14" s="549">
        <v>928.3223681720104</v>
      </c>
      <c r="L14" s="549">
        <v>883.9029648683409</v>
      </c>
      <c r="M14" s="549">
        <v>971.5980704496275</v>
      </c>
      <c r="N14" s="549">
        <v>986.6208341373322</v>
      </c>
      <c r="O14" s="549">
        <v>1000.0658931531302</v>
      </c>
      <c r="P14" s="79">
        <v>1067.4999379421622</v>
      </c>
      <c r="Q14" s="79">
        <v>1058.1484368001434</v>
      </c>
      <c r="R14" s="88">
        <f t="shared" si="1"/>
        <v>6.209031791827702</v>
      </c>
      <c r="S14" s="86">
        <f t="shared" si="2"/>
        <v>-0.9156684857127062</v>
      </c>
      <c r="T14" s="260">
        <v>1.4097422022382986</v>
      </c>
      <c r="U14" s="557">
        <v>4.018</v>
      </c>
      <c r="V14" s="553">
        <v>3.4219893560681696</v>
      </c>
      <c r="W14" s="553">
        <v>3.089881980469791</v>
      </c>
      <c r="X14" s="553">
        <v>0.5047442456652975</v>
      </c>
      <c r="Y14" s="553">
        <v>3.5093325951766827</v>
      </c>
      <c r="Z14" s="78">
        <v>4.617096727874415</v>
      </c>
      <c r="AA14" s="82">
        <v>4.039000000000001</v>
      </c>
      <c r="AB14" s="82">
        <v>8395.456053478583</v>
      </c>
      <c r="AC14" s="557">
        <v>0</v>
      </c>
      <c r="AD14" s="553">
        <v>0</v>
      </c>
      <c r="AE14" s="553">
        <v>0</v>
      </c>
      <c r="AF14" s="553">
        <v>0</v>
      </c>
      <c r="AG14" s="553">
        <v>0</v>
      </c>
      <c r="AH14" s="78">
        <v>0</v>
      </c>
      <c r="AI14" s="82">
        <v>0</v>
      </c>
      <c r="AJ14" s="86" t="s">
        <v>17</v>
      </c>
    </row>
    <row r="15" spans="2:36" ht="15" customHeight="1">
      <c r="B15" s="244" t="s">
        <v>6</v>
      </c>
      <c r="C15" s="765">
        <v>1202.889718263752</v>
      </c>
      <c r="D15" s="552">
        <v>982.5520278404483</v>
      </c>
      <c r="E15" s="552">
        <v>948.2490658090601</v>
      </c>
      <c r="F15" s="552">
        <v>985.2209387721557</v>
      </c>
      <c r="G15" s="552">
        <v>965.1621388390156</v>
      </c>
      <c r="H15" s="245">
        <v>1050.3988650708957</v>
      </c>
      <c r="I15" s="245">
        <v>935.0044134456851</v>
      </c>
      <c r="J15" s="473">
        <f t="shared" si="0"/>
        <v>-10.985774591199892</v>
      </c>
      <c r="K15" s="554">
        <v>3244.476629855621</v>
      </c>
      <c r="L15" s="554">
        <v>3445.761124613483</v>
      </c>
      <c r="M15" s="554">
        <v>3098.104641351277</v>
      </c>
      <c r="N15" s="554">
        <v>3025.497583907218</v>
      </c>
      <c r="O15" s="554">
        <v>3188.754028152511</v>
      </c>
      <c r="P15" s="246">
        <v>2817.1994657152813</v>
      </c>
      <c r="Q15" s="246">
        <v>2998.428280397575</v>
      </c>
      <c r="R15" s="469">
        <f t="shared" si="1"/>
        <v>-12.093946193862859</v>
      </c>
      <c r="S15" s="248">
        <f t="shared" si="2"/>
        <v>6.390369072586233</v>
      </c>
      <c r="T15" s="261">
        <v>61.69506023823318</v>
      </c>
      <c r="U15" s="563">
        <v>23.15579947414165</v>
      </c>
      <c r="V15" s="552">
        <v>33.57975729233213</v>
      </c>
      <c r="W15" s="552">
        <v>25.576241302428418</v>
      </c>
      <c r="X15" s="552">
        <v>3.048243666074393</v>
      </c>
      <c r="Y15" s="552">
        <v>37.93456399178485</v>
      </c>
      <c r="Z15" s="245">
        <v>34.893846063198005</v>
      </c>
      <c r="AA15" s="247">
        <v>36.369499825321235</v>
      </c>
      <c r="AB15" s="247">
        <v>5312.974757460756</v>
      </c>
      <c r="AC15" s="563">
        <v>13.4215003416422</v>
      </c>
      <c r="AD15" s="552">
        <v>15.805733416946982</v>
      </c>
      <c r="AE15" s="552">
        <v>19.958714356106842</v>
      </c>
      <c r="AF15" s="552">
        <v>35.3504641387019</v>
      </c>
      <c r="AG15" s="552">
        <v>25.693012677760393</v>
      </c>
      <c r="AH15" s="245">
        <v>34.905904982370394</v>
      </c>
      <c r="AI15" s="247">
        <v>34.13384653290471</v>
      </c>
      <c r="AJ15" s="246">
        <v>13838.796490125322</v>
      </c>
    </row>
    <row r="16" spans="2:36" ht="15" customHeight="1">
      <c r="B16" s="180" t="s">
        <v>7</v>
      </c>
      <c r="C16" s="553">
        <v>0</v>
      </c>
      <c r="D16" s="553">
        <v>0</v>
      </c>
      <c r="E16" s="553">
        <v>0</v>
      </c>
      <c r="F16" s="553">
        <v>0</v>
      </c>
      <c r="G16" s="553">
        <v>0</v>
      </c>
      <c r="H16" s="78">
        <v>0</v>
      </c>
      <c r="I16" s="78">
        <v>0</v>
      </c>
      <c r="J16" s="85" t="s">
        <v>17</v>
      </c>
      <c r="K16" s="78" t="s">
        <v>17</v>
      </c>
      <c r="L16" s="78" t="s">
        <v>17</v>
      </c>
      <c r="M16" s="78" t="s">
        <v>17</v>
      </c>
      <c r="N16" s="78" t="s">
        <v>17</v>
      </c>
      <c r="O16" s="78" t="s">
        <v>17</v>
      </c>
      <c r="P16" s="78" t="s">
        <v>17</v>
      </c>
      <c r="Q16" s="78" t="s">
        <v>17</v>
      </c>
      <c r="R16" s="442" t="s">
        <v>17</v>
      </c>
      <c r="S16" s="86" t="s">
        <v>17</v>
      </c>
      <c r="T16" s="260">
        <v>5.442670240614482</v>
      </c>
      <c r="U16" s="557">
        <v>0</v>
      </c>
      <c r="V16" s="553" t="s">
        <v>294</v>
      </c>
      <c r="W16" s="553" t="s">
        <v>294</v>
      </c>
      <c r="X16" s="553" t="s">
        <v>294</v>
      </c>
      <c r="Y16" s="553" t="s">
        <v>294</v>
      </c>
      <c r="Z16" s="78" t="s">
        <v>294</v>
      </c>
      <c r="AA16" s="82" t="s">
        <v>294</v>
      </c>
      <c r="AB16" s="443" t="s">
        <v>17</v>
      </c>
      <c r="AC16" s="557">
        <v>6.633</v>
      </c>
      <c r="AD16" s="553">
        <v>11.835</v>
      </c>
      <c r="AE16" s="553">
        <v>16.858</v>
      </c>
      <c r="AF16" s="553">
        <v>32.314</v>
      </c>
      <c r="AG16" s="553">
        <v>25.693012677760393</v>
      </c>
      <c r="AH16" s="78">
        <v>31.767999999999997</v>
      </c>
      <c r="AI16" s="82">
        <v>29.758000000000003</v>
      </c>
      <c r="AJ16" s="82">
        <v>10529.270045029907</v>
      </c>
    </row>
    <row r="17" spans="2:36" s="6" customFormat="1" ht="15" customHeight="1">
      <c r="B17" s="180" t="s">
        <v>147</v>
      </c>
      <c r="C17" s="565">
        <v>539.6734620832004</v>
      </c>
      <c r="D17" s="553">
        <v>333.97130174747093</v>
      </c>
      <c r="E17" s="553">
        <v>299.5571170929945</v>
      </c>
      <c r="F17" s="553">
        <v>264.3478363668288</v>
      </c>
      <c r="G17" s="553">
        <v>244.98315400447296</v>
      </c>
      <c r="H17" s="78">
        <v>286.18040305023504</v>
      </c>
      <c r="I17" s="78">
        <v>197.2887386484641</v>
      </c>
      <c r="J17" s="87">
        <f t="shared" si="0"/>
        <v>-31.06140862697969</v>
      </c>
      <c r="K17" s="553">
        <v>4591.93572651147</v>
      </c>
      <c r="L17" s="553">
        <v>6175.1433580400335</v>
      </c>
      <c r="M17" s="553">
        <v>5008.158745395481</v>
      </c>
      <c r="N17" s="553">
        <v>5901.216131813952</v>
      </c>
      <c r="O17" s="553">
        <v>6576.980233929625</v>
      </c>
      <c r="P17" s="78">
        <v>5552.43808428661</v>
      </c>
      <c r="Q17" s="78">
        <v>6340.915839187005</v>
      </c>
      <c r="R17" s="88">
        <f t="shared" si="1"/>
        <v>-15.999978895414824</v>
      </c>
      <c r="S17" s="86">
        <f t="shared" si="2"/>
        <v>14.154887936327132</v>
      </c>
      <c r="T17" s="260">
        <v>21.630705264502648</v>
      </c>
      <c r="U17" s="566">
        <v>1.122533393389573</v>
      </c>
      <c r="V17" s="567">
        <v>0.806780917502783</v>
      </c>
      <c r="W17" s="567">
        <v>0</v>
      </c>
      <c r="X17" s="567">
        <v>0.014480173829162182</v>
      </c>
      <c r="Y17" s="567">
        <v>1.820397723878332</v>
      </c>
      <c r="Z17" s="568">
        <v>1.7622191619781409</v>
      </c>
      <c r="AA17" s="569">
        <v>1.1004805220900131</v>
      </c>
      <c r="AB17" s="443" t="s">
        <v>18</v>
      </c>
      <c r="AC17" s="557">
        <v>0</v>
      </c>
      <c r="AD17" s="553">
        <v>0</v>
      </c>
      <c r="AE17" s="553">
        <v>0</v>
      </c>
      <c r="AF17" s="553">
        <v>0</v>
      </c>
      <c r="AG17" s="553">
        <v>0</v>
      </c>
      <c r="AH17" s="78">
        <v>0</v>
      </c>
      <c r="AI17" s="82">
        <v>0</v>
      </c>
      <c r="AJ17" s="86" t="s">
        <v>17</v>
      </c>
    </row>
    <row r="18" spans="2:36" ht="15" customHeight="1">
      <c r="B18" s="180" t="s">
        <v>142</v>
      </c>
      <c r="C18" s="553">
        <v>2.702289299087185</v>
      </c>
      <c r="D18" s="553">
        <v>3.257589983564049</v>
      </c>
      <c r="E18" s="553">
        <v>6.9964479208438215</v>
      </c>
      <c r="F18" s="553">
        <v>7.775434315477496</v>
      </c>
      <c r="G18" s="553">
        <v>11.58207105505165</v>
      </c>
      <c r="H18" s="78">
        <v>37.11492625489297</v>
      </c>
      <c r="I18" s="78">
        <v>50.90136696323309</v>
      </c>
      <c r="J18" s="87">
        <f t="shared" si="0"/>
        <v>37.14527307331672</v>
      </c>
      <c r="K18" s="553">
        <v>6286.741239892183</v>
      </c>
      <c r="L18" s="553">
        <v>4175.58066502463</v>
      </c>
      <c r="M18" s="553">
        <v>4926.745086535641</v>
      </c>
      <c r="N18" s="553">
        <v>11795.334774183932</v>
      </c>
      <c r="O18" s="553">
        <v>2134.6848129908158</v>
      </c>
      <c r="P18" s="78">
        <v>884.2019152001355</v>
      </c>
      <c r="Q18" s="78">
        <v>886.8454744767105</v>
      </c>
      <c r="R18" s="88" t="s">
        <v>17</v>
      </c>
      <c r="S18" s="86">
        <f t="shared" si="2"/>
        <v>0.25885728671670716</v>
      </c>
      <c r="T18" s="260">
        <v>3.1122902421582515</v>
      </c>
      <c r="U18" s="566">
        <v>0.1893787648955979</v>
      </c>
      <c r="V18" s="567">
        <v>0.09026573230319103</v>
      </c>
      <c r="W18" s="567">
        <v>0.029759018730488536</v>
      </c>
      <c r="X18" s="567">
        <v>0.07074288269488746</v>
      </c>
      <c r="Y18" s="567">
        <v>0.10637067786484279</v>
      </c>
      <c r="Z18" s="568">
        <v>0.03879134124547442</v>
      </c>
      <c r="AA18" s="569">
        <v>0.18424214483672105</v>
      </c>
      <c r="AB18" s="443" t="s">
        <v>18</v>
      </c>
      <c r="AC18" s="566">
        <v>6.788500341642201</v>
      </c>
      <c r="AD18" s="567">
        <v>3.4982986030392262</v>
      </c>
      <c r="AE18" s="567">
        <v>2.896886547454108</v>
      </c>
      <c r="AF18" s="567">
        <v>3.0364641387018985</v>
      </c>
      <c r="AG18" s="567">
        <v>5.49119354426913</v>
      </c>
      <c r="AH18" s="568">
        <v>3.137904982370404</v>
      </c>
      <c r="AI18" s="569">
        <v>4.375846532904706</v>
      </c>
      <c r="AJ18" s="82">
        <v>29770.6018393899</v>
      </c>
    </row>
    <row r="19" spans="2:36" ht="15" customHeight="1">
      <c r="B19" s="180" t="s">
        <v>143</v>
      </c>
      <c r="C19" s="553">
        <v>524.8169668814645</v>
      </c>
      <c r="D19" s="553">
        <v>511.8382512367935</v>
      </c>
      <c r="E19" s="553">
        <v>502.63993910221336</v>
      </c>
      <c r="F19" s="553">
        <v>553.8291151274757</v>
      </c>
      <c r="G19" s="553">
        <v>562.6618071706429</v>
      </c>
      <c r="H19" s="78">
        <v>630.5024665376418</v>
      </c>
      <c r="I19" s="78">
        <v>588.242748758617</v>
      </c>
      <c r="J19" s="87">
        <f t="shared" si="0"/>
        <v>-6.702545988613007</v>
      </c>
      <c r="K19" s="553">
        <v>2293.268943996465</v>
      </c>
      <c r="L19" s="553">
        <v>2295.3001768887602</v>
      </c>
      <c r="M19" s="553">
        <v>2476.168320043421</v>
      </c>
      <c r="N19" s="553">
        <v>2112.535978941229</v>
      </c>
      <c r="O19" s="553">
        <v>2302.4593781033414</v>
      </c>
      <c r="P19" s="78">
        <v>2052.64643401604</v>
      </c>
      <c r="Q19" s="78">
        <v>2419.1577039563113</v>
      </c>
      <c r="R19" s="88">
        <f t="shared" si="1"/>
        <v>-11.295759902060276</v>
      </c>
      <c r="S19" s="86">
        <f t="shared" si="2"/>
        <v>17.80840581217369</v>
      </c>
      <c r="T19" s="260">
        <v>27.275348655627266</v>
      </c>
      <c r="U19" s="557">
        <v>20.137887315856478</v>
      </c>
      <c r="V19" s="553">
        <v>29.0258246671313</v>
      </c>
      <c r="W19" s="553">
        <v>21.873092645083926</v>
      </c>
      <c r="X19" s="553">
        <v>0.14408600221325676</v>
      </c>
      <c r="Y19" s="553">
        <v>33.30384685216723</v>
      </c>
      <c r="Z19" s="78">
        <v>30.5179575919078</v>
      </c>
      <c r="AA19" s="82">
        <v>34.248745707556495</v>
      </c>
      <c r="AB19" s="82">
        <v>4806.097015798713</v>
      </c>
      <c r="AC19" s="557">
        <v>0</v>
      </c>
      <c r="AD19" s="553">
        <v>0</v>
      </c>
      <c r="AE19" s="553">
        <v>0</v>
      </c>
      <c r="AF19" s="553">
        <v>0</v>
      </c>
      <c r="AG19" s="553">
        <v>0</v>
      </c>
      <c r="AH19" s="78">
        <v>0</v>
      </c>
      <c r="AI19" s="82">
        <v>0</v>
      </c>
      <c r="AJ19" s="86" t="s">
        <v>17</v>
      </c>
    </row>
    <row r="20" spans="2:36" s="6" customFormat="1" ht="15" customHeight="1">
      <c r="B20" s="180" t="s">
        <v>2</v>
      </c>
      <c r="C20" s="553">
        <v>0.062</v>
      </c>
      <c r="D20" s="553">
        <v>0.2768848726199295</v>
      </c>
      <c r="E20" s="553">
        <v>0.9949560829150277</v>
      </c>
      <c r="F20" s="553">
        <v>15.956075006616073</v>
      </c>
      <c r="G20" s="553">
        <v>1.608106608848058</v>
      </c>
      <c r="H20" s="78">
        <v>2.011069228126064</v>
      </c>
      <c r="I20" s="78">
        <v>0.7495002689806979</v>
      </c>
      <c r="J20" s="88" t="s">
        <v>18</v>
      </c>
      <c r="K20" s="553">
        <v>1977.6451612903227</v>
      </c>
      <c r="L20" s="553">
        <v>1221.5</v>
      </c>
      <c r="M20" s="553">
        <v>2392.5138888888887</v>
      </c>
      <c r="N20" s="553">
        <v>1293.13074204947</v>
      </c>
      <c r="O20" s="553">
        <v>1341.4083129584353</v>
      </c>
      <c r="P20" s="78">
        <v>1577.6173570019723</v>
      </c>
      <c r="Q20" s="78">
        <v>3769.8358895705524</v>
      </c>
      <c r="R20" s="88" t="s">
        <v>17</v>
      </c>
      <c r="S20" s="86" t="s">
        <v>17</v>
      </c>
      <c r="T20" s="260">
        <v>0.07846718757056859</v>
      </c>
      <c r="U20" s="566">
        <v>0.427</v>
      </c>
      <c r="V20" s="567">
        <v>2.4988859753948636</v>
      </c>
      <c r="W20" s="567">
        <v>1.8966350330567712</v>
      </c>
      <c r="X20" s="567">
        <v>2.79932332155477</v>
      </c>
      <c r="Y20" s="567">
        <v>1.3289487378744342</v>
      </c>
      <c r="Z20" s="568">
        <v>1.43987796806659</v>
      </c>
      <c r="AA20" s="569">
        <v>0.3678528927512628</v>
      </c>
      <c r="AB20" s="443" t="s">
        <v>18</v>
      </c>
      <c r="AC20" s="557">
        <v>0</v>
      </c>
      <c r="AD20" s="553">
        <v>0</v>
      </c>
      <c r="AE20" s="553">
        <v>0</v>
      </c>
      <c r="AF20" s="553">
        <v>0</v>
      </c>
      <c r="AG20" s="553">
        <v>0</v>
      </c>
      <c r="AH20" s="78">
        <v>0</v>
      </c>
      <c r="AI20" s="82">
        <v>0</v>
      </c>
      <c r="AJ20" s="443" t="s">
        <v>17</v>
      </c>
    </row>
    <row r="21" spans="2:36" ht="15" customHeight="1">
      <c r="B21" s="249" t="s">
        <v>133</v>
      </c>
      <c r="C21" s="553">
        <v>135.635</v>
      </c>
      <c r="D21" s="553">
        <v>133.208</v>
      </c>
      <c r="E21" s="553">
        <v>138.0606056100935</v>
      </c>
      <c r="F21" s="553">
        <v>139.503</v>
      </c>
      <c r="G21" s="553">
        <v>144.32700000000003</v>
      </c>
      <c r="H21" s="78">
        <v>94.59</v>
      </c>
      <c r="I21" s="78">
        <v>97.8220588063901</v>
      </c>
      <c r="J21" s="161">
        <f>(I21/H21-1)*100</f>
        <v>3.4169138454277492</v>
      </c>
      <c r="K21" s="553">
        <v>1503.624204666937</v>
      </c>
      <c r="L21" s="553">
        <v>1474.8970782535584</v>
      </c>
      <c r="M21" s="553">
        <v>1434.41648810525</v>
      </c>
      <c r="N21" s="553">
        <v>1021.4536174849286</v>
      </c>
      <c r="O21" s="553">
        <v>1088.1683122354098</v>
      </c>
      <c r="P21" s="78">
        <v>1228.142774077598</v>
      </c>
      <c r="Q21" s="78">
        <v>1247.5893442963331</v>
      </c>
      <c r="R21" s="161">
        <f>(P21/(O21*99.96/99.46)-1)*100</f>
        <v>12.29876749750385</v>
      </c>
      <c r="S21" s="89">
        <f>(Q21/(P21*100/99.96)-1)*100</f>
        <v>1.5427794618787072</v>
      </c>
      <c r="T21" s="262">
        <v>4.15557864775997</v>
      </c>
      <c r="U21" s="566">
        <v>1.279</v>
      </c>
      <c r="V21" s="567">
        <v>1.158</v>
      </c>
      <c r="W21" s="567">
        <v>1.340472683340433</v>
      </c>
      <c r="X21" s="567">
        <v>0.0480401640108098</v>
      </c>
      <c r="Y21" s="567">
        <v>1.375</v>
      </c>
      <c r="Z21" s="568">
        <v>1.135</v>
      </c>
      <c r="AA21" s="569">
        <v>0.4681785580867464</v>
      </c>
      <c r="AB21" s="443" t="s">
        <v>18</v>
      </c>
      <c r="AC21" s="557">
        <v>0</v>
      </c>
      <c r="AD21" s="553">
        <v>0</v>
      </c>
      <c r="AE21" s="553">
        <v>0</v>
      </c>
      <c r="AF21" s="553">
        <v>0</v>
      </c>
      <c r="AG21" s="553">
        <v>0</v>
      </c>
      <c r="AH21" s="78">
        <v>0</v>
      </c>
      <c r="AI21" s="82">
        <v>0</v>
      </c>
      <c r="AJ21" s="443" t="s">
        <v>17</v>
      </c>
    </row>
    <row r="22" spans="2:36" ht="11.25">
      <c r="B22" s="201" t="s">
        <v>65</v>
      </c>
      <c r="C22" s="766">
        <f>C11+C6</f>
        <v>2136.162718263752</v>
      </c>
      <c r="D22" s="241">
        <f>D11+D6</f>
        <v>1980.1137577967602</v>
      </c>
      <c r="E22" s="241">
        <f>E11+E6</f>
        <v>1983.9114187968573</v>
      </c>
      <c r="F22" s="241">
        <v>2038.9502559453574</v>
      </c>
      <c r="G22" s="241">
        <f>G11+G6</f>
        <v>2070.1340404627445</v>
      </c>
      <c r="H22" s="241">
        <v>2195.155336239677</v>
      </c>
      <c r="I22" s="241">
        <v>2109.4742873112305</v>
      </c>
      <c r="J22" s="468">
        <f>(I22/H22-1)*100</f>
        <v>-3.90318842197378</v>
      </c>
      <c r="K22" s="242">
        <v>2486.3946627237056</v>
      </c>
      <c r="L22" s="242">
        <v>2504.033156861287</v>
      </c>
      <c r="M22" s="242">
        <v>2296.4305627377503</v>
      </c>
      <c r="N22" s="242">
        <v>2296.4957819589977</v>
      </c>
      <c r="O22" s="242">
        <v>2349.900937056645</v>
      </c>
      <c r="P22" s="242">
        <v>2196.094902999783</v>
      </c>
      <c r="Q22" s="242">
        <v>2232.8287745163434</v>
      </c>
      <c r="R22" s="466">
        <f>(P22/(O22*99.96/99.46)-1)*100</f>
        <v>-7.012674445998313</v>
      </c>
      <c r="S22" s="466">
        <f>(Q22/(P22*100/99.96)-1)*100</f>
        <v>1.6320214558030566</v>
      </c>
      <c r="T22" s="559">
        <f>T11+T6</f>
        <v>100</v>
      </c>
      <c r="U22" s="564">
        <v>43.96279947414165</v>
      </c>
      <c r="V22" s="241">
        <v>62.607569899690105</v>
      </c>
      <c r="W22" s="241">
        <v>53.82569952430717</v>
      </c>
      <c r="X22" s="241">
        <v>31.51055196942437</v>
      </c>
      <c r="Y22" s="241">
        <v>71.37928851420125</v>
      </c>
      <c r="Z22" s="241">
        <v>80.97779098237997</v>
      </c>
      <c r="AA22" s="243">
        <v>79.79429941419401</v>
      </c>
      <c r="AB22" s="243">
        <v>5966.862276444346</v>
      </c>
      <c r="AC22" s="564">
        <v>13.433500341642201</v>
      </c>
      <c r="AD22" s="241">
        <v>15.986196006965224</v>
      </c>
      <c r="AE22" s="241">
        <v>23.034091390632398</v>
      </c>
      <c r="AF22" s="241">
        <v>36.86855447429198</v>
      </c>
      <c r="AG22" s="241">
        <v>31.184858926580528</v>
      </c>
      <c r="AH22" s="241">
        <v>35.8753595975164</v>
      </c>
      <c r="AI22" s="243">
        <v>40.24291832870624</v>
      </c>
      <c r="AJ22" s="243">
        <v>12087.606416749628</v>
      </c>
    </row>
    <row r="23" spans="2:28" ht="11.25">
      <c r="B23" s="58"/>
      <c r="C23" s="6"/>
      <c r="D23" s="6"/>
      <c r="E23" s="6"/>
      <c r="F23" s="6"/>
      <c r="G23" s="6"/>
      <c r="H23" s="6"/>
      <c r="I23" s="92"/>
      <c r="J23" s="6"/>
      <c r="K23" s="279"/>
      <c r="L23" s="279"/>
      <c r="M23" s="37"/>
      <c r="N23" s="37"/>
      <c r="O23" s="37"/>
      <c r="P23" s="37"/>
      <c r="Q23" s="37"/>
      <c r="S23" s="160"/>
      <c r="T23" s="160"/>
      <c r="U23" s="160"/>
      <c r="V23" s="160"/>
      <c r="W23" s="160"/>
      <c r="X23" s="91"/>
      <c r="Y23" s="91"/>
      <c r="Z23" s="91"/>
      <c r="AA23" s="37"/>
      <c r="AB23" s="77"/>
    </row>
    <row r="24" spans="2:28" ht="11.25">
      <c r="B24" s="49"/>
      <c r="C24" s="6"/>
      <c r="D24" s="6"/>
      <c r="E24" s="6"/>
      <c r="F24" s="6"/>
      <c r="G24" s="6"/>
      <c r="H24" s="6"/>
      <c r="I24" s="6"/>
      <c r="J24" s="6"/>
      <c r="K24" s="92"/>
      <c r="L24" s="92"/>
      <c r="M24" s="92"/>
      <c r="N24" s="92"/>
      <c r="O24" s="92"/>
      <c r="P24" s="92"/>
      <c r="Q24" s="92"/>
      <c r="S24" s="92"/>
      <c r="T24" s="92"/>
      <c r="U24" s="92"/>
      <c r="V24" s="92"/>
      <c r="W24" s="92"/>
      <c r="X24" s="92"/>
      <c r="Y24" s="92"/>
      <c r="Z24" s="92"/>
      <c r="AB24" s="77"/>
    </row>
    <row r="25" spans="2:28" ht="11.25">
      <c r="B25" s="53"/>
      <c r="C25" s="6"/>
      <c r="D25" s="6"/>
      <c r="E25" s="6"/>
      <c r="F25" s="6"/>
      <c r="G25" s="6"/>
      <c r="H25" s="6"/>
      <c r="I25" s="6"/>
      <c r="J25" s="6"/>
      <c r="K25" s="92"/>
      <c r="L25" s="92"/>
      <c r="M25" s="92"/>
      <c r="N25" s="92"/>
      <c r="O25" s="92"/>
      <c r="P25" s="92"/>
      <c r="Q25" s="92"/>
      <c r="S25" s="92"/>
      <c r="T25" s="92"/>
      <c r="U25" s="92"/>
      <c r="V25" s="92"/>
      <c r="W25" s="92"/>
      <c r="X25" s="92"/>
      <c r="Y25" s="92"/>
      <c r="Z25" s="92"/>
      <c r="AA25" s="92"/>
      <c r="AB25" s="77"/>
    </row>
    <row r="26" spans="2:28" ht="11.25">
      <c r="B26" s="53"/>
      <c r="C26" s="6"/>
      <c r="D26" s="6"/>
      <c r="E26" s="6"/>
      <c r="F26" s="6"/>
      <c r="G26" s="6"/>
      <c r="H26" s="6"/>
      <c r="I26" s="6"/>
      <c r="J26" s="6"/>
      <c r="K26" s="92"/>
      <c r="L26" s="92"/>
      <c r="M26" s="92"/>
      <c r="N26" s="92"/>
      <c r="O26" s="92"/>
      <c r="P26" s="92"/>
      <c r="Q26" s="92"/>
      <c r="S26" s="92"/>
      <c r="T26" s="92"/>
      <c r="U26" s="92"/>
      <c r="V26" s="92"/>
      <c r="W26" s="92"/>
      <c r="X26" s="92"/>
      <c r="Y26" s="92"/>
      <c r="Z26" s="92"/>
      <c r="AA26" s="92"/>
      <c r="AB26" s="77"/>
    </row>
    <row r="27" spans="2:28" ht="11.25">
      <c r="B27" s="53"/>
      <c r="C27" s="6"/>
      <c r="D27" s="6"/>
      <c r="E27" s="6"/>
      <c r="F27" s="6"/>
      <c r="G27" s="6"/>
      <c r="H27" s="6"/>
      <c r="I27" s="6"/>
      <c r="J27" s="6"/>
      <c r="K27" s="92"/>
      <c r="L27" s="92"/>
      <c r="M27" s="92"/>
      <c r="N27" s="92"/>
      <c r="O27" s="92"/>
      <c r="P27" s="92"/>
      <c r="Q27" s="92"/>
      <c r="S27" s="92"/>
      <c r="T27" s="92"/>
      <c r="U27" s="92"/>
      <c r="V27" s="92"/>
      <c r="W27" s="92"/>
      <c r="X27" s="92"/>
      <c r="Y27" s="92"/>
      <c r="Z27" s="92"/>
      <c r="AA27" s="92"/>
      <c r="AB27" s="77"/>
    </row>
    <row r="28" spans="2:28" ht="11.25">
      <c r="B28" s="49"/>
      <c r="C28" s="90"/>
      <c r="D28" s="90"/>
      <c r="E28" s="90"/>
      <c r="F28" s="90"/>
      <c r="G28" s="90"/>
      <c r="H28" s="90"/>
      <c r="I28" s="90"/>
      <c r="J28" s="90"/>
      <c r="K28" s="92"/>
      <c r="L28" s="92"/>
      <c r="M28" s="92"/>
      <c r="N28" s="92"/>
      <c r="O28" s="92"/>
      <c r="P28" s="92"/>
      <c r="Q28" s="92"/>
      <c r="S28" s="92"/>
      <c r="T28" s="92"/>
      <c r="U28" s="92"/>
      <c r="V28" s="92"/>
      <c r="W28" s="92"/>
      <c r="X28" s="92"/>
      <c r="Y28" s="92"/>
      <c r="Z28" s="92"/>
      <c r="AA28" s="92"/>
      <c r="AB28" s="77"/>
    </row>
    <row r="29" spans="2:28" ht="11.25">
      <c r="B29" s="58"/>
      <c r="C29" s="90"/>
      <c r="D29" s="90"/>
      <c r="E29" s="90"/>
      <c r="F29" s="90"/>
      <c r="G29" s="90"/>
      <c r="H29" s="90"/>
      <c r="I29" s="90"/>
      <c r="J29" s="90"/>
      <c r="K29" s="92"/>
      <c r="L29" s="92"/>
      <c r="M29" s="92"/>
      <c r="N29" s="92"/>
      <c r="O29" s="92"/>
      <c r="P29" s="92"/>
      <c r="Q29" s="92"/>
      <c r="S29" s="92"/>
      <c r="T29" s="92"/>
      <c r="U29" s="92"/>
      <c r="V29" s="92"/>
      <c r="W29" s="92"/>
      <c r="X29" s="92"/>
      <c r="Y29" s="92"/>
      <c r="Z29" s="92"/>
      <c r="AA29" s="92"/>
      <c r="AB29" s="77"/>
    </row>
    <row r="30" spans="4:24" ht="11.25">
      <c r="D30" s="37"/>
      <c r="E30" s="92"/>
      <c r="F30" s="92"/>
      <c r="G30" s="92"/>
      <c r="H30" s="92"/>
      <c r="I30" s="92"/>
      <c r="J30" s="90"/>
      <c r="V30" s="6"/>
      <c r="W30" s="158"/>
      <c r="X30" s="158"/>
    </row>
    <row r="31" spans="4:22" ht="11.25">
      <c r="D31" s="37"/>
      <c r="E31" s="92"/>
      <c r="F31" s="92"/>
      <c r="G31" s="92"/>
      <c r="H31" s="92"/>
      <c r="I31" s="92"/>
      <c r="J31" s="90"/>
      <c r="V31" s="6"/>
    </row>
    <row r="32" spans="4:22" ht="11.25">
      <c r="D32" s="37"/>
      <c r="J32" s="90"/>
      <c r="V32" s="6"/>
    </row>
    <row r="33" spans="4:22" ht="11.25">
      <c r="D33" s="37"/>
      <c r="J33" s="90"/>
      <c r="V33" s="6"/>
    </row>
  </sheetData>
  <sheetProtection/>
  <mergeCells count="8">
    <mergeCell ref="AC3:AI4"/>
    <mergeCell ref="AJ3:AJ4"/>
    <mergeCell ref="B3:B4"/>
    <mergeCell ref="AB3:AB4"/>
    <mergeCell ref="C3:J4"/>
    <mergeCell ref="K3:S4"/>
    <mergeCell ref="T3:T4"/>
    <mergeCell ref="U3:AA4"/>
  </mergeCells>
  <printOptions/>
  <pageMargins left="0.36" right="0.2" top="0.984251969" bottom="0.984251969" header="0.4921259845" footer="0.4921259845"/>
  <pageSetup fitToHeight="1" fitToWidth="1" horizontalDpi="600" verticalDpi="600" orientation="landscape" paperSize="9" scale="80" r:id="rId2"/>
  <ignoredErrors>
    <ignoredError sqref="V16:AA16" numberStoredAsText="1"/>
  </ignoredErrors>
  <drawing r:id="rId1"/>
</worksheet>
</file>

<file path=xl/worksheets/sheet15.xml><?xml version="1.0" encoding="utf-8"?>
<worksheet xmlns="http://schemas.openxmlformats.org/spreadsheetml/2006/main" xmlns:r="http://schemas.openxmlformats.org/officeDocument/2006/relationships">
  <sheetPr>
    <tabColor rgb="FF00B050"/>
  </sheetPr>
  <dimension ref="B2:I7"/>
  <sheetViews>
    <sheetView showGridLines="0" zoomScalePageLayoutView="0" workbookViewId="0" topLeftCell="A1">
      <selection activeCell="N31" sqref="N31"/>
    </sheetView>
  </sheetViews>
  <sheetFormatPr defaultColWidth="11.421875" defaultRowHeight="12.75"/>
  <cols>
    <col min="1" max="1" width="11.421875" style="576" customWidth="1"/>
    <col min="2" max="2" width="35.00390625" style="576" customWidth="1"/>
    <col min="3" max="9" width="10.28125" style="576" customWidth="1"/>
    <col min="10" max="16384" width="11.421875" style="576" customWidth="1"/>
  </cols>
  <sheetData>
    <row r="2" ht="12.75">
      <c r="B2" s="1" t="s">
        <v>301</v>
      </c>
    </row>
    <row r="4" spans="2:9" ht="12.75">
      <c r="B4" s="732"/>
      <c r="C4" s="577">
        <v>2009</v>
      </c>
      <c r="D4" s="577">
        <v>2010</v>
      </c>
      <c r="E4" s="577">
        <v>2011</v>
      </c>
      <c r="F4" s="577">
        <v>2012</v>
      </c>
      <c r="G4" s="577">
        <v>2013</v>
      </c>
      <c r="H4" s="577">
        <v>2014</v>
      </c>
      <c r="I4" s="577">
        <v>2015</v>
      </c>
    </row>
    <row r="5" spans="2:9" ht="12.75">
      <c r="B5" s="70" t="s">
        <v>298</v>
      </c>
      <c r="C5" s="578">
        <v>2.7245981694508465</v>
      </c>
      <c r="D5" s="578">
        <v>3.2148649022806364</v>
      </c>
      <c r="E5" s="578">
        <v>3.499778068276835</v>
      </c>
      <c r="F5" s="578">
        <v>3.6625001796169685</v>
      </c>
      <c r="G5" s="578">
        <v>4.259332016617283</v>
      </c>
      <c r="H5" s="578">
        <v>4.289150867783731</v>
      </c>
      <c r="I5" s="578">
        <v>4.639063057559636</v>
      </c>
    </row>
    <row r="6" spans="2:9" ht="12.75">
      <c r="B6" s="48" t="s">
        <v>299</v>
      </c>
      <c r="C6" s="767">
        <v>9.43471931264413</v>
      </c>
      <c r="D6" s="579">
        <v>7.574892496851223</v>
      </c>
      <c r="E6" s="579">
        <v>6.769491088350095</v>
      </c>
      <c r="F6" s="579">
        <v>6.871907319520913</v>
      </c>
      <c r="G6" s="579">
        <v>6.5403989053334985</v>
      </c>
      <c r="H6" s="579">
        <v>6.6222972556150905</v>
      </c>
      <c r="I6" s="579">
        <v>5.6115316140348535</v>
      </c>
    </row>
    <row r="7" spans="2:9" ht="12.75">
      <c r="B7" s="47" t="s">
        <v>300</v>
      </c>
      <c r="C7" s="768">
        <v>13.639288246622769</v>
      </c>
      <c r="D7" s="580">
        <v>12.203108929109687</v>
      </c>
      <c r="E7" s="580">
        <v>11.826625371046994</v>
      </c>
      <c r="F7" s="580">
        <v>12.079621137839975</v>
      </c>
      <c r="G7" s="580">
        <v>11.94182600455098</v>
      </c>
      <c r="H7" s="580">
        <v>12.168015168434893</v>
      </c>
      <c r="I7" s="580">
        <v>11.418999295301777</v>
      </c>
    </row>
  </sheetData>
  <sheetProtection/>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sheetPr>
    <tabColor rgb="FF00B050"/>
    <pageSetUpPr fitToPage="1"/>
  </sheetPr>
  <dimension ref="B1:BY33"/>
  <sheetViews>
    <sheetView showGridLines="0" zoomScalePageLayoutView="0" workbookViewId="0" topLeftCell="A1">
      <selection activeCell="E25" sqref="E25"/>
    </sheetView>
  </sheetViews>
  <sheetFormatPr defaultColWidth="11.421875" defaultRowHeight="12.75"/>
  <cols>
    <col min="1" max="1" width="3.7109375" style="2" customWidth="1"/>
    <col min="2" max="2" width="31.7109375" style="2" customWidth="1"/>
    <col min="3" max="7" width="8.8515625" style="2" customWidth="1"/>
    <col min="8" max="16384" width="11.421875" style="2" customWidth="1"/>
  </cols>
  <sheetData>
    <row r="1" spans="2:7" ht="15" customHeight="1">
      <c r="B1" s="1" t="s">
        <v>302</v>
      </c>
      <c r="G1" s="1"/>
    </row>
    <row r="2" spans="6:7" ht="15" customHeight="1">
      <c r="F2" s="69"/>
      <c r="G2" s="69" t="s">
        <v>106</v>
      </c>
    </row>
    <row r="3" spans="2:7" s="1" customFormat="1" ht="22.5">
      <c r="B3" s="732"/>
      <c r="C3" s="424" t="s">
        <v>29</v>
      </c>
      <c r="D3" s="424" t="s">
        <v>78</v>
      </c>
      <c r="E3" s="424" t="s">
        <v>79</v>
      </c>
      <c r="F3" s="424" t="s">
        <v>80</v>
      </c>
      <c r="G3" s="424" t="s">
        <v>60</v>
      </c>
    </row>
    <row r="4" spans="2:7" ht="15" customHeight="1">
      <c r="B4" s="70" t="s">
        <v>20</v>
      </c>
      <c r="C4" s="263">
        <v>18.43200160409043</v>
      </c>
      <c r="D4" s="263">
        <v>45.335605794776676</v>
      </c>
      <c r="E4" s="263">
        <v>24.953631760990525</v>
      </c>
      <c r="F4" s="263">
        <v>9.028021454709508</v>
      </c>
      <c r="G4" s="263">
        <v>2.250739385432854</v>
      </c>
    </row>
    <row r="5" spans="2:7" ht="15" customHeight="1">
      <c r="B5" s="48" t="s">
        <v>33</v>
      </c>
      <c r="C5" s="264">
        <v>23.765033130338196</v>
      </c>
      <c r="D5" s="264">
        <v>29.60569152399556</v>
      </c>
      <c r="E5" s="264">
        <v>34.65256233482707</v>
      </c>
      <c r="F5" s="264">
        <v>11.399325902945344</v>
      </c>
      <c r="G5" s="264">
        <v>0.5773871078938296</v>
      </c>
    </row>
    <row r="6" spans="2:7" ht="15" customHeight="1">
      <c r="B6" s="46" t="s">
        <v>34</v>
      </c>
      <c r="C6" s="264">
        <v>15.869770506850081</v>
      </c>
      <c r="D6" s="264">
        <v>16.053929860586074</v>
      </c>
      <c r="E6" s="264">
        <v>30.879640389146957</v>
      </c>
      <c r="F6" s="264">
        <v>36.4894402555873</v>
      </c>
      <c r="G6" s="264">
        <v>0.7072189878295967</v>
      </c>
    </row>
    <row r="7" spans="2:7" ht="15" customHeight="1">
      <c r="B7" s="46" t="s">
        <v>35</v>
      </c>
      <c r="C7" s="264">
        <v>21.596161535385846</v>
      </c>
      <c r="D7" s="264">
        <v>24.77409036385446</v>
      </c>
      <c r="E7" s="264">
        <v>25.539117686258827</v>
      </c>
      <c r="F7" s="264">
        <v>21.601492736238836</v>
      </c>
      <c r="G7" s="264">
        <v>6.489137678262029</v>
      </c>
    </row>
    <row r="8" spans="2:7" ht="15" customHeight="1">
      <c r="B8" s="46" t="s">
        <v>64</v>
      </c>
      <c r="C8" s="264">
        <v>22.275745954541204</v>
      </c>
      <c r="D8" s="264">
        <v>40.929286315592556</v>
      </c>
      <c r="E8" s="264">
        <v>24.623515106164064</v>
      </c>
      <c r="F8" s="264">
        <v>10.162753718080628</v>
      </c>
      <c r="G8" s="264">
        <v>2.008698905621551</v>
      </c>
    </row>
    <row r="9" spans="2:7" ht="15" customHeight="1">
      <c r="B9" s="46" t="s">
        <v>108</v>
      </c>
      <c r="C9" s="264">
        <v>24.60180909362778</v>
      </c>
      <c r="D9" s="264">
        <v>21.641156297455694</v>
      </c>
      <c r="E9" s="264">
        <v>21.594550192832756</v>
      </c>
      <c r="F9" s="264">
        <v>22.201206321341324</v>
      </c>
      <c r="G9" s="264">
        <v>9.961278094742443</v>
      </c>
    </row>
    <row r="10" spans="2:7" ht="15" customHeight="1">
      <c r="B10" s="47" t="s">
        <v>109</v>
      </c>
      <c r="C10" s="265">
        <v>39.23281877187002</v>
      </c>
      <c r="D10" s="265">
        <v>14.090728849993392</v>
      </c>
      <c r="E10" s="265">
        <v>14.046206181694226</v>
      </c>
      <c r="F10" s="265">
        <v>16.502605271762192</v>
      </c>
      <c r="G10" s="265">
        <v>16.12764092468017</v>
      </c>
    </row>
    <row r="11" ht="15" customHeight="1"/>
    <row r="18" ht="11.25">
      <c r="B18" s="317"/>
    </row>
    <row r="19" spans="7:77" ht="11.25">
      <c r="G19" s="33"/>
      <c r="H19" s="6"/>
      <c r="I19" s="33"/>
      <c r="J19" s="33"/>
      <c r="K19" s="33"/>
      <c r="L19" s="33"/>
      <c r="Q19" s="76"/>
      <c r="R19" s="76"/>
      <c r="S19" s="76"/>
      <c r="T19" s="6"/>
      <c r="U19" s="6"/>
      <c r="V19" s="6"/>
      <c r="W19" s="53"/>
      <c r="X19" s="76"/>
      <c r="Y19" s="76"/>
      <c r="Z19" s="76"/>
      <c r="AA19" s="76"/>
      <c r="AB19" s="76"/>
      <c r="AC19" s="7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row>
    <row r="20" spans="7:77" ht="11.25">
      <c r="G20" s="33"/>
      <c r="H20" s="6"/>
      <c r="I20" s="33"/>
      <c r="J20" s="33"/>
      <c r="K20" s="33"/>
      <c r="L20" s="33"/>
      <c r="Q20" s="76"/>
      <c r="R20" s="76"/>
      <c r="S20" s="76"/>
      <c r="T20" s="6"/>
      <c r="U20" s="6"/>
      <c r="V20" s="6"/>
      <c r="W20" s="53"/>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row>
    <row r="21" spans="2:77" ht="11.25">
      <c r="B21" s="66"/>
      <c r="C21" s="833"/>
      <c r="D21" s="833"/>
      <c r="E21" s="833"/>
      <c r="F21" s="833"/>
      <c r="G21" s="33"/>
      <c r="H21" s="6"/>
      <c r="I21" s="33"/>
      <c r="J21" s="33"/>
      <c r="K21" s="33"/>
      <c r="L21" s="33"/>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row>
    <row r="22" spans="2:77" ht="11.25">
      <c r="B22" s="6"/>
      <c r="C22" s="833"/>
      <c r="D22" s="833"/>
      <c r="E22" s="833"/>
      <c r="F22" s="833"/>
      <c r="G22" s="33"/>
      <c r="H22" s="6"/>
      <c r="I22" s="33"/>
      <c r="J22" s="33"/>
      <c r="K22" s="33"/>
      <c r="L22" s="33"/>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row>
    <row r="23" spans="2:12" ht="11.25">
      <c r="B23" s="49"/>
      <c r="C23" s="20"/>
      <c r="D23" s="20"/>
      <c r="E23" s="20"/>
      <c r="F23" s="20"/>
      <c r="G23" s="20"/>
      <c r="H23" s="6"/>
      <c r="I23" s="33"/>
      <c r="J23" s="33"/>
      <c r="K23" s="33"/>
      <c r="L23" s="33"/>
    </row>
    <row r="24" spans="2:12" ht="11.25">
      <c r="B24" s="49"/>
      <c r="C24" s="20"/>
      <c r="D24" s="20"/>
      <c r="E24" s="20"/>
      <c r="F24" s="20"/>
      <c r="G24" s="20"/>
      <c r="H24" s="6"/>
      <c r="I24" s="33"/>
      <c r="J24" s="33"/>
      <c r="K24" s="33"/>
      <c r="L24" s="33"/>
    </row>
    <row r="25" spans="2:10" ht="11.25">
      <c r="B25" s="49"/>
      <c r="C25" s="20"/>
      <c r="D25" s="20"/>
      <c r="E25" s="20"/>
      <c r="F25" s="20"/>
      <c r="G25" s="20"/>
      <c r="H25" s="6"/>
      <c r="I25" s="6"/>
      <c r="J25" s="6"/>
    </row>
    <row r="26" spans="2:10" ht="11.25">
      <c r="B26" s="49"/>
      <c r="C26" s="20"/>
      <c r="D26" s="20"/>
      <c r="E26" s="20"/>
      <c r="F26" s="20"/>
      <c r="G26" s="20"/>
      <c r="H26" s="6"/>
      <c r="I26" s="6"/>
      <c r="J26" s="6"/>
    </row>
    <row r="27" spans="2:7" ht="11.25">
      <c r="B27" s="49"/>
      <c r="C27" s="20"/>
      <c r="D27" s="20"/>
      <c r="E27" s="20"/>
      <c r="F27" s="20"/>
      <c r="G27" s="20"/>
    </row>
    <row r="28" spans="2:7" ht="11.25">
      <c r="B28" s="53"/>
      <c r="C28" s="20"/>
      <c r="D28" s="20"/>
      <c r="E28" s="20"/>
      <c r="F28" s="20"/>
      <c r="G28" s="20"/>
    </row>
    <row r="29" spans="2:7" ht="11.25">
      <c r="B29" s="49"/>
      <c r="C29" s="20"/>
      <c r="D29" s="20"/>
      <c r="E29" s="20"/>
      <c r="F29" s="20"/>
      <c r="G29" s="20"/>
    </row>
    <row r="30" spans="2:7" ht="11.25">
      <c r="B30" s="49"/>
      <c r="C30" s="20"/>
      <c r="D30" s="20"/>
      <c r="E30" s="20"/>
      <c r="F30" s="20"/>
      <c r="G30" s="20"/>
    </row>
    <row r="31" spans="2:7" ht="11.25">
      <c r="B31" s="49"/>
      <c r="C31" s="20"/>
      <c r="D31" s="20"/>
      <c r="E31" s="20"/>
      <c r="F31" s="20"/>
      <c r="G31" s="20"/>
    </row>
    <row r="32" spans="2:7" ht="11.25">
      <c r="B32" s="49"/>
      <c r="C32" s="20"/>
      <c r="D32" s="20"/>
      <c r="E32" s="20"/>
      <c r="F32" s="20"/>
      <c r="G32" s="20"/>
    </row>
    <row r="33" spans="2:7" ht="11.25">
      <c r="B33" s="6"/>
      <c r="C33" s="20"/>
      <c r="D33" s="20"/>
      <c r="E33" s="20"/>
      <c r="F33" s="20"/>
      <c r="G33" s="20"/>
    </row>
  </sheetData>
  <sheetProtection/>
  <mergeCells count="4">
    <mergeCell ref="C21:C22"/>
    <mergeCell ref="D21:D22"/>
    <mergeCell ref="E21:E22"/>
    <mergeCell ref="F21:F22"/>
  </mergeCells>
  <printOptions/>
  <pageMargins left="0.787401575" right="0.787401575" top="0.984251969" bottom="0.984251969" header="0.4921259845" footer="0.4921259845"/>
  <pageSetup fitToHeight="1" fitToWidth="1" horizontalDpi="600" verticalDpi="600" orientation="landscape" paperSize="9" scale="78" r:id="rId2"/>
  <drawing r:id="rId1"/>
</worksheet>
</file>

<file path=xl/worksheets/sheet17.xml><?xml version="1.0" encoding="utf-8"?>
<worksheet xmlns="http://schemas.openxmlformats.org/spreadsheetml/2006/main" xmlns:r="http://schemas.openxmlformats.org/officeDocument/2006/relationships">
  <sheetPr>
    <tabColor rgb="FF00B050"/>
  </sheetPr>
  <dimension ref="B1:G20"/>
  <sheetViews>
    <sheetView showGridLines="0" zoomScalePageLayoutView="0" workbookViewId="0" topLeftCell="A1">
      <selection activeCell="D42" sqref="D42"/>
    </sheetView>
  </sheetViews>
  <sheetFormatPr defaultColWidth="11.421875" defaultRowHeight="12.75"/>
  <cols>
    <col min="1" max="1" width="3.7109375" style="2" customWidth="1"/>
    <col min="2" max="2" width="32.8515625" style="2" customWidth="1"/>
    <col min="3" max="3" width="14.00390625" style="2" bestFit="1" customWidth="1"/>
    <col min="4" max="4" width="15.8515625" style="2" bestFit="1" customWidth="1"/>
    <col min="5" max="5" width="12.8515625" style="2" bestFit="1" customWidth="1"/>
    <col min="6" max="16384" width="11.421875" style="2" customWidth="1"/>
  </cols>
  <sheetData>
    <row r="1" spans="2:6" ht="15" customHeight="1">
      <c r="B1" s="1" t="s">
        <v>303</v>
      </c>
      <c r="F1" s="1"/>
    </row>
    <row r="2" spans="2:6" ht="15" customHeight="1">
      <c r="B2" s="1"/>
      <c r="F2" s="1"/>
    </row>
    <row r="3" ht="15" customHeight="1">
      <c r="D3" s="64" t="s">
        <v>106</v>
      </c>
    </row>
    <row r="4" spans="2:4" s="3" customFormat="1" ht="15" customHeight="1">
      <c r="B4" s="428" t="s">
        <v>30</v>
      </c>
      <c r="C4" s="428" t="s">
        <v>31</v>
      </c>
      <c r="D4" s="428" t="s">
        <v>32</v>
      </c>
    </row>
    <row r="5" spans="2:7" ht="15" customHeight="1">
      <c r="B5" s="30" t="s">
        <v>20</v>
      </c>
      <c r="C5" s="453">
        <v>88.64699158266653</v>
      </c>
      <c r="D5" s="454">
        <v>11.051647095500364</v>
      </c>
      <c r="F5" s="452"/>
      <c r="G5" s="451"/>
    </row>
    <row r="6" spans="2:7" ht="15" customHeight="1">
      <c r="B6" s="30" t="s">
        <v>33</v>
      </c>
      <c r="C6" s="453">
        <v>93.29397908767092</v>
      </c>
      <c r="D6" s="454">
        <v>6.663889846413114</v>
      </c>
      <c r="F6" s="452"/>
      <c r="G6" s="451"/>
    </row>
    <row r="7" spans="2:7" ht="15" customHeight="1">
      <c r="B7" s="30" t="s">
        <v>34</v>
      </c>
      <c r="C7" s="453">
        <v>96.8664020268779</v>
      </c>
      <c r="D7" s="454">
        <v>3.133597973122092</v>
      </c>
      <c r="F7" s="452"/>
      <c r="G7" s="451"/>
    </row>
    <row r="8" spans="2:7" ht="15" customHeight="1">
      <c r="B8" s="31" t="s">
        <v>35</v>
      </c>
      <c r="C8" s="453">
        <v>73.80329026038676</v>
      </c>
      <c r="D8" s="454">
        <v>26.158254887190317</v>
      </c>
      <c r="F8" s="452"/>
      <c r="G8" s="451"/>
    </row>
    <row r="9" spans="2:7" ht="15" customHeight="1">
      <c r="B9" s="31" t="s">
        <v>28</v>
      </c>
      <c r="C9" s="453">
        <v>75.19520652968791</v>
      </c>
      <c r="D9" s="454">
        <v>24.783562548654196</v>
      </c>
      <c r="F9" s="452"/>
      <c r="G9" s="451"/>
    </row>
    <row r="10" spans="2:7" ht="15" customHeight="1">
      <c r="B10" s="31" t="s">
        <v>108</v>
      </c>
      <c r="C10" s="453">
        <v>72.30654123435707</v>
      </c>
      <c r="D10" s="454">
        <v>27.67781847540987</v>
      </c>
      <c r="F10" s="452"/>
      <c r="G10" s="451"/>
    </row>
    <row r="11" spans="2:7" ht="15" customHeight="1">
      <c r="B11" s="31" t="s">
        <v>109</v>
      </c>
      <c r="C11" s="453">
        <v>71.66662905882617</v>
      </c>
      <c r="D11" s="454">
        <v>28.333370941173815</v>
      </c>
      <c r="F11" s="452"/>
      <c r="G11" s="451"/>
    </row>
    <row r="12" spans="3:5" ht="11.25">
      <c r="C12" s="28"/>
      <c r="D12" s="28"/>
      <c r="E12" s="28"/>
    </row>
    <row r="20" spans="3:5" ht="11.25">
      <c r="C20" s="28"/>
      <c r="D20" s="28"/>
      <c r="E20" s="28"/>
    </row>
  </sheetData>
  <sheetProtection/>
  <printOptions/>
  <pageMargins left="0.787401575" right="0.787401575" top="0.984251969" bottom="0.984251969" header="0.4921259845" footer="0.4921259845"/>
  <pageSetup horizontalDpi="600" verticalDpi="600" orientation="landscape" paperSize="9" r:id="rId2"/>
  <drawing r:id="rId1"/>
</worksheet>
</file>

<file path=xl/worksheets/sheet18.xml><?xml version="1.0" encoding="utf-8"?>
<worksheet xmlns="http://schemas.openxmlformats.org/spreadsheetml/2006/main" xmlns:r="http://schemas.openxmlformats.org/officeDocument/2006/relationships">
  <sheetPr>
    <tabColor rgb="FF00B050"/>
    <pageSetUpPr fitToPage="1"/>
  </sheetPr>
  <dimension ref="B1:K56"/>
  <sheetViews>
    <sheetView showGridLines="0" zoomScalePageLayoutView="0" workbookViewId="0" topLeftCell="A1">
      <selection activeCell="C44" sqref="C44"/>
    </sheetView>
  </sheetViews>
  <sheetFormatPr defaultColWidth="11.421875" defaultRowHeight="12.75"/>
  <cols>
    <col min="1" max="1" width="3.7109375" style="2" customWidth="1"/>
    <col min="2" max="2" width="34.421875" style="2" customWidth="1"/>
    <col min="3" max="3" width="18.28125" style="2" customWidth="1"/>
    <col min="4" max="6" width="12.140625" style="2" bestFit="1" customWidth="1"/>
    <col min="7" max="7" width="15.28125" style="2" customWidth="1"/>
    <col min="8" max="8" width="15.57421875" style="2" customWidth="1"/>
    <col min="9" max="16384" width="11.421875" style="2" customWidth="1"/>
  </cols>
  <sheetData>
    <row r="1" ht="15" customHeight="1">
      <c r="B1" s="1" t="s">
        <v>304</v>
      </c>
    </row>
    <row r="2" spans="2:7" ht="15" customHeight="1">
      <c r="B2" s="6"/>
      <c r="G2" s="64" t="s">
        <v>106</v>
      </c>
    </row>
    <row r="3" spans="2:7" s="3" customFormat="1" ht="15" customHeight="1">
      <c r="B3" s="733"/>
      <c r="C3" s="428" t="s">
        <v>36</v>
      </c>
      <c r="D3" s="428" t="s">
        <v>37</v>
      </c>
      <c r="E3" s="428" t="s">
        <v>38</v>
      </c>
      <c r="F3" s="428" t="s">
        <v>39</v>
      </c>
      <c r="G3" s="428" t="s">
        <v>40</v>
      </c>
    </row>
    <row r="4" spans="2:7" s="3" customFormat="1" ht="22.5">
      <c r="B4" s="432" t="s">
        <v>41</v>
      </c>
      <c r="C4" s="436">
        <v>3.9545852771887255</v>
      </c>
      <c r="D4" s="436">
        <v>15.617674334833989</v>
      </c>
      <c r="E4" s="436">
        <v>24.013259050240222</v>
      </c>
      <c r="F4" s="436">
        <v>30.971722558486114</v>
      </c>
      <c r="G4" s="436">
        <v>25.442758779250962</v>
      </c>
    </row>
    <row r="5" spans="2:7" s="3" customFormat="1" ht="15" customHeight="1">
      <c r="B5" s="433" t="s">
        <v>63</v>
      </c>
      <c r="C5" s="434">
        <v>2.2624694410649697</v>
      </c>
      <c r="D5" s="434">
        <v>14.021290417560792</v>
      </c>
      <c r="E5" s="434">
        <v>25.045985484950528</v>
      </c>
      <c r="F5" s="434">
        <v>36.077685779443705</v>
      </c>
      <c r="G5" s="434">
        <v>22.592568876980003</v>
      </c>
    </row>
    <row r="6" spans="2:7" s="3" customFormat="1" ht="15" customHeight="1">
      <c r="B6" s="29"/>
      <c r="C6" s="29"/>
      <c r="D6" s="29"/>
      <c r="E6" s="29"/>
      <c r="F6" s="29"/>
      <c r="G6" s="29"/>
    </row>
    <row r="7" spans="2:7" ht="15" customHeight="1">
      <c r="B7" s="31" t="s">
        <v>20</v>
      </c>
      <c r="C7" s="257">
        <v>3.9214675873441207</v>
      </c>
      <c r="D7" s="257">
        <v>35.597237967638875</v>
      </c>
      <c r="E7" s="257">
        <v>47.03699886633</v>
      </c>
      <c r="F7" s="257">
        <v>12.439451715964136</v>
      </c>
      <c r="G7" s="257">
        <v>1.0048438627228693</v>
      </c>
    </row>
    <row r="8" spans="2:7" ht="15" customHeight="1">
      <c r="B8" s="31" t="s">
        <v>33</v>
      </c>
      <c r="C8" s="257">
        <v>2.5966872923195496</v>
      </c>
      <c r="D8" s="257">
        <v>18.683605877947517</v>
      </c>
      <c r="E8" s="257">
        <v>30.608190153492664</v>
      </c>
      <c r="F8" s="257">
        <v>30.630730526208637</v>
      </c>
      <c r="G8" s="257">
        <v>17.48078615003163</v>
      </c>
    </row>
    <row r="9" spans="2:7" ht="15" customHeight="1">
      <c r="B9" s="31" t="s">
        <v>34</v>
      </c>
      <c r="C9" s="257">
        <v>3.1714271422139966</v>
      </c>
      <c r="D9" s="257">
        <v>1.5253923088919425</v>
      </c>
      <c r="E9" s="257">
        <v>1.6898780922003136</v>
      </c>
      <c r="F9" s="257">
        <v>54.15642921667691</v>
      </c>
      <c r="G9" s="257">
        <v>39.45687324001683</v>
      </c>
    </row>
    <row r="10" spans="2:7" ht="15" customHeight="1">
      <c r="B10" s="31" t="s">
        <v>35</v>
      </c>
      <c r="C10" s="257">
        <v>2.946890688384961</v>
      </c>
      <c r="D10" s="257">
        <v>18.312894719118006</v>
      </c>
      <c r="E10" s="257">
        <v>37.32469160747499</v>
      </c>
      <c r="F10" s="257">
        <v>28.93216659672464</v>
      </c>
      <c r="G10" s="257">
        <v>12.483356388297404</v>
      </c>
    </row>
    <row r="11" spans="2:7" ht="15" customHeight="1">
      <c r="B11" s="31" t="s">
        <v>28</v>
      </c>
      <c r="C11" s="257">
        <v>1.498005750857991</v>
      </c>
      <c r="D11" s="257">
        <v>18.50013913366107</v>
      </c>
      <c r="E11" s="257">
        <v>38.41480382153789</v>
      </c>
      <c r="F11" s="257">
        <v>35.1498005750858</v>
      </c>
      <c r="G11" s="257">
        <v>6.437250718857249</v>
      </c>
    </row>
    <row r="12" spans="2:7" ht="15" customHeight="1">
      <c r="B12" s="31" t="s">
        <v>108</v>
      </c>
      <c r="C12" s="257">
        <v>1.4894415186148322</v>
      </c>
      <c r="D12" s="257">
        <v>15.161199857229226</v>
      </c>
      <c r="E12" s="257">
        <v>28.705120080417824</v>
      </c>
      <c r="F12" s="257">
        <v>35.031649949374646</v>
      </c>
      <c r="G12" s="257">
        <v>19.612588594363466</v>
      </c>
    </row>
    <row r="13" spans="2:7" ht="15" customHeight="1">
      <c r="B13" s="31" t="s">
        <v>109</v>
      </c>
      <c r="C13" s="257">
        <v>0.7566556273904811</v>
      </c>
      <c r="D13" s="257">
        <v>11.122007890945028</v>
      </c>
      <c r="E13" s="257">
        <v>21.236147468636133</v>
      </c>
      <c r="F13" s="257">
        <v>30.833528218049594</v>
      </c>
      <c r="G13" s="257">
        <v>36.051660794978766</v>
      </c>
    </row>
    <row r="14" ht="11.25">
      <c r="B14" s="6"/>
    </row>
    <row r="15" ht="11.25">
      <c r="B15" s="6"/>
    </row>
    <row r="16" ht="11.25">
      <c r="B16" s="6"/>
    </row>
    <row r="17" ht="11.25">
      <c r="B17" s="6"/>
    </row>
    <row r="18" ht="11.25">
      <c r="B18" s="6"/>
    </row>
    <row r="23" spans="10:11" ht="11.25">
      <c r="J23" s="68"/>
      <c r="K23" s="68"/>
    </row>
    <row r="24" ht="11.25">
      <c r="B24" s="35"/>
    </row>
    <row r="25" ht="11.25">
      <c r="B25" s="35"/>
    </row>
    <row r="26" ht="11.25">
      <c r="B26" s="35"/>
    </row>
    <row r="27" ht="11.25">
      <c r="B27" s="35"/>
    </row>
    <row r="28" ht="11.25">
      <c r="B28" s="35"/>
    </row>
    <row r="31" spans="8:9" ht="11.25">
      <c r="H31" s="36"/>
      <c r="I31" s="6"/>
    </row>
    <row r="32" spans="8:9" ht="11.25">
      <c r="H32" s="67"/>
      <c r="I32" s="67"/>
    </row>
    <row r="33" spans="8:9" ht="11.25">
      <c r="H33" s="67"/>
      <c r="I33" s="67"/>
    </row>
    <row r="34" spans="8:9" ht="11.25">
      <c r="H34" s="67"/>
      <c r="I34" s="67"/>
    </row>
    <row r="35" spans="8:9" ht="11.25">
      <c r="H35" s="67"/>
      <c r="I35" s="67"/>
    </row>
    <row r="36" spans="8:9" ht="11.25">
      <c r="H36" s="67"/>
      <c r="I36" s="67"/>
    </row>
    <row r="37" ht="11.25">
      <c r="H37" s="67"/>
    </row>
    <row r="38" ht="11.25">
      <c r="H38" s="67"/>
    </row>
    <row r="39" ht="9" customHeight="1">
      <c r="H39" s="67"/>
    </row>
    <row r="41" spans="2:7" ht="11.25">
      <c r="B41" s="6"/>
      <c r="C41" s="33"/>
      <c r="D41" s="33"/>
      <c r="E41" s="33"/>
      <c r="F41" s="33"/>
      <c r="G41" s="33"/>
    </row>
    <row r="42" spans="2:7" ht="11.25">
      <c r="B42" s="65"/>
      <c r="C42" s="6"/>
      <c r="D42" s="6"/>
      <c r="E42" s="6"/>
      <c r="F42" s="6"/>
      <c r="G42" s="6"/>
    </row>
    <row r="43" spans="2:8" ht="11.25">
      <c r="B43" s="6"/>
      <c r="C43" s="6"/>
      <c r="D43" s="6"/>
      <c r="E43" s="6"/>
      <c r="F43" s="6"/>
      <c r="G43" s="6"/>
      <c r="H43" s="6"/>
    </row>
    <row r="44" spans="2:8" ht="11.25">
      <c r="B44" s="6"/>
      <c r="C44" s="6"/>
      <c r="D44" s="6"/>
      <c r="E44" s="6"/>
      <c r="F44" s="6"/>
      <c r="G44" s="6"/>
      <c r="H44" s="6"/>
    </row>
    <row r="45" spans="2:8" ht="11.25">
      <c r="B45" s="6"/>
      <c r="C45" s="6"/>
      <c r="D45" s="6"/>
      <c r="E45" s="6"/>
      <c r="F45" s="6"/>
      <c r="G45" s="6"/>
      <c r="H45" s="6"/>
    </row>
    <row r="46" spans="2:8" ht="11.25">
      <c r="B46" s="66"/>
      <c r="C46" s="6"/>
      <c r="D46" s="6"/>
      <c r="E46" s="6"/>
      <c r="F46" s="6"/>
      <c r="G46" s="6"/>
      <c r="H46" s="6"/>
    </row>
    <row r="47" spans="2:9" ht="11.25">
      <c r="B47" s="6"/>
      <c r="C47" s="20"/>
      <c r="D47" s="20"/>
      <c r="E47" s="20"/>
      <c r="F47" s="20"/>
      <c r="G47" s="20"/>
      <c r="H47" s="20"/>
      <c r="I47" s="56"/>
    </row>
    <row r="48" spans="2:9" ht="11.25">
      <c r="B48" s="6"/>
      <c r="C48" s="20"/>
      <c r="D48" s="20"/>
      <c r="E48" s="20"/>
      <c r="F48" s="20"/>
      <c r="G48" s="20"/>
      <c r="H48" s="20"/>
      <c r="I48" s="56"/>
    </row>
    <row r="49" spans="2:9" ht="11.25">
      <c r="B49" s="6"/>
      <c r="C49" s="20"/>
      <c r="D49" s="20"/>
      <c r="E49" s="20"/>
      <c r="F49" s="20"/>
      <c r="G49" s="20"/>
      <c r="H49" s="20"/>
      <c r="I49" s="56"/>
    </row>
    <row r="50" spans="2:9" ht="11.25">
      <c r="B50" s="6"/>
      <c r="C50" s="20"/>
      <c r="D50" s="20"/>
      <c r="E50" s="20"/>
      <c r="F50" s="20"/>
      <c r="G50" s="20"/>
      <c r="H50" s="20"/>
      <c r="I50" s="56"/>
    </row>
    <row r="51" spans="2:9" ht="11.25">
      <c r="B51" s="6"/>
      <c r="C51" s="20"/>
      <c r="D51" s="20"/>
      <c r="E51" s="20"/>
      <c r="F51" s="20"/>
      <c r="G51" s="20"/>
      <c r="H51" s="20"/>
      <c r="I51" s="56"/>
    </row>
    <row r="52" spans="2:9" ht="11.25">
      <c r="B52" s="6"/>
      <c r="C52" s="20"/>
      <c r="D52" s="20"/>
      <c r="E52" s="20"/>
      <c r="F52" s="20"/>
      <c r="G52" s="20"/>
      <c r="H52" s="20"/>
      <c r="I52" s="56"/>
    </row>
    <row r="53" spans="2:9" ht="11.25">
      <c r="B53" s="6"/>
      <c r="C53" s="20"/>
      <c r="D53" s="20"/>
      <c r="E53" s="20"/>
      <c r="F53" s="20"/>
      <c r="G53" s="20"/>
      <c r="H53" s="20"/>
      <c r="I53" s="56"/>
    </row>
    <row r="54" spans="2:9" ht="11.25">
      <c r="B54" s="66"/>
      <c r="C54" s="20"/>
      <c r="D54" s="20"/>
      <c r="E54" s="20"/>
      <c r="F54" s="20"/>
      <c r="G54" s="20"/>
      <c r="H54" s="20"/>
      <c r="I54" s="56"/>
    </row>
    <row r="55" spans="2:8" ht="11.25">
      <c r="B55" s="6"/>
      <c r="C55" s="6"/>
      <c r="D55" s="6"/>
      <c r="E55" s="6"/>
      <c r="F55" s="6"/>
      <c r="G55" s="6"/>
      <c r="H55" s="20"/>
    </row>
    <row r="56" ht="11.25">
      <c r="H56" s="34"/>
    </row>
  </sheetData>
  <sheetProtection/>
  <printOptions/>
  <pageMargins left="0.787401575" right="0.787401575" top="0.984251969" bottom="0.984251969" header="0.4921259845" footer="0.4921259845"/>
  <pageSetup fitToHeight="1" fitToWidth="1" horizontalDpi="600" verticalDpi="600" orientation="landscape" paperSize="9" r:id="rId2"/>
  <drawing r:id="rId1"/>
</worksheet>
</file>

<file path=xl/worksheets/sheet19.xml><?xml version="1.0" encoding="utf-8"?>
<worksheet xmlns="http://schemas.openxmlformats.org/spreadsheetml/2006/main" xmlns:r="http://schemas.openxmlformats.org/officeDocument/2006/relationships">
  <sheetPr>
    <tabColor rgb="FF00B050"/>
  </sheetPr>
  <dimension ref="B1:H50"/>
  <sheetViews>
    <sheetView showGridLines="0" zoomScalePageLayoutView="0" workbookViewId="0" topLeftCell="A1">
      <selection activeCell="C31" sqref="C31"/>
    </sheetView>
  </sheetViews>
  <sheetFormatPr defaultColWidth="11.421875" defaultRowHeight="12.75"/>
  <cols>
    <col min="1" max="1" width="3.7109375" style="2" customWidth="1"/>
    <col min="2" max="2" width="30.7109375" style="2" customWidth="1"/>
    <col min="3" max="4" width="12.421875" style="2" bestFit="1" customWidth="1"/>
    <col min="5" max="5" width="13.8515625" style="2" bestFit="1" customWidth="1"/>
    <col min="6" max="16384" width="11.421875" style="2" customWidth="1"/>
  </cols>
  <sheetData>
    <row r="1" ht="15" customHeight="1">
      <c r="B1" s="1" t="s">
        <v>305</v>
      </c>
    </row>
    <row r="2" ht="15" customHeight="1">
      <c r="B2" s="1"/>
    </row>
    <row r="3" ht="15" customHeight="1">
      <c r="D3" s="64" t="s">
        <v>106</v>
      </c>
    </row>
    <row r="4" spans="2:4" s="3" customFormat="1" ht="15" customHeight="1">
      <c r="B4" s="734"/>
      <c r="C4" s="435" t="s">
        <v>26</v>
      </c>
      <c r="D4" s="435" t="s">
        <v>27</v>
      </c>
    </row>
    <row r="5" spans="2:4" ht="15" customHeight="1">
      <c r="B5" s="31" t="s">
        <v>20</v>
      </c>
      <c r="C5" s="257">
        <v>56.1630423580336</v>
      </c>
      <c r="D5" s="257">
        <v>43.8369576419664</v>
      </c>
    </row>
    <row r="6" spans="2:4" ht="15" customHeight="1">
      <c r="B6" s="31" t="s">
        <v>33</v>
      </c>
      <c r="C6" s="257">
        <v>32.36479757937876</v>
      </c>
      <c r="D6" s="257">
        <v>67.63520242062124</v>
      </c>
    </row>
    <row r="7" spans="2:4" ht="15" customHeight="1">
      <c r="B7" s="31" t="s">
        <v>34</v>
      </c>
      <c r="C7" s="257">
        <v>91.86722260311258</v>
      </c>
      <c r="D7" s="257">
        <v>8.132777396887422</v>
      </c>
    </row>
    <row r="8" spans="2:4" ht="15" customHeight="1">
      <c r="B8" s="31" t="s">
        <v>35</v>
      </c>
      <c r="C8" s="257">
        <v>65.42123403042318</v>
      </c>
      <c r="D8" s="257">
        <v>34.57876596957682</v>
      </c>
    </row>
    <row r="9" spans="2:4" ht="15" customHeight="1">
      <c r="B9" s="31" t="s">
        <v>42</v>
      </c>
      <c r="C9" s="257">
        <v>65.85863267670915</v>
      </c>
      <c r="D9" s="257">
        <v>34.141367323290844</v>
      </c>
    </row>
    <row r="10" spans="2:4" ht="15" customHeight="1">
      <c r="B10" s="31" t="s">
        <v>108</v>
      </c>
      <c r="C10" s="257">
        <v>62.66641624072984</v>
      </c>
      <c r="D10" s="257">
        <v>37.33358375927017</v>
      </c>
    </row>
    <row r="11" spans="2:4" ht="15" customHeight="1">
      <c r="B11" s="31" t="s">
        <v>109</v>
      </c>
      <c r="C11" s="257">
        <v>55.00800365881546</v>
      </c>
      <c r="D11" s="257">
        <v>44.991996341184546</v>
      </c>
    </row>
    <row r="12" spans="2:4" ht="15" customHeight="1">
      <c r="B12" s="425" t="s">
        <v>43</v>
      </c>
      <c r="C12" s="429">
        <v>60.80816658600243</v>
      </c>
      <c r="D12" s="429">
        <v>39.19183341399757</v>
      </c>
    </row>
    <row r="21" spans="3:4" ht="11.25">
      <c r="C21" s="54"/>
      <c r="D21" s="54"/>
    </row>
    <row r="22" spans="2:4" ht="11.25">
      <c r="B22" s="65"/>
      <c r="C22" s="6"/>
      <c r="D22" s="6"/>
    </row>
    <row r="34" spans="2:4" ht="11.25">
      <c r="B34" s="6"/>
      <c r="C34" s="33"/>
      <c r="D34" s="33"/>
    </row>
    <row r="35" spans="2:4" ht="11.25">
      <c r="B35" s="6"/>
      <c r="C35" s="33"/>
      <c r="D35" s="33"/>
    </row>
    <row r="36" spans="2:4" ht="11.25">
      <c r="B36" s="6"/>
      <c r="C36" s="33"/>
      <c r="D36" s="33"/>
    </row>
    <row r="37" spans="3:8" ht="11.25">
      <c r="C37" s="33"/>
      <c r="D37" s="33"/>
      <c r="F37" s="6"/>
      <c r="G37" s="33"/>
      <c r="H37" s="33"/>
    </row>
    <row r="38" spans="6:8" ht="11.25">
      <c r="F38" s="6"/>
      <c r="G38" s="33"/>
      <c r="H38" s="33"/>
    </row>
    <row r="41" spans="2:8" ht="11.25">
      <c r="B41" s="66"/>
      <c r="C41" s="6"/>
      <c r="D41" s="6"/>
      <c r="E41" s="6"/>
      <c r="G41" s="67"/>
      <c r="H41" s="67"/>
    </row>
    <row r="42" spans="2:5" ht="11.25">
      <c r="B42" s="6"/>
      <c r="C42" s="20"/>
      <c r="D42" s="20"/>
      <c r="E42" s="20"/>
    </row>
    <row r="43" spans="2:5" ht="11.25">
      <c r="B43" s="6"/>
      <c r="C43" s="20"/>
      <c r="D43" s="20"/>
      <c r="E43" s="20"/>
    </row>
    <row r="44" spans="2:5" ht="11.25">
      <c r="B44" s="6"/>
      <c r="C44" s="20"/>
      <c r="D44" s="20"/>
      <c r="E44" s="20"/>
    </row>
    <row r="45" spans="2:5" ht="11.25">
      <c r="B45" s="6"/>
      <c r="C45" s="20"/>
      <c r="D45" s="20"/>
      <c r="E45" s="20"/>
    </row>
    <row r="46" spans="2:5" ht="11.25">
      <c r="B46" s="6"/>
      <c r="C46" s="20"/>
      <c r="D46" s="20"/>
      <c r="E46" s="20"/>
    </row>
    <row r="47" spans="2:5" ht="11.25">
      <c r="B47" s="6"/>
      <c r="C47" s="20"/>
      <c r="D47" s="20"/>
      <c r="E47" s="20"/>
    </row>
    <row r="48" spans="2:5" ht="11.25">
      <c r="B48" s="6"/>
      <c r="C48" s="20"/>
      <c r="D48" s="20"/>
      <c r="E48" s="20"/>
    </row>
    <row r="49" spans="2:5" ht="11.25">
      <c r="B49" s="6"/>
      <c r="C49" s="20"/>
      <c r="D49" s="20"/>
      <c r="E49" s="20"/>
    </row>
    <row r="50" spans="2:5" ht="11.25">
      <c r="B50" s="6"/>
      <c r="C50" s="6"/>
      <c r="D50" s="6"/>
      <c r="E50" s="6"/>
    </row>
  </sheetData>
  <sheetProtection/>
  <printOptions/>
  <pageMargins left="0.787401575" right="0.787401575" top="0.984251969" bottom="0.984251969" header="0.4921259845" footer="0.492125984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rgb="FF00B050"/>
  </sheetPr>
  <dimension ref="B1:T61"/>
  <sheetViews>
    <sheetView showGridLines="0" zoomScale="110" zoomScaleNormal="110" zoomScaleSheetLayoutView="85" zoomScalePageLayoutView="0" workbookViewId="0" topLeftCell="A1">
      <selection activeCell="B3" sqref="B3:B4"/>
    </sheetView>
  </sheetViews>
  <sheetFormatPr defaultColWidth="11.421875" defaultRowHeight="12.75"/>
  <cols>
    <col min="1" max="1" width="3.7109375" style="2" customWidth="1"/>
    <col min="2" max="2" width="53.8515625" style="2" bestFit="1" customWidth="1"/>
    <col min="3" max="3" width="7.421875" style="2" customWidth="1"/>
    <col min="4" max="13" width="6.7109375" style="2" customWidth="1"/>
    <col min="14" max="14" width="9.7109375" style="2" customWidth="1"/>
    <col min="15" max="20" width="6.28125" style="2" customWidth="1"/>
    <col min="21" max="24" width="9.28125" style="2" customWidth="1"/>
    <col min="25" max="16384" width="11.421875" style="2" customWidth="1"/>
  </cols>
  <sheetData>
    <row r="1" spans="2:14" ht="15" customHeight="1">
      <c r="B1" s="1" t="s">
        <v>3</v>
      </c>
      <c r="N1" s="77"/>
    </row>
    <row r="2" ht="15" customHeight="1">
      <c r="N2" s="77"/>
    </row>
    <row r="3" spans="2:20" s="1" customFormat="1" ht="60" customHeight="1">
      <c r="B3" s="774"/>
      <c r="C3" s="776" t="s">
        <v>107</v>
      </c>
      <c r="D3" s="777"/>
      <c r="E3" s="777"/>
      <c r="F3" s="777"/>
      <c r="G3" s="777"/>
      <c r="H3" s="777"/>
      <c r="I3" s="777"/>
      <c r="J3" s="777"/>
      <c r="K3" s="777"/>
      <c r="L3" s="777"/>
      <c r="M3" s="778"/>
      <c r="N3" s="203" t="s">
        <v>127</v>
      </c>
      <c r="O3" s="769" t="s">
        <v>202</v>
      </c>
      <c r="P3" s="770"/>
      <c r="Q3" s="771"/>
      <c r="R3" s="769" t="s">
        <v>201</v>
      </c>
      <c r="S3" s="770"/>
      <c r="T3" s="771"/>
    </row>
    <row r="4" spans="2:20" ht="25.5" customHeight="1">
      <c r="B4" s="775"/>
      <c r="C4" s="203">
        <v>2005</v>
      </c>
      <c r="D4" s="203">
        <v>2006</v>
      </c>
      <c r="E4" s="203">
        <v>2007</v>
      </c>
      <c r="F4" s="203">
        <v>2008</v>
      </c>
      <c r="G4" s="203">
        <v>2009</v>
      </c>
      <c r="H4" s="203">
        <v>2010</v>
      </c>
      <c r="I4" s="203">
        <v>2011</v>
      </c>
      <c r="J4" s="252">
        <v>2012</v>
      </c>
      <c r="K4" s="203">
        <v>2013</v>
      </c>
      <c r="L4" s="457">
        <v>2014</v>
      </c>
      <c r="M4" s="438">
        <v>2015</v>
      </c>
      <c r="N4" s="203">
        <v>2015</v>
      </c>
      <c r="O4" s="438" t="s">
        <v>148</v>
      </c>
      <c r="P4" s="438" t="s">
        <v>231</v>
      </c>
      <c r="Q4" s="457" t="s">
        <v>237</v>
      </c>
      <c r="R4" s="438" t="s">
        <v>148</v>
      </c>
      <c r="S4" s="438" t="s">
        <v>231</v>
      </c>
      <c r="T4" s="457" t="s">
        <v>237</v>
      </c>
    </row>
    <row r="5" spans="2:20" ht="22.5" customHeight="1">
      <c r="B5" s="201" t="s">
        <v>86</v>
      </c>
      <c r="C5" s="202">
        <f aca="true" t="shared" si="0" ref="C5:K5">SUM(C6:C9)</f>
        <v>1659.4552640000002</v>
      </c>
      <c r="D5" s="202">
        <f t="shared" si="0"/>
        <v>1980.2166900000002</v>
      </c>
      <c r="E5" s="202">
        <f t="shared" si="0"/>
        <v>2034.225090600067</v>
      </c>
      <c r="F5" s="202">
        <f t="shared" si="0"/>
        <v>2001.341155</v>
      </c>
      <c r="G5" s="202">
        <f t="shared" si="0"/>
        <v>2004.27511596</v>
      </c>
      <c r="H5" s="202">
        <f t="shared" si="0"/>
        <v>2018.883333</v>
      </c>
      <c r="I5" s="202">
        <f>SUM(I6:I9)</f>
        <v>2017.8437299999998</v>
      </c>
      <c r="J5" s="202">
        <f>SUM(J6:J9)</f>
        <v>2151.145324</v>
      </c>
      <c r="K5" s="202">
        <f t="shared" si="0"/>
        <v>2441.26903</v>
      </c>
      <c r="L5" s="202">
        <f>SUM(L6:L9)</f>
        <v>2694.3552360000003</v>
      </c>
      <c r="M5" s="202">
        <f>SUM(M6:M9)</f>
        <v>2814.2340160000003</v>
      </c>
      <c r="N5" s="198">
        <f aca="true" t="shared" si="1" ref="N5:N21">M5/M$21*100</f>
        <v>21.770785965159725</v>
      </c>
      <c r="O5" s="199">
        <f aca="true" t="shared" si="2" ref="O5:O21">(K5/J5-1)*100</f>
        <v>13.486941247675555</v>
      </c>
      <c r="P5" s="199">
        <f aca="true" t="shared" si="3" ref="P5:P21">(L5/K5-1)*100</f>
        <v>10.366993677874191</v>
      </c>
      <c r="Q5" s="199">
        <f aca="true" t="shared" si="4" ref="Q5:Q21">(M5/L5-1)*100</f>
        <v>4.449256668098833</v>
      </c>
      <c r="R5" s="199">
        <f>(K5/(J5*99.46/98.6)-1)*100</f>
        <v>12.505654605075511</v>
      </c>
      <c r="S5" s="199">
        <f>(L5/(K5*99.96/99.46)-1)*100</f>
        <v>9.81493788716854</v>
      </c>
      <c r="T5" s="199">
        <f>(M5/(L5*100/99.96)-1)*100</f>
        <v>4.4074769654316</v>
      </c>
    </row>
    <row r="6" spans="2:20" ht="15" customHeight="1">
      <c r="B6" s="178" t="s">
        <v>97</v>
      </c>
      <c r="C6" s="156">
        <v>853.209903</v>
      </c>
      <c r="D6" s="156">
        <v>993.653093</v>
      </c>
      <c r="E6" s="156">
        <v>1055.634839</v>
      </c>
      <c r="F6" s="156">
        <v>1039</v>
      </c>
      <c r="G6" s="156">
        <v>1061.848816</v>
      </c>
      <c r="H6" s="156">
        <v>1096.872022</v>
      </c>
      <c r="I6" s="156">
        <v>1147.142543</v>
      </c>
      <c r="J6" s="156">
        <v>1294.472322</v>
      </c>
      <c r="K6" s="156">
        <v>1549.448194</v>
      </c>
      <c r="L6" s="156">
        <v>1831.396558</v>
      </c>
      <c r="M6" s="156">
        <v>2067.451093</v>
      </c>
      <c r="N6" s="40">
        <f t="shared" si="1"/>
        <v>15.993707340341711</v>
      </c>
      <c r="O6" s="163">
        <f t="shared" si="2"/>
        <v>19.697282643019687</v>
      </c>
      <c r="P6" s="164">
        <f t="shared" si="3"/>
        <v>18.196695126161778</v>
      </c>
      <c r="Q6" s="164">
        <f t="shared" si="4"/>
        <v>12.889318480416211</v>
      </c>
      <c r="R6" s="164">
        <f aca="true" t="shared" si="5" ref="R6:R21">(K6/(J6*99.46/98.6)-1)*100</f>
        <v>18.662297090305046</v>
      </c>
      <c r="S6" s="164">
        <f aca="true" t="shared" si="6" ref="S6:S21">(L6/(K6*99.96/99.46)-1)*100</f>
        <v>17.605475162545538</v>
      </c>
      <c r="T6" s="164">
        <f aca="true" t="shared" si="7" ref="T6:T19">(M6/(L6*100/99.96)-1)*100</f>
        <v>12.844162753024047</v>
      </c>
    </row>
    <row r="7" spans="2:20" ht="30" customHeight="1">
      <c r="B7" s="179" t="s">
        <v>83</v>
      </c>
      <c r="C7" s="155">
        <v>806.245361</v>
      </c>
      <c r="D7" s="155">
        <v>820.217892</v>
      </c>
      <c r="E7" s="155">
        <v>831.380591600067</v>
      </c>
      <c r="F7" s="155">
        <v>835</v>
      </c>
      <c r="G7" s="155">
        <v>819.414755</v>
      </c>
      <c r="H7" s="155">
        <v>801.411365</v>
      </c>
      <c r="I7" s="155">
        <v>750.847121</v>
      </c>
      <c r="J7" s="155">
        <v>741.929196</v>
      </c>
      <c r="K7" s="155">
        <v>769.522877</v>
      </c>
      <c r="L7" s="155">
        <v>756.781647</v>
      </c>
      <c r="M7" s="155">
        <v>645.411214</v>
      </c>
      <c r="N7" s="41">
        <f t="shared" si="1"/>
        <v>4.992871708472697</v>
      </c>
      <c r="O7" s="38">
        <f t="shared" si="2"/>
        <v>3.719179828582986</v>
      </c>
      <c r="P7" s="38">
        <f t="shared" si="3"/>
        <v>-1.6557311524865836</v>
      </c>
      <c r="Q7" s="38">
        <f t="shared" si="4"/>
        <v>-14.716323188001423</v>
      </c>
      <c r="R7" s="38">
        <f t="shared" si="5"/>
        <v>2.822352011846796</v>
      </c>
      <c r="S7" s="38">
        <f t="shared" si="6"/>
        <v>-2.1476492639687317</v>
      </c>
      <c r="T7" s="38">
        <f t="shared" si="7"/>
        <v>-14.75043665872624</v>
      </c>
    </row>
    <row r="8" spans="2:20" ht="15" customHeight="1">
      <c r="B8" s="179" t="s">
        <v>0</v>
      </c>
      <c r="C8" s="155" t="s">
        <v>1</v>
      </c>
      <c r="D8" s="155">
        <v>165.460786</v>
      </c>
      <c r="E8" s="155">
        <v>146.408362</v>
      </c>
      <c r="F8" s="155">
        <v>126.63334</v>
      </c>
      <c r="G8" s="155">
        <v>122.31404696</v>
      </c>
      <c r="H8" s="155">
        <v>115.702649</v>
      </c>
      <c r="I8" s="155">
        <v>115.001889</v>
      </c>
      <c r="J8" s="155">
        <v>110.101481</v>
      </c>
      <c r="K8" s="155">
        <v>117.809391</v>
      </c>
      <c r="L8" s="155">
        <v>101.205589</v>
      </c>
      <c r="M8" s="155">
        <v>97.193131</v>
      </c>
      <c r="N8" s="41">
        <f t="shared" si="1"/>
        <v>0.751881627559977</v>
      </c>
      <c r="O8" s="38">
        <f t="shared" si="2"/>
        <v>7.0007323516383835</v>
      </c>
      <c r="P8" s="38">
        <f t="shared" si="3"/>
        <v>-14.093784764577899</v>
      </c>
      <c r="Q8" s="38">
        <f t="shared" si="4"/>
        <v>-3.9646604892542125</v>
      </c>
      <c r="R8" s="38">
        <f t="shared" si="5"/>
        <v>6.0755299605021795</v>
      </c>
      <c r="S8" s="38">
        <f t="shared" si="6"/>
        <v>-14.523487721937943</v>
      </c>
      <c r="T8" s="38">
        <f t="shared" si="7"/>
        <v>-4.003074625058522</v>
      </c>
    </row>
    <row r="9" spans="2:20" ht="15" customHeight="1">
      <c r="B9" s="180" t="s">
        <v>102</v>
      </c>
      <c r="C9" s="155" t="s">
        <v>1</v>
      </c>
      <c r="D9" s="155">
        <v>0.884919</v>
      </c>
      <c r="E9" s="155">
        <v>0.801298</v>
      </c>
      <c r="F9" s="155">
        <v>0.707815</v>
      </c>
      <c r="G9" s="155">
        <v>0.697498</v>
      </c>
      <c r="H9" s="155">
        <v>4.897297</v>
      </c>
      <c r="I9" s="155">
        <v>4.852177</v>
      </c>
      <c r="J9" s="155">
        <v>4.642325</v>
      </c>
      <c r="K9" s="155">
        <v>4.488568</v>
      </c>
      <c r="L9" s="155">
        <v>4.971442</v>
      </c>
      <c r="M9" s="155">
        <v>4.178578</v>
      </c>
      <c r="N9" s="41">
        <f t="shared" si="1"/>
        <v>0.0323252887853393</v>
      </c>
      <c r="O9" s="38">
        <f t="shared" si="2"/>
        <v>-3.3120688448137425</v>
      </c>
      <c r="P9" s="38">
        <f t="shared" si="3"/>
        <v>10.75786308684641</v>
      </c>
      <c r="Q9" s="38">
        <f t="shared" si="4"/>
        <v>-15.948370714171055</v>
      </c>
      <c r="R9" s="38">
        <f t="shared" si="5"/>
        <v>-4.148099618928558</v>
      </c>
      <c r="S9" s="38">
        <f t="shared" si="6"/>
        <v>10.203852167044246</v>
      </c>
      <c r="T9" s="38">
        <f t="shared" si="7"/>
        <v>-15.981991365885396</v>
      </c>
    </row>
    <row r="10" spans="2:20" ht="30" customHeight="1">
      <c r="B10" s="201" t="s">
        <v>9</v>
      </c>
      <c r="C10" s="202">
        <f aca="true" t="shared" si="8" ref="C10:M10">C11+C14</f>
        <v>6999.735578</v>
      </c>
      <c r="D10" s="202">
        <f t="shared" si="8"/>
        <v>8130.295684999999</v>
      </c>
      <c r="E10" s="202">
        <f t="shared" si="8"/>
        <v>8936.167667</v>
      </c>
      <c r="F10" s="202">
        <f t="shared" si="8"/>
        <v>10329.877289</v>
      </c>
      <c r="G10" s="202">
        <f t="shared" si="8"/>
        <v>10929.1205776</v>
      </c>
      <c r="H10" s="202">
        <f t="shared" si="8"/>
        <v>8741.660597</v>
      </c>
      <c r="I10" s="202">
        <f>I11+I14</f>
        <v>8337.554951999999</v>
      </c>
      <c r="J10" s="202">
        <f>J11+J14</f>
        <v>9990.071267</v>
      </c>
      <c r="K10" s="202">
        <f>K11+K14</f>
        <v>9696.620614</v>
      </c>
      <c r="L10" s="202">
        <f>L11+L14</f>
        <v>9347.483595</v>
      </c>
      <c r="M10" s="202">
        <f t="shared" si="8"/>
        <v>10112.419254597036</v>
      </c>
      <c r="N10" s="198">
        <f t="shared" si="1"/>
        <v>78.22921403484028</v>
      </c>
      <c r="O10" s="199">
        <f t="shared" si="2"/>
        <v>-2.937423018886254</v>
      </c>
      <c r="P10" s="199">
        <f t="shared" si="3"/>
        <v>-3.6006051272740813</v>
      </c>
      <c r="Q10" s="199">
        <f t="shared" si="4"/>
        <v>8.183332464003513</v>
      </c>
      <c r="R10" s="199">
        <f t="shared" si="5"/>
        <v>-3.7766932401184783</v>
      </c>
      <c r="S10" s="199">
        <f t="shared" si="6"/>
        <v>-4.08279497757783</v>
      </c>
      <c r="T10" s="199">
        <f t="shared" si="7"/>
        <v>8.140059131017896</v>
      </c>
    </row>
    <row r="11" spans="2:20" ht="15" customHeight="1">
      <c r="B11" s="191" t="s">
        <v>5</v>
      </c>
      <c r="C11" s="192">
        <f aca="true" t="shared" si="9" ref="C11:M11">SUM(C12:C13)</f>
        <v>2048.109145</v>
      </c>
      <c r="D11" s="192">
        <f t="shared" si="9"/>
        <v>2123.551173</v>
      </c>
      <c r="E11" s="192">
        <f t="shared" si="9"/>
        <v>2302.262945</v>
      </c>
      <c r="F11" s="192">
        <f t="shared" si="9"/>
        <v>2445</v>
      </c>
      <c r="G11" s="192">
        <f t="shared" si="9"/>
        <v>2467.386375</v>
      </c>
      <c r="H11" s="192">
        <f t="shared" si="9"/>
        <v>2553.838254</v>
      </c>
      <c r="I11" s="192">
        <f>SUM(I12:I13)</f>
        <v>2751.313948</v>
      </c>
      <c r="J11" s="192">
        <f>SUM(J12:J13)</f>
        <v>3007.637034</v>
      </c>
      <c r="K11" s="192">
        <f t="shared" si="9"/>
        <v>3285.619642</v>
      </c>
      <c r="L11" s="192">
        <f>SUM(L12:L13)</f>
        <v>3030.69758</v>
      </c>
      <c r="M11" s="192">
        <f t="shared" si="9"/>
        <v>3101.5432530000003</v>
      </c>
      <c r="N11" s="193">
        <f t="shared" si="1"/>
        <v>23.993397115824017</v>
      </c>
      <c r="O11" s="194">
        <f t="shared" si="2"/>
        <v>9.242558355863096</v>
      </c>
      <c r="P11" s="195">
        <f t="shared" si="3"/>
        <v>-7.758721026053572</v>
      </c>
      <c r="Q11" s="195">
        <f t="shared" si="4"/>
        <v>2.3376028498363066</v>
      </c>
      <c r="R11" s="195">
        <f t="shared" si="5"/>
        <v>8.29797158544241</v>
      </c>
      <c r="S11" s="195">
        <f t="shared" si="6"/>
        <v>-8.220111977303802</v>
      </c>
      <c r="T11" s="195">
        <f t="shared" si="7"/>
        <v>2.296667808696373</v>
      </c>
    </row>
    <row r="12" spans="2:20" s="6" customFormat="1" ht="15" customHeight="1">
      <c r="B12" s="180" t="s">
        <v>101</v>
      </c>
      <c r="C12" s="155">
        <v>1848.109145</v>
      </c>
      <c r="D12" s="155">
        <v>1918.651173</v>
      </c>
      <c r="E12" s="155">
        <v>2086.262945</v>
      </c>
      <c r="F12" s="155">
        <v>2219</v>
      </c>
      <c r="G12" s="155">
        <v>2248.386375</v>
      </c>
      <c r="H12" s="155">
        <v>2328.838254</v>
      </c>
      <c r="I12" s="155">
        <v>2509.213948</v>
      </c>
      <c r="J12" s="155">
        <v>2747.037034</v>
      </c>
      <c r="K12" s="155">
        <v>3012.031742</v>
      </c>
      <c r="L12" s="155">
        <v>2767.69758</v>
      </c>
      <c r="M12" s="155">
        <v>2847.643253</v>
      </c>
      <c r="N12" s="41">
        <f t="shared" si="1"/>
        <v>22.029238298494853</v>
      </c>
      <c r="O12" s="38">
        <f t="shared" si="2"/>
        <v>9.646564815842229</v>
      </c>
      <c r="P12" s="38">
        <f t="shared" si="3"/>
        <v>-8.11193848301749</v>
      </c>
      <c r="Q12" s="38">
        <f t="shared" si="4"/>
        <v>2.888526317965723</v>
      </c>
      <c r="R12" s="38">
        <f t="shared" si="5"/>
        <v>8.698484725940524</v>
      </c>
      <c r="S12" s="38">
        <f t="shared" si="6"/>
        <v>-8.571562640265295</v>
      </c>
      <c r="T12" s="38">
        <f t="shared" si="7"/>
        <v>2.8473709074384956</v>
      </c>
    </row>
    <row r="13" spans="2:20" s="6" customFormat="1" ht="15" customHeight="1">
      <c r="B13" s="180" t="s">
        <v>99</v>
      </c>
      <c r="C13" s="155">
        <v>200</v>
      </c>
      <c r="D13" s="155">
        <v>204.9</v>
      </c>
      <c r="E13" s="155">
        <v>216</v>
      </c>
      <c r="F13" s="155">
        <v>226</v>
      </c>
      <c r="G13" s="155">
        <v>219</v>
      </c>
      <c r="H13" s="155">
        <v>225</v>
      </c>
      <c r="I13" s="155">
        <v>242.1</v>
      </c>
      <c r="J13" s="155">
        <v>260.6</v>
      </c>
      <c r="K13" s="155">
        <v>273.5879</v>
      </c>
      <c r="L13" s="155">
        <v>263</v>
      </c>
      <c r="M13" s="155">
        <v>253.9</v>
      </c>
      <c r="N13" s="41">
        <f t="shared" si="1"/>
        <v>1.9641588173291604</v>
      </c>
      <c r="O13" s="38">
        <f t="shared" si="2"/>
        <v>4.983844973138907</v>
      </c>
      <c r="P13" s="38">
        <f t="shared" si="3"/>
        <v>-3.8700176433241307</v>
      </c>
      <c r="Q13" s="38">
        <f t="shared" si="4"/>
        <v>-3.4600760456273694</v>
      </c>
      <c r="R13" s="38">
        <f t="shared" si="5"/>
        <v>4.076081986240632</v>
      </c>
      <c r="S13" s="38">
        <f t="shared" si="6"/>
        <v>-4.350859892006975</v>
      </c>
      <c r="T13" s="38">
        <f t="shared" si="7"/>
        <v>-3.498692015209137</v>
      </c>
    </row>
    <row r="14" spans="2:20" s="6" customFormat="1" ht="15" customHeight="1">
      <c r="B14" s="187" t="s">
        <v>6</v>
      </c>
      <c r="C14" s="188">
        <f aca="true" t="shared" si="10" ref="C14:L14">SUM(C15:C20)</f>
        <v>4951.626433</v>
      </c>
      <c r="D14" s="188">
        <f t="shared" si="10"/>
        <v>6006.744511999999</v>
      </c>
      <c r="E14" s="188">
        <f t="shared" si="10"/>
        <v>6633.904721999999</v>
      </c>
      <c r="F14" s="188">
        <f t="shared" si="10"/>
        <v>7884.877288999999</v>
      </c>
      <c r="G14" s="188">
        <f t="shared" si="10"/>
        <v>8461.7342026</v>
      </c>
      <c r="H14" s="188">
        <f t="shared" si="10"/>
        <v>6187.822343</v>
      </c>
      <c r="I14" s="188">
        <f t="shared" si="10"/>
        <v>5586.2410039999995</v>
      </c>
      <c r="J14" s="188">
        <f t="shared" si="10"/>
        <v>6982.434233</v>
      </c>
      <c r="K14" s="188">
        <f t="shared" si="10"/>
        <v>6411.000972</v>
      </c>
      <c r="L14" s="188">
        <f t="shared" si="10"/>
        <v>6316.786015</v>
      </c>
      <c r="M14" s="188">
        <f>SUM(M15:M20)</f>
        <v>7010.8760015970365</v>
      </c>
      <c r="N14" s="189">
        <f t="shared" si="1"/>
        <v>54.235816919016266</v>
      </c>
      <c r="O14" s="190">
        <f t="shared" si="2"/>
        <v>-8.183868861941058</v>
      </c>
      <c r="P14" s="190">
        <f t="shared" si="3"/>
        <v>-1.46958263477861</v>
      </c>
      <c r="Q14" s="190">
        <f t="shared" si="4"/>
        <v>10.988024367911686</v>
      </c>
      <c r="R14" s="190">
        <f t="shared" si="5"/>
        <v>-8.977774681152106</v>
      </c>
      <c r="S14" s="190">
        <f t="shared" si="6"/>
        <v>-1.9624318612953329</v>
      </c>
      <c r="T14" s="190">
        <f t="shared" si="7"/>
        <v>10.943629158164491</v>
      </c>
    </row>
    <row r="15" spans="2:20" s="6" customFormat="1" ht="15" customHeight="1">
      <c r="B15" s="180" t="s">
        <v>100</v>
      </c>
      <c r="C15" s="155">
        <v>208.746134</v>
      </c>
      <c r="D15" s="155">
        <v>443.701522</v>
      </c>
      <c r="E15" s="155">
        <v>685</v>
      </c>
      <c r="F15" s="155">
        <v>831</v>
      </c>
      <c r="G15" s="155">
        <v>852</v>
      </c>
      <c r="H15" s="155">
        <v>1080</v>
      </c>
      <c r="I15" s="155">
        <v>1400</v>
      </c>
      <c r="J15" s="155">
        <v>1600</v>
      </c>
      <c r="K15" s="155">
        <v>1700</v>
      </c>
      <c r="L15" s="155">
        <v>1800</v>
      </c>
      <c r="M15" s="155">
        <v>2069.793156</v>
      </c>
      <c r="N15" s="41">
        <f t="shared" si="1"/>
        <v>16.011825432867077</v>
      </c>
      <c r="O15" s="38">
        <f t="shared" si="2"/>
        <v>6.25</v>
      </c>
      <c r="P15" s="165">
        <f t="shared" si="3"/>
        <v>5.882352941176472</v>
      </c>
      <c r="Q15" s="165">
        <f t="shared" si="4"/>
        <v>14.988508666666679</v>
      </c>
      <c r="R15" s="165">
        <f t="shared" si="5"/>
        <v>5.3312889603860825</v>
      </c>
      <c r="S15" s="165">
        <f t="shared" si="6"/>
        <v>5.35272932702493</v>
      </c>
      <c r="T15" s="165">
        <f t="shared" si="7"/>
        <v>14.942513263199997</v>
      </c>
    </row>
    <row r="16" spans="2:20" s="6" customFormat="1" ht="15" customHeight="1">
      <c r="B16" s="180" t="s">
        <v>137</v>
      </c>
      <c r="C16" s="491">
        <v>2696.613253</v>
      </c>
      <c r="D16" s="491">
        <v>2803.192716</v>
      </c>
      <c r="E16" s="491">
        <v>3351.772504</v>
      </c>
      <c r="F16" s="491">
        <v>3557.385829</v>
      </c>
      <c r="G16" s="491">
        <v>4354.368036</v>
      </c>
      <c r="H16" s="155">
        <v>2102.751652</v>
      </c>
      <c r="I16" s="155">
        <v>1358.326247</v>
      </c>
      <c r="J16" s="155">
        <v>2201.445997</v>
      </c>
      <c r="K16" s="155">
        <v>1462.597593</v>
      </c>
      <c r="L16" s="155">
        <v>1342.611218</v>
      </c>
      <c r="M16" s="155">
        <v>1392.270392667037</v>
      </c>
      <c r="N16" s="41">
        <f t="shared" si="1"/>
        <v>10.7705402436522</v>
      </c>
      <c r="O16" s="38">
        <f t="shared" si="2"/>
        <v>-33.56195904904589</v>
      </c>
      <c r="P16" s="165">
        <f t="shared" si="3"/>
        <v>-8.203649149585324</v>
      </c>
      <c r="Q16" s="165">
        <f t="shared" si="4"/>
        <v>3.6987010089943206</v>
      </c>
      <c r="R16" s="165">
        <f t="shared" si="5"/>
        <v>-34.13642833537024</v>
      </c>
      <c r="S16" s="165">
        <f t="shared" si="6"/>
        <v>-8.662814570005583</v>
      </c>
      <c r="T16" s="165">
        <f t="shared" si="7"/>
        <v>3.657221528590715</v>
      </c>
    </row>
    <row r="17" spans="2:20" s="6" customFormat="1" ht="15" customHeight="1">
      <c r="B17" s="180" t="s">
        <v>138</v>
      </c>
      <c r="C17" s="155">
        <v>187.469648</v>
      </c>
      <c r="D17" s="155">
        <v>218.132818</v>
      </c>
      <c r="E17" s="155">
        <v>398.632864</v>
      </c>
      <c r="F17" s="155">
        <v>265.532654</v>
      </c>
      <c r="G17" s="155">
        <v>147.652676</v>
      </c>
      <c r="H17" s="155">
        <v>79.006448</v>
      </c>
      <c r="I17" s="155">
        <v>141.369331</v>
      </c>
      <c r="J17" s="155">
        <v>205.714317</v>
      </c>
      <c r="K17" s="155">
        <v>318.321692</v>
      </c>
      <c r="L17" s="155">
        <v>203.98698</v>
      </c>
      <c r="M17" s="155">
        <v>225.61635</v>
      </c>
      <c r="N17" s="41">
        <f t="shared" si="1"/>
        <v>1.7453577912017408</v>
      </c>
      <c r="O17" s="38">
        <f t="shared" si="2"/>
        <v>54.73968785556136</v>
      </c>
      <c r="P17" s="165">
        <f t="shared" si="3"/>
        <v>-35.917976962751254</v>
      </c>
      <c r="Q17" s="165">
        <f t="shared" si="4"/>
        <v>10.603309093550983</v>
      </c>
      <c r="R17" s="38">
        <f t="shared" si="5"/>
        <v>53.40170141321485</v>
      </c>
      <c r="S17" s="38">
        <f t="shared" si="6"/>
        <v>-36.238515293269714</v>
      </c>
      <c r="T17" s="38">
        <f t="shared" si="7"/>
        <v>10.559067769913554</v>
      </c>
    </row>
    <row r="18" spans="2:20" s="6" customFormat="1" ht="15" customHeight="1">
      <c r="B18" s="180" t="s">
        <v>193</v>
      </c>
      <c r="C18" s="155">
        <v>1853.786557</v>
      </c>
      <c r="D18" s="155">
        <v>2282.081747</v>
      </c>
      <c r="E18" s="155">
        <v>1972.704097</v>
      </c>
      <c r="F18" s="155">
        <v>2895.39643</v>
      </c>
      <c r="G18" s="155">
        <v>2740.299391</v>
      </c>
      <c r="H18" s="155">
        <v>2544.41063</v>
      </c>
      <c r="I18" s="155">
        <v>2313.977027</v>
      </c>
      <c r="J18" s="155">
        <v>2618.574852</v>
      </c>
      <c r="K18" s="155">
        <v>2625.542687</v>
      </c>
      <c r="L18" s="155">
        <v>2711.508548</v>
      </c>
      <c r="M18" s="155">
        <v>3096.87146093</v>
      </c>
      <c r="N18" s="41">
        <f t="shared" si="1"/>
        <v>23.9572563454931</v>
      </c>
      <c r="O18" s="38">
        <f t="shared" si="2"/>
        <v>0.2660926417542786</v>
      </c>
      <c r="P18" s="165">
        <f t="shared" si="3"/>
        <v>3.2742130389137314</v>
      </c>
      <c r="Q18" s="165">
        <f t="shared" si="4"/>
        <v>14.212122370561687</v>
      </c>
      <c r="R18" s="165">
        <f t="shared" si="5"/>
        <v>-0.6008773931532985</v>
      </c>
      <c r="S18" s="165">
        <f t="shared" si="6"/>
        <v>2.757635342640641</v>
      </c>
      <c r="T18" s="165">
        <f t="shared" si="7"/>
        <v>14.166437521613439</v>
      </c>
    </row>
    <row r="19" spans="2:20" s="6" customFormat="1" ht="15" customHeight="1">
      <c r="B19" s="180" t="s">
        <v>103</v>
      </c>
      <c r="C19" s="155">
        <v>5.010841</v>
      </c>
      <c r="D19" s="155">
        <v>46.641857</v>
      </c>
      <c r="E19" s="155">
        <v>47.49519</v>
      </c>
      <c r="F19" s="155">
        <v>60.688655</v>
      </c>
      <c r="G19" s="155">
        <v>70.907535</v>
      </c>
      <c r="H19" s="155">
        <v>82.424944</v>
      </c>
      <c r="I19" s="155">
        <v>85.030972</v>
      </c>
      <c r="J19" s="155">
        <v>67.737302</v>
      </c>
      <c r="K19" s="155">
        <v>52.133909</v>
      </c>
      <c r="L19" s="155">
        <v>54.729207</v>
      </c>
      <c r="M19" s="155">
        <v>50.47261</v>
      </c>
      <c r="N19" s="41">
        <f t="shared" si="1"/>
        <v>0.3904538084486647</v>
      </c>
      <c r="O19" s="38">
        <f t="shared" si="2"/>
        <v>-23.035155725570522</v>
      </c>
      <c r="P19" s="165">
        <f t="shared" si="3"/>
        <v>4.978138125034892</v>
      </c>
      <c r="Q19" s="165">
        <f t="shared" si="4"/>
        <v>-7.777560160884478</v>
      </c>
      <c r="R19" s="38">
        <f t="shared" si="5"/>
        <v>-23.700647039425426</v>
      </c>
      <c r="S19" s="38">
        <f t="shared" si="6"/>
        <v>4.453037394117354</v>
      </c>
      <c r="T19" s="38">
        <f t="shared" si="7"/>
        <v>-7.814449136820134</v>
      </c>
    </row>
    <row r="20" spans="2:20" ht="15" customHeight="1">
      <c r="B20" s="180" t="s">
        <v>98</v>
      </c>
      <c r="C20" s="155" t="s">
        <v>1</v>
      </c>
      <c r="D20" s="155">
        <v>212.993852</v>
      </c>
      <c r="E20" s="155">
        <v>178.300067</v>
      </c>
      <c r="F20" s="155">
        <v>274.87372100000005</v>
      </c>
      <c r="G20" s="155">
        <v>296.5065646</v>
      </c>
      <c r="H20" s="155">
        <v>299.22866899999997</v>
      </c>
      <c r="I20" s="155">
        <v>287.537427</v>
      </c>
      <c r="J20" s="155">
        <v>288.961765</v>
      </c>
      <c r="K20" s="155">
        <v>252.40509099999997</v>
      </c>
      <c r="L20" s="155">
        <v>203.950062</v>
      </c>
      <c r="M20" s="155">
        <v>175.852032</v>
      </c>
      <c r="N20" s="41">
        <f t="shared" si="1"/>
        <v>1.3603832973534844</v>
      </c>
      <c r="O20" s="38">
        <f>(K20/J20-1)*100</f>
        <v>-12.651041912067518</v>
      </c>
      <c r="P20" s="165">
        <f>(L20/K20-1)*100</f>
        <v>-19.197326332851173</v>
      </c>
      <c r="Q20" s="165">
        <f>(M20/L20-1)*100</f>
        <v>-13.776916625796364</v>
      </c>
      <c r="R20" s="38">
        <f>(K20/(J20*99.46/98.6)-1)*100</f>
        <v>-13.406321461188996</v>
      </c>
      <c r="S20" s="38">
        <f>(L20/(K20*99.96/99.46)-1)*100</f>
        <v>-19.601501371202257</v>
      </c>
      <c r="T20" s="38">
        <f>(M20/(L20*100/99.96)-1)*100</f>
        <v>-13.811405859146053</v>
      </c>
    </row>
    <row r="21" spans="2:20" ht="15" customHeight="1">
      <c r="B21" s="196" t="s">
        <v>65</v>
      </c>
      <c r="C21" s="197">
        <f aca="true" t="shared" si="11" ref="C21:M21">C5+C10</f>
        <v>8659.190842</v>
      </c>
      <c r="D21" s="197">
        <f t="shared" si="11"/>
        <v>10110.512374999998</v>
      </c>
      <c r="E21" s="197">
        <f t="shared" si="11"/>
        <v>10970.392757600066</v>
      </c>
      <c r="F21" s="197">
        <f t="shared" si="11"/>
        <v>12331.218444</v>
      </c>
      <c r="G21" s="197">
        <f t="shared" si="11"/>
        <v>12933.39569356</v>
      </c>
      <c r="H21" s="197">
        <f t="shared" si="11"/>
        <v>10760.54393</v>
      </c>
      <c r="I21" s="197">
        <f>I5+I10</f>
        <v>10355.398682</v>
      </c>
      <c r="J21" s="197">
        <f>J5+J10</f>
        <v>12141.216591</v>
      </c>
      <c r="K21" s="197">
        <f t="shared" si="11"/>
        <v>12137.889643999999</v>
      </c>
      <c r="L21" s="197">
        <f>L5+L10</f>
        <v>12041.838831000001</v>
      </c>
      <c r="M21" s="197">
        <f t="shared" si="11"/>
        <v>12926.653270597037</v>
      </c>
      <c r="N21" s="198">
        <f t="shared" si="1"/>
        <v>100</v>
      </c>
      <c r="O21" s="200">
        <f t="shared" si="2"/>
        <v>-0.027402089198114155</v>
      </c>
      <c r="P21" s="200">
        <f t="shared" si="3"/>
        <v>-0.791330419184344</v>
      </c>
      <c r="Q21" s="200">
        <f t="shared" si="4"/>
        <v>7.347834927994601</v>
      </c>
      <c r="R21" s="200">
        <f t="shared" si="5"/>
        <v>-0.8918343655231697</v>
      </c>
      <c r="S21" s="200">
        <f t="shared" si="6"/>
        <v>-1.2875722638262865</v>
      </c>
      <c r="T21" s="200">
        <f>(M21/(L21*100/99.96)-1)*100</f>
        <v>7.304895794023403</v>
      </c>
    </row>
    <row r="22" spans="2:17" ht="11.25">
      <c r="B22" s="49"/>
      <c r="C22" s="92"/>
      <c r="D22" s="92"/>
      <c r="E22" s="92"/>
      <c r="F22" s="92"/>
      <c r="N22" s="77"/>
      <c r="Q22" s="6"/>
    </row>
    <row r="23" spans="2:17" ht="11.25">
      <c r="B23" s="772"/>
      <c r="C23" s="772"/>
      <c r="D23" s="772"/>
      <c r="E23" s="772"/>
      <c r="F23" s="772"/>
      <c r="G23" s="772"/>
      <c r="H23" s="772"/>
      <c r="I23" s="772"/>
      <c r="J23" s="772"/>
      <c r="K23" s="772"/>
      <c r="L23" s="772"/>
      <c r="M23" s="772"/>
      <c r="N23" s="772"/>
      <c r="O23" s="772"/>
      <c r="Q23" s="6"/>
    </row>
    <row r="24" spans="2:17" ht="11.25">
      <c r="B24" s="773"/>
      <c r="C24" s="773"/>
      <c r="D24" s="773"/>
      <c r="E24" s="773"/>
      <c r="F24" s="773"/>
      <c r="G24" s="773"/>
      <c r="H24" s="773"/>
      <c r="I24" s="773"/>
      <c r="J24" s="773"/>
      <c r="K24" s="773"/>
      <c r="L24" s="773"/>
      <c r="M24" s="773"/>
      <c r="N24" s="773"/>
      <c r="O24" s="773"/>
      <c r="Q24" s="6"/>
    </row>
    <row r="25" spans="2:17" ht="11.25">
      <c r="B25" s="772"/>
      <c r="C25" s="772"/>
      <c r="D25" s="772"/>
      <c r="E25" s="772"/>
      <c r="F25" s="772"/>
      <c r="G25" s="772"/>
      <c r="H25" s="772"/>
      <c r="I25" s="772"/>
      <c r="J25" s="772"/>
      <c r="K25" s="772"/>
      <c r="L25" s="772"/>
      <c r="M25" s="772"/>
      <c r="N25" s="772"/>
      <c r="O25" s="772"/>
      <c r="Q25" s="6"/>
    </row>
    <row r="26" spans="2:17" ht="11.25">
      <c r="B26" s="35"/>
      <c r="C26" s="35"/>
      <c r="D26" s="35"/>
      <c r="E26" s="35"/>
      <c r="F26" s="35"/>
      <c r="G26" s="35"/>
      <c r="H26" s="35"/>
      <c r="I26" s="35"/>
      <c r="J26" s="35"/>
      <c r="K26" s="35"/>
      <c r="L26" s="35"/>
      <c r="M26" s="35"/>
      <c r="N26" s="35"/>
      <c r="O26" s="35"/>
      <c r="Q26" s="6"/>
    </row>
    <row r="27" ht="11.25">
      <c r="N27" s="77"/>
    </row>
    <row r="31" spans="5:7" ht="11.25">
      <c r="E31" s="6"/>
      <c r="F31" s="150"/>
      <c r="G31" s="6"/>
    </row>
    <row r="32" spans="4:13" ht="11.25">
      <c r="D32" s="474"/>
      <c r="E32" s="474"/>
      <c r="F32" s="474"/>
      <c r="G32" s="474"/>
      <c r="H32" s="474"/>
      <c r="I32" s="474"/>
      <c r="J32" s="474"/>
      <c r="K32" s="474"/>
      <c r="L32" s="474"/>
      <c r="M32" s="474"/>
    </row>
    <row r="33" spans="4:13" ht="12.75">
      <c r="D33" s="159"/>
      <c r="E33" s="159"/>
      <c r="F33" s="159"/>
      <c r="G33" s="159"/>
      <c r="H33" s="159"/>
      <c r="I33" s="159"/>
      <c r="J33" s="159"/>
      <c r="K33" s="159"/>
      <c r="L33" s="159"/>
      <c r="M33" s="159"/>
    </row>
    <row r="34" spans="4:13" ht="11.25">
      <c r="D34" s="126"/>
      <c r="E34" s="126"/>
      <c r="F34" s="126"/>
      <c r="G34" s="126"/>
      <c r="H34" s="126"/>
      <c r="I34" s="126"/>
      <c r="J34" s="126"/>
      <c r="K34" s="126"/>
      <c r="L34" s="126"/>
      <c r="M34" s="458"/>
    </row>
    <row r="35" ht="11.25">
      <c r="C35" s="142"/>
    </row>
    <row r="36" ht="11.25">
      <c r="C36" s="142"/>
    </row>
    <row r="37" spans="3:4" ht="11.25">
      <c r="C37" s="142"/>
      <c r="D37" s="6"/>
    </row>
    <row r="38" spans="3:4" ht="11.25">
      <c r="C38" s="142"/>
      <c r="D38" s="6"/>
    </row>
    <row r="39" spans="3:4" ht="11.25">
      <c r="C39" s="142"/>
      <c r="D39" s="6"/>
    </row>
    <row r="40" spans="3:4" ht="11.25">
      <c r="C40" s="142"/>
      <c r="D40" s="6"/>
    </row>
    <row r="41" spans="3:4" ht="11.25">
      <c r="C41" s="142"/>
      <c r="D41" s="6"/>
    </row>
    <row r="42" spans="3:4" ht="11.25">
      <c r="C42" s="142"/>
      <c r="D42" s="6"/>
    </row>
    <row r="43" spans="3:4" ht="11.25">
      <c r="C43" s="142"/>
      <c r="D43" s="6"/>
    </row>
    <row r="44" spans="3:4" ht="11.25">
      <c r="C44" s="142"/>
      <c r="D44" s="6"/>
    </row>
    <row r="45" spans="3:4" ht="11.25">
      <c r="C45" s="142"/>
      <c r="D45" s="6"/>
    </row>
    <row r="46" spans="3:4" ht="11.25">
      <c r="C46" s="142"/>
      <c r="D46" s="6"/>
    </row>
    <row r="47" spans="3:4" ht="11.25">
      <c r="C47" s="142"/>
      <c r="D47" s="6"/>
    </row>
    <row r="48" spans="3:4" ht="11.25">
      <c r="C48" s="142"/>
      <c r="D48" s="6"/>
    </row>
    <row r="49" ht="11.25">
      <c r="D49" s="6"/>
    </row>
    <row r="50" ht="11.25">
      <c r="D50" s="6"/>
    </row>
    <row r="52" spans="3:4" ht="11.25">
      <c r="C52" s="142"/>
      <c r="D52" s="6"/>
    </row>
    <row r="53" spans="3:4" ht="11.25">
      <c r="C53" s="142"/>
      <c r="D53" s="6"/>
    </row>
    <row r="54" spans="3:4" ht="11.25">
      <c r="C54" s="142"/>
      <c r="D54" s="6"/>
    </row>
    <row r="55" spans="3:4" ht="11.25">
      <c r="C55" s="142"/>
      <c r="D55" s="6"/>
    </row>
    <row r="56" spans="3:4" ht="11.25">
      <c r="C56" s="142"/>
      <c r="D56" s="6"/>
    </row>
    <row r="57" spans="3:4" ht="11.25">
      <c r="C57" s="142"/>
      <c r="D57" s="6"/>
    </row>
    <row r="58" spans="3:4" ht="11.25">
      <c r="C58" s="142"/>
      <c r="D58" s="6"/>
    </row>
    <row r="59" spans="3:4" ht="11.25">
      <c r="C59" s="142"/>
      <c r="D59" s="6"/>
    </row>
    <row r="60" spans="3:4" ht="11.25">
      <c r="C60" s="142"/>
      <c r="D60" s="6"/>
    </row>
    <row r="61" spans="3:4" ht="11.25">
      <c r="C61" s="142"/>
      <c r="D61" s="6"/>
    </row>
  </sheetData>
  <sheetProtection/>
  <mergeCells count="7">
    <mergeCell ref="R3:T3"/>
    <mergeCell ref="B23:O23"/>
    <mergeCell ref="B24:O24"/>
    <mergeCell ref="B25:O25"/>
    <mergeCell ref="O3:Q3"/>
    <mergeCell ref="B3:B4"/>
    <mergeCell ref="C3:M3"/>
  </mergeCells>
  <printOptions/>
  <pageMargins left="0.787401575" right="0.787401575" top="0.984251969" bottom="0.984251969" header="0.4921259845" footer="0.4921259845"/>
  <pageSetup horizontalDpi="300" verticalDpi="300" orientation="landscape" paperSize="9" scale="80" r:id="rId2"/>
  <drawing r:id="rId1"/>
</worksheet>
</file>

<file path=xl/worksheets/sheet20.xml><?xml version="1.0" encoding="utf-8"?>
<worksheet xmlns="http://schemas.openxmlformats.org/spreadsheetml/2006/main" xmlns:r="http://schemas.openxmlformats.org/officeDocument/2006/relationships">
  <sheetPr>
    <tabColor rgb="FF00B050"/>
  </sheetPr>
  <dimension ref="B1:U97"/>
  <sheetViews>
    <sheetView showGridLines="0" zoomScalePageLayoutView="0" workbookViewId="0" topLeftCell="A1">
      <selection activeCell="C37" sqref="C37"/>
    </sheetView>
  </sheetViews>
  <sheetFormatPr defaultColWidth="11.421875" defaultRowHeight="12.75"/>
  <cols>
    <col min="1" max="1" width="3.7109375" style="2" customWidth="1"/>
    <col min="2" max="2" width="21.8515625" style="2" customWidth="1"/>
    <col min="3" max="4" width="27.421875" style="2" customWidth="1"/>
    <col min="5" max="5" width="13.57421875" style="2" customWidth="1"/>
    <col min="6" max="6" width="14.140625" style="2" customWidth="1"/>
    <col min="7" max="7" width="15.421875" style="2" bestFit="1" customWidth="1"/>
    <col min="8" max="8" width="19.00390625" style="2" bestFit="1" customWidth="1"/>
    <col min="9" max="9" width="17.8515625" style="2" customWidth="1"/>
    <col min="10" max="10" width="16.00390625" style="2" customWidth="1"/>
    <col min="11" max="11" width="16.8515625" style="2" customWidth="1"/>
    <col min="12" max="12" width="19.57421875" style="2" customWidth="1"/>
    <col min="13" max="13" width="16.8515625" style="2" customWidth="1"/>
    <col min="14" max="14" width="15.421875" style="2" bestFit="1" customWidth="1"/>
    <col min="15" max="15" width="12.8515625" style="2" bestFit="1" customWidth="1"/>
    <col min="16" max="17" width="14.421875" style="2" bestFit="1" customWidth="1"/>
    <col min="18" max="21" width="15.421875" style="2" bestFit="1" customWidth="1"/>
    <col min="22" max="16384" width="11.421875" style="2" customWidth="1"/>
  </cols>
  <sheetData>
    <row r="1" ht="15" customHeight="1">
      <c r="B1" s="1" t="s">
        <v>307</v>
      </c>
    </row>
    <row r="2" ht="15" customHeight="1">
      <c r="B2" s="1"/>
    </row>
    <row r="3" spans="2:15" ht="15" customHeight="1">
      <c r="B3" s="6"/>
      <c r="D3" s="173" t="s">
        <v>308</v>
      </c>
      <c r="E3" s="7"/>
      <c r="F3" s="7"/>
      <c r="M3" s="6"/>
      <c r="N3" s="6"/>
      <c r="O3" s="6"/>
    </row>
    <row r="4" spans="2:15" ht="15" customHeight="1">
      <c r="B4" s="181"/>
      <c r="C4" s="280" t="s">
        <v>309</v>
      </c>
      <c r="D4" s="280" t="s">
        <v>306</v>
      </c>
      <c r="E4" s="8"/>
      <c r="F4" s="8"/>
      <c r="M4" s="32"/>
      <c r="N4" s="32"/>
      <c r="O4" s="32"/>
    </row>
    <row r="5" spans="2:21" ht="15" customHeight="1">
      <c r="B5" s="63">
        <v>2006</v>
      </c>
      <c r="C5" s="172">
        <v>5.2</v>
      </c>
      <c r="D5" s="172">
        <v>2.3</v>
      </c>
      <c r="E5" s="24"/>
      <c r="F5" s="24"/>
      <c r="M5" s="33"/>
      <c r="N5" s="33"/>
      <c r="O5" s="33"/>
      <c r="Q5" s="34"/>
      <c r="R5" s="34"/>
      <c r="S5" s="34"/>
      <c r="T5" s="34"/>
      <c r="U5" s="34"/>
    </row>
    <row r="6" spans="2:21" ht="15" customHeight="1">
      <c r="B6" s="63">
        <v>2007</v>
      </c>
      <c r="C6" s="172">
        <v>8.4</v>
      </c>
      <c r="D6" s="172">
        <v>3.2</v>
      </c>
      <c r="E6" s="24"/>
      <c r="F6" s="24"/>
      <c r="M6" s="33"/>
      <c r="N6" s="33"/>
      <c r="O6" s="33"/>
      <c r="Q6" s="34"/>
      <c r="R6" s="34"/>
      <c r="S6" s="34"/>
      <c r="T6" s="34"/>
      <c r="U6" s="34"/>
    </row>
    <row r="7" spans="2:21" ht="15" customHeight="1">
      <c r="B7" s="63">
        <v>2008</v>
      </c>
      <c r="C7" s="172">
        <v>10</v>
      </c>
      <c r="D7" s="172">
        <v>3.161236999619621</v>
      </c>
      <c r="E7" s="24"/>
      <c r="F7" s="24"/>
      <c r="M7" s="33"/>
      <c r="N7" s="33"/>
      <c r="O7" s="33"/>
      <c r="Q7" s="34"/>
      <c r="R7" s="34"/>
      <c r="S7" s="34"/>
      <c r="T7" s="34"/>
      <c r="U7" s="34"/>
    </row>
    <row r="8" spans="2:21" ht="15" customHeight="1">
      <c r="B8" s="63">
        <v>2009</v>
      </c>
      <c r="C8" s="172">
        <v>12</v>
      </c>
      <c r="D8" s="172">
        <v>2.9009914116226323</v>
      </c>
      <c r="E8" s="24"/>
      <c r="F8" s="24"/>
      <c r="M8" s="33"/>
      <c r="N8" s="33"/>
      <c r="O8" s="33"/>
      <c r="Q8" s="34"/>
      <c r="R8" s="34"/>
      <c r="S8" s="34"/>
      <c r="T8" s="34"/>
      <c r="U8" s="34"/>
    </row>
    <row r="9" spans="2:21" ht="15" customHeight="1">
      <c r="B9" s="63">
        <v>2010</v>
      </c>
      <c r="C9" s="172">
        <v>14.4</v>
      </c>
      <c r="D9" s="172">
        <v>4.277026947472857</v>
      </c>
      <c r="E9" s="24"/>
      <c r="F9" s="24"/>
      <c r="M9" s="33"/>
      <c r="N9" s="33"/>
      <c r="O9" s="33"/>
      <c r="Q9" s="34"/>
      <c r="R9" s="34"/>
      <c r="S9" s="34"/>
      <c r="T9" s="34"/>
      <c r="U9" s="34"/>
    </row>
    <row r="10" spans="2:12" ht="15" customHeight="1">
      <c r="B10" s="63">
        <v>2011</v>
      </c>
      <c r="C10" s="172">
        <v>16.6</v>
      </c>
      <c r="D10" s="172">
        <v>5.224604432940485</v>
      </c>
      <c r="I10" s="6"/>
      <c r="J10" s="6"/>
      <c r="K10" s="6"/>
      <c r="L10" s="6"/>
    </row>
    <row r="11" spans="2:18" ht="15" customHeight="1">
      <c r="B11" s="63">
        <v>2012</v>
      </c>
      <c r="C11" s="172">
        <v>18.3922454862937</v>
      </c>
      <c r="D11" s="172">
        <v>6.918359903253483</v>
      </c>
      <c r="H11" s="6"/>
      <c r="I11" s="7"/>
      <c r="J11" s="7"/>
      <c r="K11" s="7"/>
      <c r="L11" s="7"/>
      <c r="M11" s="7"/>
      <c r="N11" s="7"/>
      <c r="O11" s="7"/>
      <c r="P11" s="7"/>
      <c r="Q11" s="6"/>
      <c r="R11" s="6"/>
    </row>
    <row r="12" spans="2:18" ht="15" customHeight="1">
      <c r="B12" s="63">
        <v>2013</v>
      </c>
      <c r="C12" s="172">
        <v>20.818413349362853</v>
      </c>
      <c r="D12" s="172">
        <v>7.170028573610043</v>
      </c>
      <c r="H12" s="6"/>
      <c r="I12" s="7"/>
      <c r="J12" s="7"/>
      <c r="K12" s="7"/>
      <c r="L12" s="7"/>
      <c r="M12" s="7"/>
      <c r="N12" s="7"/>
      <c r="O12" s="7"/>
      <c r="P12" s="7"/>
      <c r="Q12" s="6"/>
      <c r="R12" s="6"/>
    </row>
    <row r="13" spans="2:18" ht="15" customHeight="1">
      <c r="B13" s="63">
        <v>2014</v>
      </c>
      <c r="C13" s="172">
        <v>22.357441128731253</v>
      </c>
      <c r="D13" s="172">
        <v>8.70364002317276</v>
      </c>
      <c r="H13" s="6"/>
      <c r="I13" s="7"/>
      <c r="J13" s="7"/>
      <c r="K13" s="7"/>
      <c r="L13" s="7"/>
      <c r="M13" s="7"/>
      <c r="N13" s="7"/>
      <c r="O13" s="7"/>
      <c r="P13" s="7"/>
      <c r="Q13" s="6"/>
      <c r="R13" s="6"/>
    </row>
    <row r="14" spans="8:18" ht="11.25">
      <c r="H14" s="6"/>
      <c r="I14" s="8"/>
      <c r="J14" s="8"/>
      <c r="K14" s="8"/>
      <c r="L14" s="8"/>
      <c r="M14" s="8"/>
      <c r="N14" s="8"/>
      <c r="O14" s="8"/>
      <c r="P14" s="8"/>
      <c r="Q14" s="9"/>
      <c r="R14" s="6"/>
    </row>
    <row r="15" spans="8:18" ht="11.25">
      <c r="H15" s="10"/>
      <c r="I15" s="11"/>
      <c r="J15" s="12"/>
      <c r="K15" s="11"/>
      <c r="L15" s="11"/>
      <c r="M15" s="11"/>
      <c r="N15" s="12"/>
      <c r="O15" s="11"/>
      <c r="P15" s="13"/>
      <c r="Q15" s="20"/>
      <c r="R15" s="6"/>
    </row>
    <row r="16" spans="8:18" ht="11.25">
      <c r="H16" s="10"/>
      <c r="I16" s="11"/>
      <c r="J16" s="12"/>
      <c r="K16" s="11"/>
      <c r="L16" s="11"/>
      <c r="M16" s="11"/>
      <c r="N16" s="12"/>
      <c r="O16" s="11"/>
      <c r="P16" s="13"/>
      <c r="Q16" s="20"/>
      <c r="R16" s="6"/>
    </row>
    <row r="17" spans="8:18" ht="11.25">
      <c r="H17" s="14"/>
      <c r="I17" s="11"/>
      <c r="J17" s="12"/>
      <c r="K17" s="11"/>
      <c r="L17" s="11"/>
      <c r="M17" s="11"/>
      <c r="N17" s="12"/>
      <c r="O17" s="11"/>
      <c r="P17" s="13"/>
      <c r="Q17" s="20"/>
      <c r="R17" s="6"/>
    </row>
    <row r="18" spans="2:18" ht="11.25">
      <c r="B18" s="14"/>
      <c r="H18" s="15"/>
      <c r="I18" s="16"/>
      <c r="J18" s="17"/>
      <c r="K18" s="16"/>
      <c r="L18" s="16"/>
      <c r="M18" s="16"/>
      <c r="N18" s="17"/>
      <c r="O18" s="16"/>
      <c r="P18" s="18"/>
      <c r="Q18" s="20"/>
      <c r="R18" s="6"/>
    </row>
    <row r="19" ht="11.25">
      <c r="B19" s="14"/>
    </row>
    <row r="20" spans="2:6" ht="11.25">
      <c r="B20" s="35"/>
      <c r="C20" s="35"/>
      <c r="D20" s="35"/>
      <c r="E20" s="35"/>
      <c r="F20" s="35"/>
    </row>
    <row r="21" spans="2:6" ht="11.25">
      <c r="B21" s="35"/>
      <c r="C21" s="35"/>
      <c r="D21" s="35"/>
      <c r="E21" s="35"/>
      <c r="F21" s="35"/>
    </row>
    <row r="22" spans="2:6" ht="11.25">
      <c r="B22" s="35"/>
      <c r="C22" s="35"/>
      <c r="D22" s="35"/>
      <c r="E22" s="35"/>
      <c r="F22" s="35"/>
    </row>
    <row r="30" ht="11.25">
      <c r="B30" s="1"/>
    </row>
    <row r="31" ht="11.25">
      <c r="M31" s="6"/>
    </row>
    <row r="37" ht="42" customHeight="1"/>
    <row r="49" spans="8:12" ht="11.25">
      <c r="H49" s="6"/>
      <c r="I49" s="6"/>
      <c r="J49" s="6"/>
      <c r="K49" s="6"/>
      <c r="L49" s="6"/>
    </row>
    <row r="50" spans="8:12" ht="11.25">
      <c r="H50" s="10"/>
      <c r="I50" s="19"/>
      <c r="J50" s="19"/>
      <c r="K50" s="6"/>
      <c r="L50" s="6"/>
    </row>
    <row r="51" spans="8:12" ht="11.25">
      <c r="H51" s="14"/>
      <c r="I51" s="19"/>
      <c r="J51" s="19"/>
      <c r="K51" s="6"/>
      <c r="L51" s="19"/>
    </row>
    <row r="52" spans="8:12" ht="11.25">
      <c r="H52" s="10"/>
      <c r="I52" s="19"/>
      <c r="J52" s="19"/>
      <c r="K52" s="6"/>
      <c r="L52" s="19"/>
    </row>
    <row r="53" spans="8:12" ht="11.25">
      <c r="H53" s="10"/>
      <c r="I53" s="19"/>
      <c r="J53" s="19"/>
      <c r="K53" s="6"/>
      <c r="L53" s="19"/>
    </row>
    <row r="54" spans="8:12" ht="11.25">
      <c r="H54" s="10"/>
      <c r="I54" s="19"/>
      <c r="J54" s="19"/>
      <c r="K54" s="6"/>
      <c r="L54" s="19"/>
    </row>
    <row r="55" spans="8:12" ht="11.25">
      <c r="H55" s="10"/>
      <c r="I55" s="19"/>
      <c r="J55" s="19"/>
      <c r="K55" s="6"/>
      <c r="L55" s="19"/>
    </row>
    <row r="56" spans="8:12" ht="11.25">
      <c r="H56" s="10"/>
      <c r="I56" s="19"/>
      <c r="J56" s="19"/>
      <c r="K56" s="6"/>
      <c r="L56" s="19"/>
    </row>
    <row r="57" spans="8:12" ht="11.25">
      <c r="H57" s="15"/>
      <c r="I57" s="19"/>
      <c r="J57" s="19"/>
      <c r="K57" s="6"/>
      <c r="L57" s="19"/>
    </row>
    <row r="58" spans="8:12" ht="11.25">
      <c r="H58" s="6"/>
      <c r="I58" s="6"/>
      <c r="J58" s="6"/>
      <c r="K58" s="6"/>
      <c r="L58" s="6"/>
    </row>
    <row r="75" ht="11.25">
      <c r="M75" s="36"/>
    </row>
    <row r="76" spans="7:13" ht="11.25">
      <c r="G76" s="6"/>
      <c r="M76" s="6"/>
    </row>
    <row r="77" spans="7:14" ht="11.25">
      <c r="G77" s="37"/>
      <c r="N77" s="34"/>
    </row>
    <row r="78" spans="7:14" ht="11.25">
      <c r="G78" s="37"/>
      <c r="N78" s="34"/>
    </row>
    <row r="79" spans="7:14" ht="11.25">
      <c r="G79" s="37"/>
      <c r="N79" s="34"/>
    </row>
    <row r="80" spans="7:14" ht="11.25">
      <c r="G80" s="37"/>
      <c r="N80" s="34"/>
    </row>
    <row r="81" spans="7:14" ht="11.25">
      <c r="G81" s="37"/>
      <c r="N81" s="34"/>
    </row>
    <row r="82" spans="7:14" ht="11.25">
      <c r="G82" s="37"/>
      <c r="N82" s="34"/>
    </row>
    <row r="83" spans="7:14" ht="11.25">
      <c r="G83" s="37"/>
      <c r="N83" s="34"/>
    </row>
    <row r="84" spans="7:14" ht="11.25">
      <c r="G84" s="37"/>
      <c r="N84" s="34"/>
    </row>
    <row r="85" spans="7:14" ht="11.25">
      <c r="G85" s="37"/>
      <c r="N85" s="34"/>
    </row>
    <row r="86" spans="7:14" ht="11.25">
      <c r="G86" s="37"/>
      <c r="N86" s="34"/>
    </row>
    <row r="87" spans="7:14" ht="11.25">
      <c r="G87" s="37"/>
      <c r="N87" s="34"/>
    </row>
    <row r="88" spans="7:14" ht="11.25">
      <c r="G88" s="37"/>
      <c r="N88" s="34"/>
    </row>
    <row r="89" spans="7:14" ht="11.25">
      <c r="G89" s="37"/>
      <c r="N89" s="34"/>
    </row>
    <row r="90" spans="7:14" ht="11.25">
      <c r="G90" s="37"/>
      <c r="N90" s="34"/>
    </row>
    <row r="91" spans="7:14" ht="11.25">
      <c r="G91" s="37"/>
      <c r="N91" s="34"/>
    </row>
    <row r="92" spans="7:14" ht="11.25">
      <c r="G92" s="37"/>
      <c r="N92" s="34"/>
    </row>
    <row r="93" spans="7:14" ht="11.25">
      <c r="G93" s="37"/>
      <c r="N93" s="34"/>
    </row>
    <row r="96" ht="11.25">
      <c r="B96" s="1"/>
    </row>
    <row r="97" ht="11.25">
      <c r="B97" s="1"/>
    </row>
  </sheetData>
  <sheetProtection/>
  <printOptions/>
  <pageMargins left="0.787401575" right="0.787401575" top="0.984251969" bottom="0.984251969" header="0.4921259845" footer="0.4921259845"/>
  <pageSetup horizontalDpi="600" verticalDpi="600" orientation="landscape" paperSize="9" r:id="rId2"/>
  <drawing r:id="rId1"/>
</worksheet>
</file>

<file path=xl/worksheets/sheet21.xml><?xml version="1.0" encoding="utf-8"?>
<worksheet xmlns="http://schemas.openxmlformats.org/spreadsheetml/2006/main" xmlns:r="http://schemas.openxmlformats.org/officeDocument/2006/relationships">
  <sheetPr>
    <tabColor rgb="FF00B050"/>
  </sheetPr>
  <dimension ref="B1:E24"/>
  <sheetViews>
    <sheetView showGridLines="0" zoomScalePageLayoutView="0" workbookViewId="0" topLeftCell="A1">
      <selection activeCell="B2" sqref="B2"/>
    </sheetView>
  </sheetViews>
  <sheetFormatPr defaultColWidth="18.421875" defaultRowHeight="12" customHeight="1"/>
  <cols>
    <col min="1" max="1" width="3.7109375" style="2" customWidth="1"/>
    <col min="2" max="2" width="22.140625" style="2" customWidth="1"/>
    <col min="3" max="3" width="24.421875" style="2" customWidth="1"/>
    <col min="4" max="4" width="20.8515625" style="2" customWidth="1"/>
    <col min="5" max="5" width="23.140625" style="2" customWidth="1"/>
    <col min="6" max="16384" width="18.421875" style="2" customWidth="1"/>
  </cols>
  <sheetData>
    <row r="1" ht="15" customHeight="1">
      <c r="B1" s="1" t="s">
        <v>311</v>
      </c>
    </row>
    <row r="2" ht="15" customHeight="1">
      <c r="B2" s="1"/>
    </row>
    <row r="3" ht="15" customHeight="1">
      <c r="E3" s="64" t="s">
        <v>106</v>
      </c>
    </row>
    <row r="4" spans="3:5" ht="15" customHeight="1">
      <c r="C4" s="834" t="s">
        <v>110</v>
      </c>
      <c r="D4" s="835"/>
      <c r="E4" s="836"/>
    </row>
    <row r="5" spans="2:5" s="1" customFormat="1" ht="55.5" customHeight="1">
      <c r="B5" s="250"/>
      <c r="C5" s="227" t="s">
        <v>111</v>
      </c>
      <c r="D5" s="227" t="s">
        <v>112</v>
      </c>
      <c r="E5" s="227" t="s">
        <v>113</v>
      </c>
    </row>
    <row r="6" spans="2:5" ht="15" customHeight="1">
      <c r="B6" s="4" t="s">
        <v>44</v>
      </c>
      <c r="C6" s="266">
        <v>4.608212194440685</v>
      </c>
      <c r="D6" s="266" t="s">
        <v>8</v>
      </c>
      <c r="E6" s="266">
        <v>42.39564566030336</v>
      </c>
    </row>
    <row r="7" spans="2:5" ht="15" customHeight="1">
      <c r="B7" s="5" t="s">
        <v>45</v>
      </c>
      <c r="C7" s="266">
        <v>4.041781518490583</v>
      </c>
      <c r="D7" s="266">
        <v>0.7696206680264333</v>
      </c>
      <c r="E7" s="267">
        <v>26.17973812551967</v>
      </c>
    </row>
    <row r="8" spans="2:5" ht="15" customHeight="1">
      <c r="B8" s="4" t="s">
        <v>46</v>
      </c>
      <c r="C8" s="266">
        <v>10.574248263574592</v>
      </c>
      <c r="D8" s="266">
        <v>2.2456003938929254</v>
      </c>
      <c r="E8" s="267">
        <v>27.793896866245753</v>
      </c>
    </row>
    <row r="9" spans="2:5" ht="15" customHeight="1">
      <c r="B9" s="4" t="s">
        <v>47</v>
      </c>
      <c r="C9" s="266">
        <v>15.781214123021101</v>
      </c>
      <c r="D9" s="266">
        <v>3.970389061681101</v>
      </c>
      <c r="E9" s="267">
        <v>30.602239394023606</v>
      </c>
    </row>
    <row r="10" spans="2:5" ht="15" customHeight="1">
      <c r="B10" s="4" t="s">
        <v>48</v>
      </c>
      <c r="C10" s="266">
        <v>24.847471241820358</v>
      </c>
      <c r="D10" s="266">
        <v>7.048549654545333</v>
      </c>
      <c r="E10" s="267">
        <v>36.8471116288099</v>
      </c>
    </row>
    <row r="11" spans="2:5" ht="15" customHeight="1">
      <c r="B11" s="4" t="s">
        <v>49</v>
      </c>
      <c r="C11" s="266">
        <v>32.34858956571707</v>
      </c>
      <c r="D11" s="266">
        <v>10.818796723176973</v>
      </c>
      <c r="E11" s="267">
        <v>44.035669450712675</v>
      </c>
    </row>
    <row r="12" spans="2:5" ht="15" customHeight="1">
      <c r="B12" s="5" t="s">
        <v>50</v>
      </c>
      <c r="C12" s="266">
        <v>53.989249279959594</v>
      </c>
      <c r="D12" s="266">
        <v>19.171795880497584</v>
      </c>
      <c r="E12" s="267">
        <v>61.504731757975236</v>
      </c>
    </row>
    <row r="13" spans="2:5" ht="15" customHeight="1">
      <c r="B13" s="581" t="s">
        <v>310</v>
      </c>
      <c r="C13" s="266">
        <v>26.6324300517199</v>
      </c>
      <c r="D13" s="266">
        <v>8.70364002317276</v>
      </c>
      <c r="E13" s="267">
        <v>48.319298888759945</v>
      </c>
    </row>
    <row r="14" spans="2:5" ht="12" customHeight="1">
      <c r="B14" s="437" t="s">
        <v>51</v>
      </c>
      <c r="C14" s="266">
        <v>22.357441128731253</v>
      </c>
      <c r="D14" s="266" t="s">
        <v>8</v>
      </c>
      <c r="E14" s="267">
        <v>48.05069461661421</v>
      </c>
    </row>
    <row r="23" ht="12" customHeight="1">
      <c r="C23" s="14"/>
    </row>
    <row r="24" ht="12" customHeight="1">
      <c r="C24" s="14"/>
    </row>
  </sheetData>
  <sheetProtection/>
  <mergeCells count="1">
    <mergeCell ref="C4:E4"/>
  </mergeCells>
  <printOptions/>
  <pageMargins left="0.787401575" right="0.787401575" top="0.984251969" bottom="0.984251969"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sheetPr>
    <tabColor rgb="FF00B050"/>
    <pageSetUpPr fitToPage="1"/>
  </sheetPr>
  <dimension ref="B1:Q39"/>
  <sheetViews>
    <sheetView showGridLines="0" zoomScalePageLayoutView="0" workbookViewId="0" topLeftCell="A1">
      <selection activeCell="B34" sqref="B34"/>
    </sheetView>
  </sheetViews>
  <sheetFormatPr defaultColWidth="4.28125" defaultRowHeight="12.75"/>
  <cols>
    <col min="1" max="1" width="3.7109375" style="2" customWidth="1"/>
    <col min="2" max="2" width="28.57421875" style="2" customWidth="1"/>
    <col min="3" max="4" width="24.140625" style="2" customWidth="1"/>
    <col min="5" max="5" width="23.7109375" style="2" customWidth="1"/>
    <col min="6" max="6" width="4.28125" style="2" customWidth="1"/>
    <col min="7" max="7" width="18.7109375" style="2" customWidth="1"/>
    <col min="8" max="8" width="4.57421875" style="2" bestFit="1" customWidth="1"/>
    <col min="9" max="16384" width="4.28125" style="2" customWidth="1"/>
  </cols>
  <sheetData>
    <row r="1" spans="2:7" ht="11.25">
      <c r="B1" s="837" t="s">
        <v>313</v>
      </c>
      <c r="C1" s="838"/>
      <c r="D1" s="838"/>
      <c r="E1" s="838"/>
      <c r="F1" s="838"/>
      <c r="G1" s="838"/>
    </row>
    <row r="2" ht="15" customHeight="1"/>
    <row r="3" spans="2:4" s="1" customFormat="1" ht="38.25" customHeight="1">
      <c r="B3" s="735"/>
      <c r="C3" s="251" t="s">
        <v>230</v>
      </c>
      <c r="D3" s="251" t="s">
        <v>312</v>
      </c>
    </row>
    <row r="4" spans="2:4" s="1" customFormat="1" ht="15" customHeight="1">
      <c r="B4" s="62" t="s">
        <v>45</v>
      </c>
      <c r="C4" s="268">
        <v>1750</v>
      </c>
      <c r="D4" s="266">
        <v>-14.034910914638143</v>
      </c>
    </row>
    <row r="5" spans="2:11" ht="15" customHeight="1">
      <c r="B5" s="62" t="s">
        <v>61</v>
      </c>
      <c r="C5" s="268">
        <v>1440</v>
      </c>
      <c r="D5" s="266">
        <v>14.018569554310666</v>
      </c>
      <c r="G5" s="139"/>
      <c r="H5" s="6"/>
      <c r="I5" s="6"/>
      <c r="J5" s="6"/>
      <c r="K5" s="6"/>
    </row>
    <row r="6" spans="2:11" ht="15" customHeight="1">
      <c r="B6" s="62" t="s">
        <v>62</v>
      </c>
      <c r="C6" s="268">
        <v>1400</v>
      </c>
      <c r="D6" s="266">
        <v>11.179449221066108</v>
      </c>
      <c r="G6" s="139"/>
      <c r="H6" s="19"/>
      <c r="I6" s="6"/>
      <c r="J6" s="20"/>
      <c r="K6" s="6"/>
    </row>
    <row r="7" spans="2:11" ht="15" customHeight="1">
      <c r="B7" s="582" t="s">
        <v>51</v>
      </c>
      <c r="C7" s="583">
        <v>1420</v>
      </c>
      <c r="D7" s="584">
        <v>10.718515577966258</v>
      </c>
      <c r="G7" s="139"/>
      <c r="H7" s="19"/>
      <c r="I7" s="19"/>
      <c r="J7" s="20"/>
      <c r="K7" s="6"/>
    </row>
    <row r="8" spans="2:12" ht="15" customHeight="1">
      <c r="B8" s="10"/>
      <c r="C8" s="27"/>
      <c r="D8" s="26"/>
      <c r="H8" s="139"/>
      <c r="I8" s="19"/>
      <c r="J8" s="19"/>
      <c r="K8" s="20"/>
      <c r="L8" s="6"/>
    </row>
    <row r="9" spans="9:12" ht="11.25">
      <c r="I9" s="19"/>
      <c r="J9" s="19"/>
      <c r="K9" s="20"/>
      <c r="L9" s="6"/>
    </row>
    <row r="10" spans="9:12" ht="11.25">
      <c r="I10" s="19"/>
      <c r="J10" s="19"/>
      <c r="K10" s="20"/>
      <c r="L10" s="6"/>
    </row>
    <row r="11" ht="11.25">
      <c r="K11" s="21"/>
    </row>
    <row r="12" ht="11.25">
      <c r="K12" s="21"/>
    </row>
    <row r="13" ht="11.25">
      <c r="K13" s="21"/>
    </row>
    <row r="14" ht="11.25">
      <c r="K14" s="21"/>
    </row>
    <row r="15" ht="11.25">
      <c r="K15" s="21"/>
    </row>
    <row r="16" ht="11.25">
      <c r="K16" s="21"/>
    </row>
    <row r="23" spans="15:17" ht="11.25">
      <c r="O23" s="22"/>
      <c r="P23" s="6"/>
      <c r="Q23" s="6"/>
    </row>
    <row r="24" spans="15:17" ht="11.25">
      <c r="O24" s="22"/>
      <c r="P24" s="6"/>
      <c r="Q24" s="6"/>
    </row>
    <row r="25" spans="15:17" ht="11.25">
      <c r="O25" s="22"/>
      <c r="P25" s="6"/>
      <c r="Q25" s="6"/>
    </row>
    <row r="26" spans="15:17" ht="11.25">
      <c r="O26" s="22"/>
      <c r="P26" s="6"/>
      <c r="Q26" s="6"/>
    </row>
    <row r="27" spans="15:17" ht="11.25">
      <c r="O27" s="22"/>
      <c r="P27" s="6"/>
      <c r="Q27" s="6"/>
    </row>
    <row r="28" spans="15:17" ht="11.25">
      <c r="O28" s="22"/>
      <c r="P28" s="6"/>
      <c r="Q28" s="6"/>
    </row>
    <row r="29" spans="15:17" ht="11.25">
      <c r="O29" s="22"/>
      <c r="P29" s="6"/>
      <c r="Q29" s="6"/>
    </row>
    <row r="30" spans="15:17" ht="11.25">
      <c r="O30" s="22"/>
      <c r="P30" s="6"/>
      <c r="Q30" s="6"/>
    </row>
    <row r="31" spans="15:17" ht="11.25">
      <c r="O31" s="22"/>
      <c r="P31" s="6"/>
      <c r="Q31" s="6"/>
    </row>
    <row r="32" spans="15:17" ht="11.25">
      <c r="O32" s="22"/>
      <c r="P32" s="6"/>
      <c r="Q32" s="6"/>
    </row>
    <row r="33" spans="15:17" ht="11.25">
      <c r="O33" s="22"/>
      <c r="P33" s="6"/>
      <c r="Q33" s="6"/>
    </row>
    <row r="34" spans="15:17" ht="11.25">
      <c r="O34" s="22"/>
      <c r="P34" s="6"/>
      <c r="Q34" s="6"/>
    </row>
    <row r="35" spans="15:17" ht="11.25">
      <c r="O35" s="22"/>
      <c r="P35" s="6"/>
      <c r="Q35" s="6"/>
    </row>
    <row r="36" spans="15:17" ht="26.25" customHeight="1">
      <c r="O36" s="22"/>
      <c r="P36" s="6"/>
      <c r="Q36" s="6"/>
    </row>
    <row r="37" spans="15:17" ht="11.25">
      <c r="O37" s="22"/>
      <c r="P37" s="6"/>
      <c r="Q37" s="6"/>
    </row>
    <row r="38" spans="15:17" ht="11.25">
      <c r="O38" s="22"/>
      <c r="P38" s="6"/>
      <c r="Q38" s="6"/>
    </row>
    <row r="39" spans="15:17" ht="11.25">
      <c r="O39" s="9"/>
      <c r="P39" s="6"/>
      <c r="Q39" s="6"/>
    </row>
  </sheetData>
  <sheetProtection/>
  <mergeCells count="1">
    <mergeCell ref="B1:G1"/>
  </mergeCells>
  <printOptions/>
  <pageMargins left="0.787401575" right="0.787401575" top="0.984251969" bottom="0.984251969" header="0.4921259845" footer="0.4921259845"/>
  <pageSetup fitToHeight="1" fitToWidth="1" horizontalDpi="600" verticalDpi="600" orientation="landscape" paperSize="9" scale="70" r:id="rId2"/>
  <drawing r:id="rId1"/>
</worksheet>
</file>

<file path=xl/worksheets/sheet23.xml><?xml version="1.0" encoding="utf-8"?>
<worksheet xmlns="http://schemas.openxmlformats.org/spreadsheetml/2006/main" xmlns:r="http://schemas.openxmlformats.org/officeDocument/2006/relationships">
  <sheetPr>
    <tabColor rgb="FF00B050"/>
  </sheetPr>
  <dimension ref="B1:S61"/>
  <sheetViews>
    <sheetView showGridLines="0" zoomScale="80" zoomScaleNormal="80" zoomScalePageLayoutView="0" workbookViewId="0" topLeftCell="A1">
      <selection activeCell="B35" sqref="B35"/>
    </sheetView>
  </sheetViews>
  <sheetFormatPr defaultColWidth="11.421875" defaultRowHeight="12.75"/>
  <cols>
    <col min="1" max="1" width="3.7109375" style="2" customWidth="1"/>
    <col min="2" max="2" width="42.57421875" style="45" customWidth="1"/>
    <col min="3" max="3" width="17.00390625" style="2" customWidth="1"/>
    <col min="4" max="4" width="16.140625" style="2" customWidth="1"/>
    <col min="5" max="6" width="18.7109375" style="2" customWidth="1"/>
    <col min="7" max="7" width="19.28125" style="2" customWidth="1"/>
    <col min="8" max="8" width="16.57421875" style="2" bestFit="1" customWidth="1"/>
    <col min="9" max="9" width="17.7109375" style="2" bestFit="1" customWidth="1"/>
    <col min="10" max="14" width="11.421875" style="2" customWidth="1"/>
    <col min="15" max="15" width="49.421875" style="2" customWidth="1"/>
    <col min="16" max="16384" width="11.421875" style="2" customWidth="1"/>
  </cols>
  <sheetData>
    <row r="1" ht="15" customHeight="1">
      <c r="B1" s="44" t="s">
        <v>314</v>
      </c>
    </row>
    <row r="2" ht="15" customHeight="1"/>
    <row r="3" spans="2:6" ht="61.5" customHeight="1">
      <c r="B3" s="736"/>
      <c r="C3" s="490" t="s">
        <v>315</v>
      </c>
      <c r="D3" s="490" t="s">
        <v>316</v>
      </c>
      <c r="E3" s="490" t="s">
        <v>317</v>
      </c>
      <c r="F3" s="490" t="s">
        <v>318</v>
      </c>
    </row>
    <row r="4" spans="2:9" ht="15" customHeight="1">
      <c r="B4" s="751" t="s">
        <v>52</v>
      </c>
      <c r="C4" s="752">
        <v>34.150000000000006</v>
      </c>
      <c r="D4" s="753">
        <v>13.134</v>
      </c>
      <c r="E4" s="754">
        <v>1690</v>
      </c>
      <c r="F4" s="753">
        <v>14.805103052864688</v>
      </c>
      <c r="I4" s="126"/>
    </row>
    <row r="5" spans="2:9" ht="30.75" customHeight="1">
      <c r="B5" s="108" t="s">
        <v>95</v>
      </c>
      <c r="C5" s="269">
        <v>23.587</v>
      </c>
      <c r="D5" s="270">
        <v>9.667</v>
      </c>
      <c r="E5" s="271">
        <v>1850</v>
      </c>
      <c r="F5" s="270">
        <v>9.796846159781115</v>
      </c>
      <c r="I5" s="126"/>
    </row>
    <row r="6" spans="2:9" ht="15" customHeight="1">
      <c r="B6" s="755" t="s">
        <v>53</v>
      </c>
      <c r="C6" s="756">
        <v>26.131999999999998</v>
      </c>
      <c r="D6" s="757">
        <v>5.6770000000000005</v>
      </c>
      <c r="E6" s="758">
        <v>800</v>
      </c>
      <c r="F6" s="757">
        <v>18.902529651318332</v>
      </c>
      <c r="I6" s="126"/>
    </row>
    <row r="7" spans="2:9" ht="15" customHeight="1">
      <c r="B7" s="751" t="s">
        <v>54</v>
      </c>
      <c r="C7" s="752">
        <v>24.22</v>
      </c>
      <c r="D7" s="753">
        <v>7.567</v>
      </c>
      <c r="E7" s="754">
        <v>1310</v>
      </c>
      <c r="F7" s="753">
        <v>9.08212801745314</v>
      </c>
      <c r="I7" s="126"/>
    </row>
    <row r="8" spans="2:9" ht="23.25" customHeight="1">
      <c r="B8" s="162" t="s">
        <v>96</v>
      </c>
      <c r="C8" s="165">
        <v>24.154</v>
      </c>
      <c r="D8" s="273">
        <v>7.167</v>
      </c>
      <c r="E8" s="274">
        <v>640</v>
      </c>
      <c r="F8" s="273">
        <v>-3.973112471492024</v>
      </c>
      <c r="I8" s="126"/>
    </row>
    <row r="9" spans="2:9" ht="15" customHeight="1">
      <c r="B9" s="420" t="s">
        <v>55</v>
      </c>
      <c r="C9" s="165">
        <v>62.222</v>
      </c>
      <c r="D9" s="273">
        <v>26.362000000000002</v>
      </c>
      <c r="E9" s="274">
        <v>1690</v>
      </c>
      <c r="F9" s="273">
        <v>16.30627778618916</v>
      </c>
      <c r="I9" s="126"/>
    </row>
    <row r="10" spans="2:9" ht="24" customHeight="1">
      <c r="B10" s="421" t="s">
        <v>56</v>
      </c>
      <c r="C10" s="165">
        <v>17.389</v>
      </c>
      <c r="D10" s="273">
        <v>5.688</v>
      </c>
      <c r="E10" s="274">
        <v>1540</v>
      </c>
      <c r="F10" s="273">
        <v>-2.4532377290606977</v>
      </c>
      <c r="I10" s="126"/>
    </row>
    <row r="11" spans="2:9" ht="15" customHeight="1">
      <c r="B11" s="755" t="s">
        <v>51</v>
      </c>
      <c r="C11" s="756">
        <v>26.632</v>
      </c>
      <c r="D11" s="757">
        <v>8.704</v>
      </c>
      <c r="E11" s="758">
        <v>1420</v>
      </c>
      <c r="F11" s="757">
        <v>11.102417651201012</v>
      </c>
      <c r="I11" s="126"/>
    </row>
    <row r="20" spans="2:6" ht="11.25">
      <c r="B20" s="49"/>
      <c r="C20" s="6"/>
      <c r="D20" s="6"/>
      <c r="E20" s="6"/>
      <c r="F20" s="6"/>
    </row>
    <row r="21" spans="2:19" ht="11.25">
      <c r="B21" s="49"/>
      <c r="C21" s="6"/>
      <c r="D21" s="6"/>
      <c r="E21" s="6"/>
      <c r="F21" s="6"/>
      <c r="N21" s="6"/>
      <c r="O21" s="6"/>
      <c r="P21" s="6"/>
      <c r="Q21" s="6"/>
      <c r="R21" s="6"/>
      <c r="S21" s="6"/>
    </row>
    <row r="22" spans="2:19" ht="11.25">
      <c r="B22" s="49"/>
      <c r="C22" s="6"/>
      <c r="D22" s="6"/>
      <c r="E22" s="6"/>
      <c r="F22" s="6"/>
      <c r="N22" s="6"/>
      <c r="O22" s="6"/>
      <c r="P22" s="6"/>
      <c r="Q22" s="6"/>
      <c r="R22" s="6"/>
      <c r="S22" s="6"/>
    </row>
    <row r="23" spans="2:19" ht="11.25">
      <c r="B23" s="50"/>
      <c r="C23" s="51"/>
      <c r="D23" s="51"/>
      <c r="E23" s="52"/>
      <c r="F23" s="6"/>
      <c r="N23" s="839"/>
      <c r="O23" s="839"/>
      <c r="P23" s="51"/>
      <c r="Q23" s="51"/>
      <c r="R23" s="51"/>
      <c r="S23" s="52"/>
    </row>
    <row r="24" spans="2:19" ht="11.25">
      <c r="B24" s="53"/>
      <c r="C24" s="54"/>
      <c r="D24" s="37"/>
      <c r="E24" s="55"/>
      <c r="F24" s="6"/>
      <c r="G24" s="56"/>
      <c r="N24" s="10"/>
      <c r="O24" s="39"/>
      <c r="P24" s="32"/>
      <c r="Q24" s="32"/>
      <c r="R24" s="57"/>
      <c r="S24" s="57"/>
    </row>
    <row r="25" spans="2:19" ht="11.25">
      <c r="B25" s="53"/>
      <c r="C25" s="54"/>
      <c r="D25" s="33"/>
      <c r="E25" s="55"/>
      <c r="F25" s="6"/>
      <c r="G25" s="56"/>
      <c r="N25" s="10"/>
      <c r="O25" s="39"/>
      <c r="P25" s="32"/>
      <c r="Q25" s="32"/>
      <c r="R25" s="57"/>
      <c r="S25" s="57"/>
    </row>
    <row r="26" spans="2:19" ht="11.25">
      <c r="B26" s="53"/>
      <c r="C26" s="54"/>
      <c r="D26" s="33"/>
      <c r="E26" s="55"/>
      <c r="F26" s="6"/>
      <c r="G26" s="56"/>
      <c r="N26" s="10"/>
      <c r="O26" s="39"/>
      <c r="P26" s="32"/>
      <c r="Q26" s="32"/>
      <c r="R26" s="57"/>
      <c r="S26" s="57"/>
    </row>
    <row r="27" spans="2:19" ht="11.25">
      <c r="B27" s="53"/>
      <c r="C27" s="54"/>
      <c r="D27" s="33"/>
      <c r="E27" s="55"/>
      <c r="F27" s="6"/>
      <c r="G27" s="56"/>
      <c r="N27" s="10"/>
      <c r="O27" s="39"/>
      <c r="P27" s="32"/>
      <c r="Q27" s="32"/>
      <c r="R27" s="57"/>
      <c r="S27" s="57"/>
    </row>
    <row r="28" spans="2:19" ht="11.25">
      <c r="B28" s="53"/>
      <c r="C28" s="54"/>
      <c r="D28" s="33"/>
      <c r="E28" s="55"/>
      <c r="F28" s="6"/>
      <c r="G28" s="56"/>
      <c r="N28" s="10"/>
      <c r="O28" s="39"/>
      <c r="P28" s="32"/>
      <c r="Q28" s="32"/>
      <c r="R28" s="57"/>
      <c r="S28" s="57"/>
    </row>
    <row r="29" spans="2:19" ht="11.25">
      <c r="B29" s="53"/>
      <c r="C29" s="54"/>
      <c r="D29" s="33"/>
      <c r="E29" s="55"/>
      <c r="F29" s="6"/>
      <c r="G29" s="56"/>
      <c r="N29" s="10"/>
      <c r="O29" s="39"/>
      <c r="P29" s="32"/>
      <c r="Q29" s="32"/>
      <c r="R29" s="57"/>
      <c r="S29" s="57"/>
    </row>
    <row r="30" spans="2:19" ht="11.25">
      <c r="B30" s="53"/>
      <c r="C30" s="54"/>
      <c r="D30" s="33"/>
      <c r="E30" s="55"/>
      <c r="F30" s="6"/>
      <c r="G30" s="56"/>
      <c r="N30" s="10"/>
      <c r="O30" s="39"/>
      <c r="P30" s="32"/>
      <c r="Q30" s="32"/>
      <c r="R30" s="57"/>
      <c r="S30" s="57"/>
    </row>
    <row r="31" spans="2:19" ht="11.25">
      <c r="B31" s="53"/>
      <c r="C31" s="54"/>
      <c r="D31" s="33"/>
      <c r="E31" s="55"/>
      <c r="F31" s="6"/>
      <c r="G31" s="56"/>
      <c r="N31" s="10"/>
      <c r="O31" s="39"/>
      <c r="P31" s="32"/>
      <c r="Q31" s="32"/>
      <c r="R31" s="57"/>
      <c r="S31" s="57"/>
    </row>
    <row r="32" spans="2:19" ht="11.25">
      <c r="B32" s="53"/>
      <c r="C32" s="54"/>
      <c r="D32" s="33"/>
      <c r="E32" s="55"/>
      <c r="F32" s="6"/>
      <c r="G32" s="56"/>
      <c r="N32" s="10"/>
      <c r="O32" s="39"/>
      <c r="P32" s="32"/>
      <c r="Q32" s="32"/>
      <c r="R32" s="57"/>
      <c r="S32" s="57"/>
    </row>
    <row r="33" spans="2:19" ht="11.25">
      <c r="B33" s="53"/>
      <c r="C33" s="54"/>
      <c r="D33" s="33"/>
      <c r="E33" s="55"/>
      <c r="F33" s="6"/>
      <c r="G33" s="56"/>
      <c r="N33" s="10"/>
      <c r="O33" s="39"/>
      <c r="P33" s="32"/>
      <c r="Q33" s="32"/>
      <c r="R33" s="57"/>
      <c r="S33" s="57"/>
    </row>
    <row r="34" spans="2:19" ht="11.25">
      <c r="B34" s="53"/>
      <c r="C34" s="54"/>
      <c r="D34" s="33"/>
      <c r="E34" s="55"/>
      <c r="F34" s="6"/>
      <c r="G34" s="56"/>
      <c r="N34" s="10"/>
      <c r="O34" s="39"/>
      <c r="P34" s="32"/>
      <c r="Q34" s="32"/>
      <c r="R34" s="57"/>
      <c r="S34" s="57"/>
    </row>
    <row r="35" spans="2:19" ht="11.25">
      <c r="B35" s="53"/>
      <c r="C35" s="54"/>
      <c r="D35" s="33"/>
      <c r="E35" s="55"/>
      <c r="F35" s="6"/>
      <c r="G35" s="56"/>
      <c r="N35" s="10"/>
      <c r="O35" s="39"/>
      <c r="P35" s="32"/>
      <c r="Q35" s="32"/>
      <c r="R35" s="57"/>
      <c r="S35" s="57"/>
    </row>
    <row r="36" spans="2:19" ht="11.25">
      <c r="B36" s="53"/>
      <c r="C36" s="54"/>
      <c r="D36" s="33"/>
      <c r="E36" s="55"/>
      <c r="F36" s="6"/>
      <c r="G36" s="56"/>
      <c r="N36" s="10"/>
      <c r="O36" s="39"/>
      <c r="P36" s="32"/>
      <c r="Q36" s="32"/>
      <c r="R36" s="57"/>
      <c r="S36" s="57"/>
    </row>
    <row r="37" spans="2:19" ht="11.25">
      <c r="B37" s="53"/>
      <c r="C37" s="54"/>
      <c r="D37" s="33"/>
      <c r="E37" s="55"/>
      <c r="F37" s="6"/>
      <c r="G37" s="56"/>
      <c r="N37" s="10"/>
      <c r="O37" s="39"/>
      <c r="P37" s="32"/>
      <c r="Q37" s="32"/>
      <c r="R37" s="57"/>
      <c r="S37" s="57"/>
    </row>
    <row r="38" spans="2:19" ht="11.25">
      <c r="B38" s="53"/>
      <c r="C38" s="54"/>
      <c r="D38" s="33"/>
      <c r="E38" s="55"/>
      <c r="F38" s="6"/>
      <c r="G38" s="56"/>
      <c r="N38" s="10"/>
      <c r="O38" s="39"/>
      <c r="P38" s="32"/>
      <c r="Q38" s="32"/>
      <c r="R38" s="57"/>
      <c r="S38" s="57"/>
    </row>
    <row r="39" spans="2:19" ht="11.25">
      <c r="B39" s="53"/>
      <c r="C39" s="54"/>
      <c r="D39" s="33"/>
      <c r="E39" s="55"/>
      <c r="F39" s="6"/>
      <c r="G39" s="56"/>
      <c r="N39" s="10"/>
      <c r="O39" s="39"/>
      <c r="P39" s="32"/>
      <c r="Q39" s="32"/>
      <c r="R39" s="57"/>
      <c r="S39" s="57"/>
    </row>
    <row r="40" spans="2:19" ht="11.25">
      <c r="B40" s="58"/>
      <c r="C40" s="59"/>
      <c r="D40" s="60"/>
      <c r="E40" s="61"/>
      <c r="F40" s="6"/>
      <c r="G40" s="56"/>
      <c r="N40" s="840"/>
      <c r="O40" s="840"/>
      <c r="P40" s="9"/>
      <c r="Q40" s="9"/>
      <c r="R40" s="9"/>
      <c r="S40" s="9"/>
    </row>
    <row r="41" spans="2:19" ht="11.25">
      <c r="B41" s="49"/>
      <c r="C41" s="6"/>
      <c r="D41" s="6"/>
      <c r="E41" s="6"/>
      <c r="F41" s="6"/>
      <c r="N41" s="6"/>
      <c r="O41" s="6"/>
      <c r="P41" s="6"/>
      <c r="Q41" s="6"/>
      <c r="R41" s="6"/>
      <c r="S41" s="6"/>
    </row>
    <row r="42" spans="2:6" ht="11.25">
      <c r="B42" s="49"/>
      <c r="C42" s="6"/>
      <c r="D42" s="6"/>
      <c r="E42" s="6"/>
      <c r="F42" s="6"/>
    </row>
    <row r="43" spans="2:6" ht="11.25">
      <c r="B43" s="49"/>
      <c r="C43" s="6"/>
      <c r="D43" s="6"/>
      <c r="E43" s="6"/>
      <c r="F43" s="6"/>
    </row>
    <row r="44" spans="2:6" ht="11.25">
      <c r="B44" s="49"/>
      <c r="C44" s="6"/>
      <c r="D44" s="6"/>
      <c r="E44" s="6"/>
      <c r="F44" s="6"/>
    </row>
    <row r="45" spans="2:6" ht="11.25">
      <c r="B45" s="49"/>
      <c r="C45" s="6"/>
      <c r="D45" s="6"/>
      <c r="E45" s="6"/>
      <c r="F45" s="6"/>
    </row>
    <row r="46" spans="2:6" ht="11.25">
      <c r="B46" s="49"/>
      <c r="C46" s="6"/>
      <c r="D46" s="6"/>
      <c r="E46" s="6"/>
      <c r="F46" s="6"/>
    </row>
    <row r="47" spans="2:6" ht="11.25">
      <c r="B47" s="49"/>
      <c r="C47" s="6"/>
      <c r="D47" s="6"/>
      <c r="E47" s="6"/>
      <c r="F47" s="6"/>
    </row>
    <row r="48" spans="2:6" ht="11.25">
      <c r="B48" s="49"/>
      <c r="C48" s="6"/>
      <c r="D48" s="6"/>
      <c r="E48" s="6"/>
      <c r="F48" s="6"/>
    </row>
    <row r="49" spans="2:6" ht="11.25">
      <c r="B49" s="49"/>
      <c r="C49" s="6"/>
      <c r="D49" s="6"/>
      <c r="E49" s="6"/>
      <c r="F49" s="6"/>
    </row>
    <row r="50" spans="2:6" ht="11.25">
      <c r="B50" s="49"/>
      <c r="C50" s="6"/>
      <c r="D50" s="6"/>
      <c r="E50" s="6"/>
      <c r="F50" s="6"/>
    </row>
    <row r="51" spans="2:6" ht="11.25">
      <c r="B51" s="49"/>
      <c r="C51" s="6"/>
      <c r="D51" s="6"/>
      <c r="E51" s="6"/>
      <c r="F51" s="6"/>
    </row>
    <row r="52" spans="2:6" ht="11.25">
      <c r="B52" s="49"/>
      <c r="C52" s="6"/>
      <c r="D52" s="6"/>
      <c r="E52" s="6"/>
      <c r="F52" s="6"/>
    </row>
    <row r="53" spans="2:6" ht="11.25">
      <c r="B53" s="49"/>
      <c r="C53" s="6"/>
      <c r="D53" s="6"/>
      <c r="E53" s="6"/>
      <c r="F53" s="6"/>
    </row>
    <row r="54" spans="2:6" ht="11.25">
      <c r="B54" s="49"/>
      <c r="C54" s="6"/>
      <c r="D54" s="6"/>
      <c r="E54" s="6"/>
      <c r="F54" s="6"/>
    </row>
    <row r="55" spans="2:6" ht="11.25">
      <c r="B55" s="49"/>
      <c r="C55" s="6"/>
      <c r="D55" s="6"/>
      <c r="E55" s="6"/>
      <c r="F55" s="6"/>
    </row>
    <row r="56" spans="2:6" ht="11.25">
      <c r="B56" s="49"/>
      <c r="C56" s="6"/>
      <c r="D56" s="6"/>
      <c r="E56" s="6"/>
      <c r="F56" s="6"/>
    </row>
    <row r="57" spans="2:6" ht="11.25">
      <c r="B57" s="49"/>
      <c r="C57" s="6"/>
      <c r="D57" s="6"/>
      <c r="E57" s="6"/>
      <c r="F57" s="6"/>
    </row>
    <row r="58" spans="2:6" ht="11.25">
      <c r="B58" s="49"/>
      <c r="C58" s="6"/>
      <c r="D58" s="6"/>
      <c r="E58" s="6"/>
      <c r="F58" s="6"/>
    </row>
    <row r="59" spans="2:6" ht="11.25">
      <c r="B59" s="49"/>
      <c r="C59" s="6"/>
      <c r="D59" s="6"/>
      <c r="E59" s="6"/>
      <c r="F59" s="6"/>
    </row>
    <row r="60" spans="2:6" ht="11.25">
      <c r="B60" s="49"/>
      <c r="C60" s="6"/>
      <c r="D60" s="6"/>
      <c r="E60" s="6"/>
      <c r="F60" s="6"/>
    </row>
    <row r="61" spans="2:6" ht="11.25">
      <c r="B61" s="49"/>
      <c r="C61" s="6"/>
      <c r="D61" s="6"/>
      <c r="E61" s="6"/>
      <c r="F61" s="6"/>
    </row>
  </sheetData>
  <sheetProtection/>
  <mergeCells count="2">
    <mergeCell ref="N23:O23"/>
    <mergeCell ref="N40:O40"/>
  </mergeCells>
  <printOptions/>
  <pageMargins left="0.787401575" right="0.787401575" top="0.984251969" bottom="0.984251969" header="0.4921259845" footer="0.4921259845"/>
  <pageSetup horizontalDpi="600" verticalDpi="600" orientation="landscape" paperSize="9" r:id="rId2"/>
  <drawing r:id="rId1"/>
</worksheet>
</file>

<file path=xl/worksheets/sheet24.xml><?xml version="1.0" encoding="utf-8"?>
<worksheet xmlns="http://schemas.openxmlformats.org/spreadsheetml/2006/main" xmlns:r="http://schemas.openxmlformats.org/officeDocument/2006/relationships">
  <sheetPr>
    <tabColor rgb="FF00B050"/>
  </sheetPr>
  <dimension ref="B1:I14"/>
  <sheetViews>
    <sheetView showGridLines="0" zoomScale="80" zoomScaleNormal="80" zoomScalePageLayoutView="0" workbookViewId="0" topLeftCell="A1">
      <selection activeCell="L51" sqref="L51"/>
    </sheetView>
  </sheetViews>
  <sheetFormatPr defaultColWidth="11.421875" defaultRowHeight="12.75"/>
  <cols>
    <col min="1" max="1" width="3.7109375" style="2" customWidth="1"/>
    <col min="2" max="2" width="16.57421875" style="2" customWidth="1"/>
    <col min="3" max="8" width="14.8515625" style="2" customWidth="1"/>
    <col min="9" max="9" width="14.28125" style="2" customWidth="1"/>
    <col min="10" max="16384" width="11.421875" style="2" customWidth="1"/>
  </cols>
  <sheetData>
    <row r="1" ht="15" customHeight="1">
      <c r="B1" s="1" t="s">
        <v>324</v>
      </c>
    </row>
    <row r="2" ht="15" customHeight="1"/>
    <row r="3" ht="11.25">
      <c r="H3" s="43"/>
    </row>
    <row r="4" spans="2:9" ht="12.75">
      <c r="B4" s="844"/>
      <c r="C4" s="846" t="s">
        <v>319</v>
      </c>
      <c r="D4" s="847"/>
      <c r="E4" s="847"/>
      <c r="F4" s="847"/>
      <c r="G4" s="847"/>
      <c r="H4" s="848"/>
      <c r="I4" s="849" t="s">
        <v>51</v>
      </c>
    </row>
    <row r="5" spans="2:9" ht="42.75" customHeight="1">
      <c r="B5" s="845"/>
      <c r="C5" s="737" t="s">
        <v>57</v>
      </c>
      <c r="D5" s="737" t="s">
        <v>58</v>
      </c>
      <c r="E5" s="737" t="s">
        <v>322</v>
      </c>
      <c r="F5" s="737" t="s">
        <v>320</v>
      </c>
      <c r="G5" s="737" t="s">
        <v>323</v>
      </c>
      <c r="H5" s="737" t="s">
        <v>151</v>
      </c>
      <c r="I5" s="849"/>
    </row>
    <row r="6" spans="2:9" ht="15.75" customHeight="1">
      <c r="B6" s="841" t="s">
        <v>154</v>
      </c>
      <c r="C6" s="842"/>
      <c r="D6" s="842"/>
      <c r="E6" s="842"/>
      <c r="F6" s="842"/>
      <c r="G6" s="842"/>
      <c r="H6" s="842"/>
      <c r="I6" s="843"/>
    </row>
    <row r="7" spans="2:9" ht="15.75" customHeight="1">
      <c r="B7" s="586" t="s">
        <v>45</v>
      </c>
      <c r="C7" s="588">
        <v>6.319</v>
      </c>
      <c r="D7" s="588">
        <v>19.154</v>
      </c>
      <c r="E7" s="588">
        <v>22.355</v>
      </c>
      <c r="F7" s="588">
        <v>40.050000000000004</v>
      </c>
      <c r="G7" s="588">
        <v>3.5798000000000005</v>
      </c>
      <c r="H7" s="588">
        <v>8.5433</v>
      </c>
      <c r="I7" s="588">
        <v>100</v>
      </c>
    </row>
    <row r="8" spans="2:9" ht="15.75" customHeight="1">
      <c r="B8" s="587" t="s">
        <v>61</v>
      </c>
      <c r="C8" s="588">
        <v>30.413</v>
      </c>
      <c r="D8" s="588">
        <v>20.745</v>
      </c>
      <c r="E8" s="588">
        <v>19.966</v>
      </c>
      <c r="F8" s="588">
        <v>21.19</v>
      </c>
      <c r="G8" s="588">
        <v>0.4849</v>
      </c>
      <c r="H8" s="588">
        <v>7.2016</v>
      </c>
      <c r="I8" s="588">
        <v>100</v>
      </c>
    </row>
    <row r="9" spans="2:9" ht="15.75" customHeight="1">
      <c r="B9" s="587" t="s">
        <v>62</v>
      </c>
      <c r="C9" s="588">
        <v>24.562</v>
      </c>
      <c r="D9" s="588">
        <v>21.034</v>
      </c>
      <c r="E9" s="588">
        <v>18.276</v>
      </c>
      <c r="F9" s="588">
        <v>27.811999999999998</v>
      </c>
      <c r="G9" s="588">
        <v>1.7461999999999998</v>
      </c>
      <c r="H9" s="588">
        <v>6.569800000000001</v>
      </c>
      <c r="I9" s="588">
        <v>100</v>
      </c>
    </row>
    <row r="10" spans="2:9" ht="15.75" customHeight="1">
      <c r="B10" s="841" t="s">
        <v>321</v>
      </c>
      <c r="C10" s="842"/>
      <c r="D10" s="842"/>
      <c r="E10" s="842"/>
      <c r="F10" s="842"/>
      <c r="G10" s="842"/>
      <c r="H10" s="842"/>
      <c r="I10" s="843"/>
    </row>
    <row r="11" spans="2:9" ht="15.75" customHeight="1">
      <c r="B11" s="586" t="s">
        <v>52</v>
      </c>
      <c r="C11" s="585">
        <v>22.31</v>
      </c>
      <c r="D11" s="585">
        <v>21.183</v>
      </c>
      <c r="E11" s="585">
        <v>19.312</v>
      </c>
      <c r="F11" s="585">
        <v>28.561999999999998</v>
      </c>
      <c r="G11" s="585">
        <v>2.0359</v>
      </c>
      <c r="H11" s="585">
        <v>6.5965</v>
      </c>
      <c r="I11" s="585">
        <v>100</v>
      </c>
    </row>
    <row r="12" spans="2:9" ht="15.75" customHeight="1">
      <c r="B12" s="587" t="s">
        <v>53</v>
      </c>
      <c r="C12" s="585">
        <v>28.27</v>
      </c>
      <c r="D12" s="585">
        <v>16.891000000000002</v>
      </c>
      <c r="E12" s="585">
        <v>18.869</v>
      </c>
      <c r="F12" s="585">
        <v>25.531</v>
      </c>
      <c r="G12" s="585">
        <v>4.3896999999999995</v>
      </c>
      <c r="H12" s="585">
        <v>6.0488</v>
      </c>
      <c r="I12" s="585">
        <v>100</v>
      </c>
    </row>
    <row r="13" spans="2:9" ht="15.75" customHeight="1">
      <c r="B13" s="587" t="s">
        <v>54</v>
      </c>
      <c r="C13" s="585">
        <v>26.705000000000002</v>
      </c>
      <c r="D13" s="585">
        <v>20.939</v>
      </c>
      <c r="E13" s="585">
        <v>18.184</v>
      </c>
      <c r="F13" s="585">
        <v>26.162000000000003</v>
      </c>
      <c r="G13" s="585">
        <v>1.1494</v>
      </c>
      <c r="H13" s="585">
        <v>6.8607000000000005</v>
      </c>
      <c r="I13" s="585">
        <v>100</v>
      </c>
    </row>
    <row r="14" spans="2:9" ht="15.75" customHeight="1">
      <c r="B14" s="749" t="s">
        <v>51</v>
      </c>
      <c r="C14" s="750">
        <v>24.934</v>
      </c>
      <c r="D14" s="750">
        <v>20.931</v>
      </c>
      <c r="E14" s="750">
        <v>18.668000000000003</v>
      </c>
      <c r="F14" s="750">
        <v>27.134999999999998</v>
      </c>
      <c r="G14" s="750">
        <v>1.6021</v>
      </c>
      <c r="H14" s="750">
        <v>6.7299</v>
      </c>
      <c r="I14" s="750">
        <v>100</v>
      </c>
    </row>
  </sheetData>
  <sheetProtection/>
  <mergeCells count="5">
    <mergeCell ref="B10:I10"/>
    <mergeCell ref="B4:B5"/>
    <mergeCell ref="C4:H4"/>
    <mergeCell ref="I4:I5"/>
    <mergeCell ref="B6:I6"/>
  </mergeCells>
  <printOptions/>
  <pageMargins left="0.787401575" right="0.787401575" top="0.984251969" bottom="0.984251969" header="0.4921259845" footer="0.4921259845"/>
  <pageSetup horizontalDpi="300" verticalDpi="300" orientation="portrait" paperSize="9" r:id="rId2"/>
  <drawing r:id="rId1"/>
</worksheet>
</file>

<file path=xl/worksheets/sheet25.xml><?xml version="1.0" encoding="utf-8"?>
<worksheet xmlns="http://schemas.openxmlformats.org/spreadsheetml/2006/main" xmlns:r="http://schemas.openxmlformats.org/officeDocument/2006/relationships">
  <sheetPr>
    <tabColor rgb="FF00B050"/>
  </sheetPr>
  <dimension ref="B2:N52"/>
  <sheetViews>
    <sheetView showGridLines="0" zoomScalePageLayoutView="0" workbookViewId="0" topLeftCell="A1">
      <selection activeCell="B14" sqref="B14:B15"/>
    </sheetView>
  </sheetViews>
  <sheetFormatPr defaultColWidth="11.421875" defaultRowHeight="12.75"/>
  <cols>
    <col min="1" max="1" width="3.7109375" style="0" customWidth="1"/>
    <col min="2" max="2" width="21.7109375" style="0" customWidth="1"/>
    <col min="3" max="5" width="11.28125" style="0" customWidth="1"/>
    <col min="6" max="6" width="12.421875" style="0" customWidth="1"/>
    <col min="7" max="7" width="9.8515625" style="0" customWidth="1"/>
    <col min="8" max="8" width="22.7109375" style="0" customWidth="1"/>
    <col min="9" max="9" width="16.00390625" style="0" customWidth="1"/>
    <col min="10" max="10" width="16.8515625" style="0" customWidth="1"/>
    <col min="11" max="11" width="19.421875" style="0" customWidth="1"/>
    <col min="12" max="12" width="16.8515625" style="0" customWidth="1"/>
    <col min="13" max="13" width="15.421875" style="0" bestFit="1" customWidth="1"/>
    <col min="14" max="14" width="12.8515625" style="0" bestFit="1" customWidth="1"/>
    <col min="15" max="16" width="14.421875" style="0" bestFit="1" customWidth="1"/>
    <col min="17" max="20" width="15.421875" style="0" bestFit="1" customWidth="1"/>
  </cols>
  <sheetData>
    <row r="2" spans="2:6" ht="12.75">
      <c r="B2" s="176" t="s">
        <v>152</v>
      </c>
      <c r="C2" s="281"/>
      <c r="D2" s="282"/>
      <c r="E2" s="282"/>
      <c r="F2" s="283"/>
    </row>
    <row r="3" spans="2:6" ht="12.75">
      <c r="B3" s="282"/>
      <c r="C3" s="282"/>
      <c r="D3" s="282"/>
      <c r="E3" s="282"/>
      <c r="F3" s="283"/>
    </row>
    <row r="4" spans="2:5" ht="33.75">
      <c r="B4" s="739" t="s">
        <v>154</v>
      </c>
      <c r="C4" s="738" t="s">
        <v>155</v>
      </c>
      <c r="D4" s="738" t="s">
        <v>156</v>
      </c>
      <c r="E4" s="738" t="s">
        <v>210</v>
      </c>
    </row>
    <row r="5" spans="2:5" ht="12.75">
      <c r="B5" s="744" t="s">
        <v>163</v>
      </c>
      <c r="C5" s="745">
        <v>1.7</v>
      </c>
      <c r="D5" s="745">
        <v>10.16</v>
      </c>
      <c r="E5" s="745">
        <v>11.064528386997942</v>
      </c>
    </row>
    <row r="6" spans="2:5" ht="12.75">
      <c r="B6" s="286"/>
      <c r="C6" s="287"/>
      <c r="D6" s="287"/>
      <c r="E6" s="287"/>
    </row>
    <row r="7" spans="2:5" ht="12.75" customHeight="1">
      <c r="B7" s="286" t="s">
        <v>157</v>
      </c>
      <c r="C7" s="287">
        <v>1.58</v>
      </c>
      <c r="D7" s="287">
        <v>8.78</v>
      </c>
      <c r="E7" s="287">
        <v>9.6786013286508</v>
      </c>
    </row>
    <row r="8" spans="2:5" ht="12.75">
      <c r="B8" s="286" t="s">
        <v>158</v>
      </c>
      <c r="C8" s="287">
        <v>1.57</v>
      </c>
      <c r="D8" s="287">
        <v>14.01</v>
      </c>
      <c r="E8" s="287">
        <v>14.376055180031758</v>
      </c>
    </row>
    <row r="9" spans="2:5" ht="12.75">
      <c r="B9" s="286" t="s">
        <v>159</v>
      </c>
      <c r="C9" s="287">
        <v>2.78</v>
      </c>
      <c r="D9" s="287">
        <v>18.19</v>
      </c>
      <c r="E9" s="287">
        <v>19.80121629536011</v>
      </c>
    </row>
    <row r="10" spans="2:5" ht="12.75">
      <c r="B10" s="286" t="s">
        <v>160</v>
      </c>
      <c r="C10" s="287">
        <v>2.54</v>
      </c>
      <c r="D10" s="287">
        <v>21.6</v>
      </c>
      <c r="E10" s="287">
        <v>22.726696712074375</v>
      </c>
    </row>
    <row r="11" spans="2:5" ht="12.75">
      <c r="B11" s="286" t="s">
        <v>161</v>
      </c>
      <c r="C11" s="287">
        <v>3.93</v>
      </c>
      <c r="D11" s="287">
        <v>23.09</v>
      </c>
      <c r="E11" s="287">
        <v>24.219273934637652</v>
      </c>
    </row>
    <row r="12" spans="2:5" ht="12.75">
      <c r="B12" s="286" t="s">
        <v>162</v>
      </c>
      <c r="C12" s="287">
        <v>7.03</v>
      </c>
      <c r="D12" s="287">
        <v>32.29</v>
      </c>
      <c r="E12" s="287">
        <v>34.047382939502064</v>
      </c>
    </row>
    <row r="14" ht="12.75">
      <c r="B14" s="285" t="s">
        <v>153</v>
      </c>
    </row>
    <row r="15" ht="12.75">
      <c r="B15" s="284" t="s">
        <v>211</v>
      </c>
    </row>
    <row r="16" ht="11.25" customHeight="1"/>
    <row r="17" ht="11.25" customHeight="1"/>
    <row r="18" ht="11.25" customHeight="1"/>
    <row r="19" ht="11.25" customHeight="1"/>
    <row r="20" ht="11.25" customHeight="1">
      <c r="M20" s="288"/>
    </row>
    <row r="21" ht="12.75">
      <c r="M21" s="289"/>
    </row>
    <row r="22" ht="12.75">
      <c r="N22" s="290"/>
    </row>
    <row r="23" ht="12.75">
      <c r="N23" s="290"/>
    </row>
    <row r="24" spans="8:14" ht="12.75">
      <c r="H24" s="291"/>
      <c r="I24" s="292"/>
      <c r="N24" s="290"/>
    </row>
    <row r="25" spans="7:13" ht="12.75">
      <c r="G25" s="291"/>
      <c r="H25" s="292"/>
      <c r="M25" s="290"/>
    </row>
    <row r="26" spans="8:13" ht="12.75">
      <c r="H26" s="289"/>
      <c r="I26" s="293"/>
      <c r="J26" s="294"/>
      <c r="K26" s="294"/>
      <c r="M26" s="290"/>
    </row>
    <row r="27" spans="8:13" ht="12.75">
      <c r="H27" s="289"/>
      <c r="I27" s="293"/>
      <c r="J27" s="294"/>
      <c r="K27" s="294"/>
      <c r="M27" s="290"/>
    </row>
    <row r="28" spans="8:13" ht="12.75">
      <c r="H28" s="289"/>
      <c r="I28" s="293"/>
      <c r="J28" s="294"/>
      <c r="K28" s="294"/>
      <c r="M28" s="290"/>
    </row>
    <row r="29" spans="2:13" ht="12.75">
      <c r="B29" s="295"/>
      <c r="H29" s="289"/>
      <c r="I29" s="293"/>
      <c r="J29" s="294"/>
      <c r="K29" s="294"/>
      <c r="M29" s="290"/>
    </row>
    <row r="30" spans="2:13" ht="12.75">
      <c r="B30" s="295"/>
      <c r="H30" s="289"/>
      <c r="I30" s="293"/>
      <c r="J30" s="294"/>
      <c r="K30" s="294"/>
      <c r="M30" s="290"/>
    </row>
    <row r="31" spans="8:13" ht="12.75">
      <c r="H31" s="289"/>
      <c r="I31" s="293"/>
      <c r="J31" s="294"/>
      <c r="K31" s="294"/>
      <c r="M31" s="290"/>
    </row>
    <row r="32" spans="8:13" ht="12.75">
      <c r="H32" s="289"/>
      <c r="I32" s="293"/>
      <c r="J32" s="294"/>
      <c r="K32" s="294"/>
      <c r="M32" s="290"/>
    </row>
    <row r="33" spans="3:13" ht="12.75">
      <c r="C33" s="291"/>
      <c r="H33" s="289"/>
      <c r="I33" s="296"/>
      <c r="J33" s="297"/>
      <c r="K33" s="298"/>
      <c r="M33" s="290"/>
    </row>
    <row r="34" spans="3:13" ht="12.75">
      <c r="C34" s="291"/>
      <c r="I34" s="299"/>
      <c r="J34" s="299"/>
      <c r="K34" s="299"/>
      <c r="M34" s="290"/>
    </row>
    <row r="35" spans="9:13" ht="12.75">
      <c r="I35" s="300"/>
      <c r="J35" s="300"/>
      <c r="K35" s="300"/>
      <c r="M35" s="290"/>
    </row>
    <row r="36" spans="9:13" ht="12.75">
      <c r="I36" s="300"/>
      <c r="J36" s="300"/>
      <c r="K36" s="300"/>
      <c r="M36" s="290"/>
    </row>
    <row r="37" spans="9:13" ht="12.75">
      <c r="I37" s="300"/>
      <c r="J37" s="300"/>
      <c r="K37" s="300"/>
      <c r="M37" s="290"/>
    </row>
    <row r="38" spans="9:13" ht="12.75">
      <c r="I38" s="300"/>
      <c r="J38" s="300"/>
      <c r="K38" s="300"/>
      <c r="M38" s="290"/>
    </row>
    <row r="39" spans="9:11" ht="12.75">
      <c r="I39" s="300"/>
      <c r="J39" s="300"/>
      <c r="K39" s="300"/>
    </row>
    <row r="40" spans="9:11" ht="12.75">
      <c r="I40" s="300"/>
      <c r="J40" s="300"/>
      <c r="K40" s="300"/>
    </row>
    <row r="41" spans="9:11" ht="12.75">
      <c r="I41" s="300"/>
      <c r="J41" s="300"/>
      <c r="K41" s="300"/>
    </row>
    <row r="42" spans="2:11" ht="12.75">
      <c r="B42" s="301"/>
      <c r="I42" s="300"/>
      <c r="J42" s="300"/>
      <c r="K42" s="300"/>
    </row>
    <row r="43" spans="2:11" ht="12.75">
      <c r="B43" s="301"/>
      <c r="I43" s="300"/>
      <c r="J43" s="300"/>
      <c r="K43" s="300"/>
    </row>
    <row r="44" spans="9:11" ht="12.75">
      <c r="I44" s="300"/>
      <c r="J44" s="300"/>
      <c r="K44" s="300"/>
    </row>
    <row r="45" spans="9:11" ht="12.75">
      <c r="I45" s="300"/>
      <c r="J45" s="300"/>
      <c r="K45" s="300"/>
    </row>
    <row r="46" spans="9:11" ht="12.75">
      <c r="I46" s="300"/>
      <c r="J46" s="300"/>
      <c r="K46" s="300"/>
    </row>
    <row r="47" spans="9:11" ht="12.75">
      <c r="I47" s="300"/>
      <c r="J47" s="300"/>
      <c r="K47" s="300"/>
    </row>
    <row r="48" spans="9:11" ht="12.75">
      <c r="I48" s="300"/>
      <c r="J48" s="300"/>
      <c r="K48" s="300"/>
    </row>
    <row r="49" spans="9:11" ht="12.75">
      <c r="I49" s="300"/>
      <c r="J49" s="300"/>
      <c r="K49" s="300"/>
    </row>
    <row r="50" spans="9:11" ht="12.75">
      <c r="I50" s="300"/>
      <c r="J50" s="300"/>
      <c r="K50" s="300"/>
    </row>
    <row r="51" spans="9:11" ht="12.75">
      <c r="I51" s="300"/>
      <c r="J51" s="300"/>
      <c r="K51" s="300"/>
    </row>
    <row r="52" spans="9:11" ht="12.75">
      <c r="I52" s="300"/>
      <c r="J52" s="300"/>
      <c r="K52" s="300"/>
    </row>
  </sheetData>
  <sheetProtection/>
  <printOptions/>
  <pageMargins left="0.787401575" right="0.787401575" top="0.984251969" bottom="0.984251969" header="0.4921259845" footer="0.4921259845"/>
  <pageSetup horizontalDpi="600" verticalDpi="600" orientation="landscape" paperSize="9" r:id="rId2"/>
  <drawing r:id="rId1"/>
</worksheet>
</file>

<file path=xl/worksheets/sheet26.xml><?xml version="1.0" encoding="utf-8"?>
<worksheet xmlns="http://schemas.openxmlformats.org/spreadsheetml/2006/main" xmlns:r="http://schemas.openxmlformats.org/officeDocument/2006/relationships">
  <sheetPr>
    <tabColor rgb="FF00B050"/>
  </sheetPr>
  <dimension ref="B2:N81"/>
  <sheetViews>
    <sheetView showGridLines="0" zoomScalePageLayoutView="0" workbookViewId="0" topLeftCell="A1">
      <selection activeCell="B5" sqref="B5"/>
    </sheetView>
  </sheetViews>
  <sheetFormatPr defaultColWidth="11.421875" defaultRowHeight="12.75"/>
  <cols>
    <col min="1" max="1" width="3.7109375" style="576" customWidth="1"/>
    <col min="2" max="2" width="22.8515625" style="576" customWidth="1"/>
    <col min="3" max="5" width="11.28125" style="576" customWidth="1"/>
    <col min="6" max="6" width="12.421875" style="576" customWidth="1"/>
    <col min="7" max="7" width="9.8515625" style="576" customWidth="1"/>
    <col min="8" max="8" width="22.7109375" style="576" customWidth="1"/>
    <col min="9" max="9" width="16.00390625" style="576" customWidth="1"/>
    <col min="10" max="10" width="16.8515625" style="576" customWidth="1"/>
    <col min="11" max="11" width="19.421875" style="576" customWidth="1"/>
    <col min="12" max="12" width="16.8515625" style="576" customWidth="1"/>
    <col min="13" max="13" width="15.421875" style="576" bestFit="1" customWidth="1"/>
    <col min="14" max="14" width="12.8515625" style="576" bestFit="1" customWidth="1"/>
    <col min="15" max="16" width="14.421875" style="576" bestFit="1" customWidth="1"/>
    <col min="17" max="20" width="15.421875" style="576" bestFit="1" customWidth="1"/>
    <col min="21" max="16384" width="11.421875" style="576" customWidth="1"/>
  </cols>
  <sheetData>
    <row r="2" spans="2:6" ht="12.75">
      <c r="B2" s="511" t="s">
        <v>326</v>
      </c>
      <c r="C2" s="512"/>
      <c r="D2" s="589"/>
      <c r="E2" s="589"/>
      <c r="F2" s="590"/>
    </row>
    <row r="3" spans="2:6" ht="12.75">
      <c r="B3" s="589"/>
      <c r="C3" s="589"/>
      <c r="D3" s="589"/>
      <c r="E3" s="589"/>
      <c r="F3" s="590"/>
    </row>
    <row r="4" spans="4:6" ht="12.75">
      <c r="D4" s="594" t="s">
        <v>106</v>
      </c>
      <c r="F4" s="590"/>
    </row>
    <row r="5" spans="2:4" ht="33.75">
      <c r="B5" s="740" t="s">
        <v>154</v>
      </c>
      <c r="C5" s="657" t="s">
        <v>155</v>
      </c>
      <c r="D5" s="657" t="s">
        <v>156</v>
      </c>
    </row>
    <row r="6" spans="2:4" ht="12.75">
      <c r="B6" s="741" t="s">
        <v>163</v>
      </c>
      <c r="C6" s="742">
        <v>0.9879327434745592</v>
      </c>
      <c r="D6" s="743">
        <v>10.093562624530199</v>
      </c>
    </row>
    <row r="7" spans="2:4" ht="12.75">
      <c r="B7" s="595"/>
      <c r="C7" s="596"/>
      <c r="D7" s="597"/>
    </row>
    <row r="8" spans="2:4" ht="12.75">
      <c r="B8" s="598" t="s">
        <v>45</v>
      </c>
      <c r="C8" s="596">
        <v>0.6239225215396964</v>
      </c>
      <c r="D8" s="597">
        <v>3.6354900194830577</v>
      </c>
    </row>
    <row r="9" spans="2:4" ht="12.75">
      <c r="B9" s="599" t="s">
        <v>46</v>
      </c>
      <c r="C9" s="596">
        <v>0.43287293786257114</v>
      </c>
      <c r="D9" s="597">
        <v>5.500663303829757</v>
      </c>
    </row>
    <row r="10" spans="2:10" ht="12.75">
      <c r="B10" s="599" t="s">
        <v>47</v>
      </c>
      <c r="C10" s="596">
        <v>0.9964083236533843</v>
      </c>
      <c r="D10" s="597">
        <v>7.04094812629943</v>
      </c>
      <c r="J10" s="591"/>
    </row>
    <row r="11" spans="2:4" ht="12.75">
      <c r="B11" s="599" t="s">
        <v>48</v>
      </c>
      <c r="C11" s="596">
        <v>0.9354465841723674</v>
      </c>
      <c r="D11" s="597">
        <v>9.26432888280534</v>
      </c>
    </row>
    <row r="12" spans="2:4" ht="12.75">
      <c r="B12" s="599" t="s">
        <v>49</v>
      </c>
      <c r="C12" s="596">
        <v>1.2046594456697044</v>
      </c>
      <c r="D12" s="597">
        <v>11.107847387072907</v>
      </c>
    </row>
    <row r="13" spans="2:4" ht="12.75">
      <c r="B13" s="600" t="s">
        <v>50</v>
      </c>
      <c r="C13" s="596">
        <v>1.4246587130138773</v>
      </c>
      <c r="D13" s="597">
        <v>18.083187322977363</v>
      </c>
    </row>
    <row r="15" ht="12.75">
      <c r="B15" s="593" t="s">
        <v>182</v>
      </c>
    </row>
    <row r="16" ht="12.75">
      <c r="B16" s="592" t="s">
        <v>325</v>
      </c>
    </row>
    <row r="22" spans="3:8" ht="12.75">
      <c r="C22" s="592"/>
      <c r="D22" s="592"/>
      <c r="E22" s="592"/>
      <c r="F22" s="592"/>
      <c r="G22" s="592"/>
      <c r="H22" s="592"/>
    </row>
    <row r="24" spans="3:5" ht="12.75">
      <c r="C24" s="512"/>
      <c r="D24" s="512"/>
      <c r="E24" s="512"/>
    </row>
    <row r="25" spans="3:5" ht="12.75">
      <c r="C25" s="512"/>
      <c r="D25" s="512"/>
      <c r="E25" s="512"/>
    </row>
    <row r="26" spans="3:5" ht="12.75">
      <c r="C26" s="512"/>
      <c r="D26" s="512"/>
      <c r="E26" s="512"/>
    </row>
    <row r="27" spans="3:5" ht="12.75">
      <c r="C27" s="512"/>
      <c r="D27" s="512"/>
      <c r="E27" s="512"/>
    </row>
    <row r="28" spans="3:5" ht="12.75">
      <c r="C28" s="512"/>
      <c r="D28" s="512"/>
      <c r="E28" s="512"/>
    </row>
    <row r="29" spans="3:5" ht="12.75">
      <c r="C29" s="512"/>
      <c r="D29" s="512"/>
      <c r="E29" s="512"/>
    </row>
    <row r="30" spans="3:5" ht="12.75">
      <c r="C30" s="512"/>
      <c r="D30" s="512"/>
      <c r="E30" s="512"/>
    </row>
    <row r="31" spans="2:5" ht="12.75">
      <c r="B31" s="850"/>
      <c r="C31" s="851"/>
      <c r="D31" s="851"/>
      <c r="E31" s="512"/>
    </row>
    <row r="36" ht="12.75" customHeight="1"/>
    <row r="44" ht="27" customHeight="1"/>
    <row r="45" ht="11.25" customHeight="1"/>
    <row r="46" ht="11.25" customHeight="1"/>
    <row r="47" ht="11.25" customHeight="1"/>
    <row r="48" ht="11.25" customHeight="1"/>
    <row r="49" ht="11.25" customHeight="1">
      <c r="M49" s="601"/>
    </row>
    <row r="50" ht="12.75">
      <c r="M50" s="602"/>
    </row>
    <row r="51" ht="12.75">
      <c r="N51" s="603"/>
    </row>
    <row r="52" ht="12.75">
      <c r="N52" s="603"/>
    </row>
    <row r="53" spans="8:14" ht="12.75">
      <c r="H53" s="604"/>
      <c r="I53" s="605"/>
      <c r="N53" s="603"/>
    </row>
    <row r="54" spans="7:13" ht="12.75">
      <c r="G54" s="604"/>
      <c r="H54" s="605"/>
      <c r="M54" s="603"/>
    </row>
    <row r="55" spans="8:13" ht="12.75">
      <c r="H55" s="602"/>
      <c r="I55" s="606"/>
      <c r="J55" s="607"/>
      <c r="K55" s="607"/>
      <c r="M55" s="603"/>
    </row>
    <row r="56" spans="8:13" ht="12.75">
      <c r="H56" s="602"/>
      <c r="I56" s="606"/>
      <c r="J56" s="607"/>
      <c r="K56" s="607"/>
      <c r="M56" s="603"/>
    </row>
    <row r="57" spans="8:13" ht="12.75">
      <c r="H57" s="602"/>
      <c r="I57" s="606"/>
      <c r="J57" s="607"/>
      <c r="K57" s="607"/>
      <c r="M57" s="603"/>
    </row>
    <row r="58" spans="2:13" ht="12.75">
      <c r="B58" s="608"/>
      <c r="H58" s="602"/>
      <c r="I58" s="606"/>
      <c r="J58" s="607"/>
      <c r="K58" s="607"/>
      <c r="M58" s="603"/>
    </row>
    <row r="59" spans="2:13" ht="12.75">
      <c r="B59" s="608"/>
      <c r="H59" s="602"/>
      <c r="I59" s="606"/>
      <c r="J59" s="607"/>
      <c r="K59" s="607"/>
      <c r="M59" s="603"/>
    </row>
    <row r="60" spans="8:13" ht="12.75">
      <c r="H60" s="602"/>
      <c r="I60" s="606"/>
      <c r="J60" s="607"/>
      <c r="K60" s="607"/>
      <c r="M60" s="603"/>
    </row>
    <row r="61" spans="8:13" ht="12.75">
      <c r="H61" s="602"/>
      <c r="I61" s="606"/>
      <c r="J61" s="607"/>
      <c r="K61" s="607"/>
      <c r="M61" s="603"/>
    </row>
    <row r="62" spans="3:13" ht="12.75">
      <c r="C62" s="604"/>
      <c r="H62" s="602"/>
      <c r="I62" s="609"/>
      <c r="J62" s="610"/>
      <c r="K62" s="611"/>
      <c r="M62" s="603"/>
    </row>
    <row r="63" spans="3:13" ht="12.75">
      <c r="C63" s="604"/>
      <c r="I63" s="612"/>
      <c r="J63" s="612"/>
      <c r="K63" s="612"/>
      <c r="M63" s="603"/>
    </row>
    <row r="64" spans="9:13" ht="12.75">
      <c r="I64" s="613"/>
      <c r="J64" s="613"/>
      <c r="K64" s="613"/>
      <c r="M64" s="603"/>
    </row>
    <row r="65" spans="9:13" ht="12.75">
      <c r="I65" s="613"/>
      <c r="J65" s="613"/>
      <c r="K65" s="613"/>
      <c r="M65" s="603"/>
    </row>
    <row r="66" spans="9:13" ht="12.75">
      <c r="I66" s="613"/>
      <c r="J66" s="613"/>
      <c r="K66" s="613"/>
      <c r="M66" s="603"/>
    </row>
    <row r="67" spans="9:13" ht="12.75">
      <c r="I67" s="613"/>
      <c r="J67" s="613"/>
      <c r="K67" s="613"/>
      <c r="M67" s="603"/>
    </row>
    <row r="68" spans="9:11" ht="12.75">
      <c r="I68" s="613"/>
      <c r="J68" s="613"/>
      <c r="K68" s="613"/>
    </row>
    <row r="69" spans="9:11" ht="12.75">
      <c r="I69" s="613"/>
      <c r="J69" s="613"/>
      <c r="K69" s="613"/>
    </row>
    <row r="70" spans="9:11" ht="12.75">
      <c r="I70" s="613"/>
      <c r="J70" s="613"/>
      <c r="K70" s="613"/>
    </row>
    <row r="71" spans="2:11" ht="12.75">
      <c r="B71" s="614"/>
      <c r="I71" s="613"/>
      <c r="J71" s="613"/>
      <c r="K71" s="613"/>
    </row>
    <row r="72" spans="2:11" ht="12.75">
      <c r="B72" s="614"/>
      <c r="I72" s="613"/>
      <c r="J72" s="613"/>
      <c r="K72" s="613"/>
    </row>
    <row r="73" spans="9:11" ht="12.75">
      <c r="I73" s="613"/>
      <c r="J73" s="613"/>
      <c r="K73" s="613"/>
    </row>
    <row r="74" spans="9:11" ht="12.75">
      <c r="I74" s="613"/>
      <c r="J74" s="613"/>
      <c r="K74" s="613"/>
    </row>
    <row r="75" spans="9:11" ht="12.75">
      <c r="I75" s="613"/>
      <c r="J75" s="613"/>
      <c r="K75" s="613"/>
    </row>
    <row r="76" spans="9:11" ht="12.75">
      <c r="I76" s="613"/>
      <c r="J76" s="613"/>
      <c r="K76" s="613"/>
    </row>
    <row r="77" spans="9:11" ht="12.75">
      <c r="I77" s="613"/>
      <c r="J77" s="613"/>
      <c r="K77" s="613"/>
    </row>
    <row r="78" spans="9:11" ht="12.75">
      <c r="I78" s="613"/>
      <c r="J78" s="613"/>
      <c r="K78" s="613"/>
    </row>
    <row r="79" spans="9:11" ht="12.75">
      <c r="I79" s="613"/>
      <c r="J79" s="613"/>
      <c r="K79" s="613"/>
    </row>
    <row r="80" spans="9:11" ht="12.75">
      <c r="I80" s="613"/>
      <c r="J80" s="613"/>
      <c r="K80" s="613"/>
    </row>
    <row r="81" spans="9:11" ht="12.75">
      <c r="I81" s="613"/>
      <c r="J81" s="613"/>
      <c r="K81" s="613"/>
    </row>
  </sheetData>
  <sheetProtection/>
  <mergeCells count="1">
    <mergeCell ref="B31:D31"/>
  </mergeCells>
  <printOptions/>
  <pageMargins left="0.787401575" right="0.787401575" top="0.984251969" bottom="0.984251969" header="0.4921259845" footer="0.4921259845"/>
  <pageSetup horizontalDpi="600" verticalDpi="600" orientation="landscape" paperSize="9" r:id="rId2"/>
  <drawing r:id="rId1"/>
</worksheet>
</file>

<file path=xl/worksheets/sheet27.xml><?xml version="1.0" encoding="utf-8"?>
<worksheet xmlns="http://schemas.openxmlformats.org/spreadsheetml/2006/main" xmlns:r="http://schemas.openxmlformats.org/officeDocument/2006/relationships">
  <sheetPr>
    <tabColor rgb="FF00B050"/>
  </sheetPr>
  <dimension ref="B2:K29"/>
  <sheetViews>
    <sheetView showGridLines="0" zoomScalePageLayoutView="0" workbookViewId="0" topLeftCell="A1">
      <selection activeCell="B14" sqref="B14:B15"/>
    </sheetView>
  </sheetViews>
  <sheetFormatPr defaultColWidth="11.421875" defaultRowHeight="12.75"/>
  <cols>
    <col min="1" max="1" width="4.8515625" style="0" customWidth="1"/>
    <col min="2" max="2" width="19.140625" style="0" customWidth="1"/>
    <col min="3" max="4" width="12.8515625" style="0" customWidth="1"/>
    <col min="5" max="5" width="17.7109375" style="0" customWidth="1"/>
    <col min="8" max="8" width="14.421875" style="0" customWidth="1"/>
  </cols>
  <sheetData>
    <row r="2" ht="12.75">
      <c r="B2" s="176" t="s">
        <v>327</v>
      </c>
    </row>
    <row r="3" spans="2:9" ht="12.75">
      <c r="B3" s="364"/>
      <c r="C3" s="364"/>
      <c r="D3" s="364"/>
      <c r="E3" s="302"/>
      <c r="F3" s="302"/>
      <c r="G3" s="302"/>
      <c r="H3" s="302"/>
      <c r="I3" s="302"/>
    </row>
    <row r="4" spans="2:9" ht="12.75">
      <c r="B4" s="747"/>
      <c r="C4" s="369"/>
      <c r="D4" s="370" t="s">
        <v>188</v>
      </c>
      <c r="E4" s="303"/>
      <c r="F4" s="302"/>
      <c r="G4" s="302"/>
      <c r="H4" s="302"/>
      <c r="I4" s="302"/>
    </row>
    <row r="5" spans="2:9" ht="33.75">
      <c r="B5" s="740" t="s">
        <v>154</v>
      </c>
      <c r="C5" s="738" t="s">
        <v>155</v>
      </c>
      <c r="D5" s="738" t="s">
        <v>156</v>
      </c>
      <c r="E5" s="365"/>
      <c r="F5" s="302"/>
      <c r="G5" s="302"/>
      <c r="H5" s="302"/>
      <c r="I5" s="302"/>
    </row>
    <row r="6" spans="2:11" ht="22.5">
      <c r="B6" s="368" t="s">
        <v>163</v>
      </c>
      <c r="C6" s="746">
        <v>6310.261302637777</v>
      </c>
      <c r="D6" s="746">
        <v>1660.7212121754962</v>
      </c>
      <c r="E6" s="366"/>
      <c r="F6" s="302"/>
      <c r="G6" s="302"/>
      <c r="H6" s="302"/>
      <c r="I6" s="302"/>
      <c r="K6" s="304"/>
    </row>
    <row r="7" spans="2:10" ht="12.75">
      <c r="B7" s="313" t="s">
        <v>45</v>
      </c>
      <c r="C7" s="374">
        <v>3343.7751528540653</v>
      </c>
      <c r="D7" s="371">
        <v>3073.8848931247094</v>
      </c>
      <c r="E7" s="366"/>
      <c r="F7" s="305"/>
      <c r="G7" s="305"/>
      <c r="H7" s="305"/>
      <c r="I7" s="305"/>
      <c r="J7" s="306"/>
    </row>
    <row r="8" spans="2:10" ht="12.75">
      <c r="B8" s="313" t="s">
        <v>46</v>
      </c>
      <c r="C8" s="375">
        <v>2184.959247353353</v>
      </c>
      <c r="D8" s="372">
        <v>1741.9983502151742</v>
      </c>
      <c r="E8" s="366"/>
      <c r="F8" s="305"/>
      <c r="G8" s="305"/>
      <c r="H8" s="305"/>
      <c r="I8" s="305"/>
      <c r="J8" s="306"/>
    </row>
    <row r="9" spans="2:10" ht="12.75">
      <c r="B9" s="313" t="s">
        <v>47</v>
      </c>
      <c r="C9" s="375">
        <v>2449.0242829359336</v>
      </c>
      <c r="D9" s="372">
        <v>1432.7810286398656</v>
      </c>
      <c r="E9" s="366"/>
      <c r="F9" s="305"/>
      <c r="G9" s="305"/>
      <c r="H9" s="305"/>
      <c r="I9" s="305"/>
      <c r="J9" s="306"/>
    </row>
    <row r="10" spans="2:10" ht="12.75">
      <c r="B10" s="313" t="s">
        <v>48</v>
      </c>
      <c r="C10" s="375">
        <v>2042.6918130199904</v>
      </c>
      <c r="D10" s="372">
        <v>1324.6652815940474</v>
      </c>
      <c r="E10" s="366"/>
      <c r="F10" s="305"/>
      <c r="G10" s="305"/>
      <c r="H10" s="305"/>
      <c r="I10" s="305"/>
      <c r="J10" s="306"/>
    </row>
    <row r="11" spans="2:10" ht="12.75">
      <c r="B11" s="313" t="s">
        <v>49</v>
      </c>
      <c r="C11" s="375">
        <v>5748.885648249597</v>
      </c>
      <c r="D11" s="372">
        <v>1414.7318642199637</v>
      </c>
      <c r="E11" s="366"/>
      <c r="F11" s="305"/>
      <c r="G11" s="305"/>
      <c r="H11" s="305"/>
      <c r="I11" s="305"/>
      <c r="J11" s="306"/>
    </row>
    <row r="12" spans="2:10" ht="12.75">
      <c r="B12" s="314" t="s">
        <v>50</v>
      </c>
      <c r="C12" s="376">
        <v>9644.997038465566</v>
      </c>
      <c r="D12" s="373">
        <v>1531.0785758428167</v>
      </c>
      <c r="E12" s="366"/>
      <c r="F12" s="305"/>
      <c r="G12" s="305"/>
      <c r="H12" s="305"/>
      <c r="I12" s="305"/>
      <c r="J12" s="306"/>
    </row>
    <row r="13" spans="2:10" ht="12.75">
      <c r="B13" s="367"/>
      <c r="C13" s="367"/>
      <c r="D13" s="367"/>
      <c r="E13" s="302"/>
      <c r="F13" s="305"/>
      <c r="G13" s="305"/>
      <c r="H13" s="305"/>
      <c r="I13" s="305"/>
      <c r="J13" s="306"/>
    </row>
    <row r="14" spans="2:9" ht="12.75">
      <c r="B14" s="308" t="s">
        <v>153</v>
      </c>
      <c r="C14" s="307"/>
      <c r="D14" s="307"/>
      <c r="E14" s="307"/>
      <c r="F14" s="307"/>
      <c r="G14" s="307"/>
      <c r="H14" s="307"/>
      <c r="I14" s="302"/>
    </row>
    <row r="15" spans="2:9" ht="12.75">
      <c r="B15" s="310" t="s">
        <v>164</v>
      </c>
      <c r="C15" s="307"/>
      <c r="D15" s="307"/>
      <c r="E15" s="307"/>
      <c r="F15" s="307"/>
      <c r="G15" s="307"/>
      <c r="H15" s="307"/>
      <c r="I15" s="302"/>
    </row>
    <row r="16" spans="3:9" ht="12.75" customHeight="1">
      <c r="C16" s="309"/>
      <c r="D16" s="309"/>
      <c r="E16" s="309"/>
      <c r="F16" s="302"/>
      <c r="G16" s="302"/>
      <c r="H16" s="302"/>
      <c r="I16" s="302"/>
    </row>
    <row r="17" spans="3:9" ht="12.75" customHeight="1">
      <c r="C17" s="309"/>
      <c r="D17" s="309"/>
      <c r="E17" s="309"/>
      <c r="F17" s="302"/>
      <c r="G17" s="302"/>
      <c r="H17" s="302"/>
      <c r="I17" s="302"/>
    </row>
    <row r="18" spans="2:9" ht="12.75" customHeight="1">
      <c r="B18" s="302"/>
      <c r="C18" s="302"/>
      <c r="D18" s="302"/>
      <c r="E18" s="309"/>
      <c r="F18" s="302"/>
      <c r="G18" s="302"/>
      <c r="H18" s="302"/>
      <c r="I18" s="302"/>
    </row>
    <row r="22" spans="5:6" ht="12.75">
      <c r="E22" s="852"/>
      <c r="F22" s="853"/>
    </row>
    <row r="23" spans="5:6" ht="12.75">
      <c r="E23" s="312"/>
      <c r="F23" s="312"/>
    </row>
    <row r="24" spans="5:6" ht="12.75">
      <c r="E24" s="312"/>
      <c r="F24" s="312"/>
    </row>
    <row r="25" spans="5:6" ht="12.75">
      <c r="E25" s="312"/>
      <c r="F25" s="312"/>
    </row>
    <row r="26" spans="5:6" ht="12.75">
      <c r="E26" s="312"/>
      <c r="F26" s="312"/>
    </row>
    <row r="27" spans="5:6" ht="12.75">
      <c r="E27" s="312"/>
      <c r="F27" s="312"/>
    </row>
    <row r="28" spans="5:6" ht="12.75">
      <c r="E28" s="312"/>
      <c r="F28" s="312"/>
    </row>
    <row r="29" spans="5:6" ht="12.75">
      <c r="E29" s="312"/>
      <c r="F29" s="312"/>
    </row>
  </sheetData>
  <sheetProtection/>
  <mergeCells count="1">
    <mergeCell ref="E22:F22"/>
  </mergeCell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tabColor rgb="FF00B050"/>
    <pageSetUpPr fitToPage="1"/>
  </sheetPr>
  <dimension ref="A2:W51"/>
  <sheetViews>
    <sheetView showGridLines="0" zoomScalePageLayoutView="0" workbookViewId="0" topLeftCell="A1">
      <selection activeCell="B26" sqref="B26"/>
    </sheetView>
  </sheetViews>
  <sheetFormatPr defaultColWidth="11.421875" defaultRowHeight="12.75"/>
  <cols>
    <col min="1" max="1" width="3.7109375" style="281" customWidth="1"/>
    <col min="2" max="2" width="7.140625" style="281" customWidth="1"/>
    <col min="3" max="3" width="19.8515625" style="281" customWidth="1"/>
    <col min="4" max="9" width="10.00390625" style="281" customWidth="1"/>
    <col min="10" max="10" width="11.57421875" style="281" customWidth="1"/>
    <col min="11" max="11" width="11.8515625" style="281" bestFit="1" customWidth="1"/>
    <col min="12" max="12" width="11.421875" style="281" customWidth="1"/>
    <col min="13" max="13" width="11.8515625" style="281" bestFit="1" customWidth="1"/>
    <col min="14" max="14" width="15.8515625" style="281" bestFit="1" customWidth="1"/>
    <col min="15" max="15" width="36.8515625" style="281" customWidth="1"/>
    <col min="16" max="16" width="16.421875" style="281" bestFit="1" customWidth="1"/>
    <col min="17" max="16384" width="11.421875" style="281" customWidth="1"/>
  </cols>
  <sheetData>
    <row r="2" spans="2:4" ht="12.75">
      <c r="B2" s="315" t="s">
        <v>209</v>
      </c>
      <c r="C2" s="316"/>
      <c r="D2" s="316"/>
    </row>
    <row r="3" spans="2:4" ht="12.75">
      <c r="B3" s="315"/>
      <c r="C3" s="316"/>
      <c r="D3" s="316"/>
    </row>
    <row r="4" ht="12.75">
      <c r="J4" s="370" t="s">
        <v>191</v>
      </c>
    </row>
    <row r="5" spans="1:18" ht="34.5" customHeight="1">
      <c r="A5" s="317"/>
      <c r="B5" s="318"/>
      <c r="C5" s="748" t="s">
        <v>154</v>
      </c>
      <c r="D5" s="319" t="s">
        <v>165</v>
      </c>
      <c r="E5" s="319" t="s">
        <v>166</v>
      </c>
      <c r="F5" s="319" t="s">
        <v>167</v>
      </c>
      <c r="G5" s="319" t="s">
        <v>168</v>
      </c>
      <c r="H5" s="319" t="s">
        <v>169</v>
      </c>
      <c r="I5" s="320" t="s">
        <v>170</v>
      </c>
      <c r="J5" s="321" t="s">
        <v>171</v>
      </c>
      <c r="K5" s="322"/>
      <c r="L5" s="323"/>
      <c r="M5" s="324"/>
      <c r="N5" s="325"/>
      <c r="O5" s="326"/>
      <c r="P5" s="326"/>
      <c r="Q5" s="327"/>
      <c r="R5" s="328"/>
    </row>
    <row r="6" spans="1:18" ht="11.25" customHeight="1">
      <c r="A6" s="317"/>
      <c r="B6" s="854" t="s">
        <v>172</v>
      </c>
      <c r="C6" s="329" t="s">
        <v>173</v>
      </c>
      <c r="D6" s="393">
        <v>2754.27</v>
      </c>
      <c r="E6" s="394">
        <v>299.479</v>
      </c>
      <c r="F6" s="395">
        <v>300.568</v>
      </c>
      <c r="G6" s="395">
        <v>85.354</v>
      </c>
      <c r="H6" s="393">
        <v>57.3444</v>
      </c>
      <c r="I6" s="396">
        <v>79.8693</v>
      </c>
      <c r="J6" s="397">
        <v>3576.89</v>
      </c>
      <c r="K6" s="322"/>
      <c r="L6" s="323"/>
      <c r="M6" s="324"/>
      <c r="N6" s="325"/>
      <c r="O6" s="326"/>
      <c r="P6" s="326"/>
      <c r="Q6" s="327"/>
      <c r="R6" s="328"/>
    </row>
    <row r="7" spans="1:18" ht="11.25">
      <c r="A7" s="317"/>
      <c r="B7" s="855"/>
      <c r="C7" s="330" t="s">
        <v>174</v>
      </c>
      <c r="D7" s="398">
        <v>413.4222222</v>
      </c>
      <c r="E7" s="399">
        <v>284.0645161</v>
      </c>
      <c r="F7" s="400">
        <v>338.4060606</v>
      </c>
      <c r="G7" s="401" t="s">
        <v>8</v>
      </c>
      <c r="H7" s="398" t="s">
        <v>8</v>
      </c>
      <c r="I7" s="402" t="s">
        <v>8</v>
      </c>
      <c r="J7" s="403">
        <v>356.4255319</v>
      </c>
      <c r="K7" s="322"/>
      <c r="L7" s="323"/>
      <c r="M7" s="324"/>
      <c r="N7" s="325"/>
      <c r="O7" s="326"/>
      <c r="P7" s="326"/>
      <c r="Q7" s="327"/>
      <c r="R7" s="328"/>
    </row>
    <row r="8" spans="1:18" ht="11.25">
      <c r="A8" s="317"/>
      <c r="B8" s="855"/>
      <c r="C8" s="331" t="s">
        <v>175</v>
      </c>
      <c r="D8" s="404">
        <v>798.5</v>
      </c>
      <c r="E8" s="405">
        <v>1812.52</v>
      </c>
      <c r="F8" s="406">
        <v>629.627907</v>
      </c>
      <c r="G8" s="407" t="s">
        <v>8</v>
      </c>
      <c r="H8" s="404" t="s">
        <v>8</v>
      </c>
      <c r="I8" s="408" t="s">
        <v>8</v>
      </c>
      <c r="J8" s="409">
        <v>800</v>
      </c>
      <c r="K8" s="322"/>
      <c r="L8" s="323"/>
      <c r="M8" s="324"/>
      <c r="N8" s="325"/>
      <c r="O8" s="326"/>
      <c r="P8" s="326"/>
      <c r="Q8" s="327"/>
      <c r="R8" s="328"/>
    </row>
    <row r="9" spans="1:18" ht="11.25">
      <c r="A9" s="317"/>
      <c r="B9" s="855"/>
      <c r="C9" s="332" t="s">
        <v>176</v>
      </c>
      <c r="D9" s="404">
        <v>2270.5</v>
      </c>
      <c r="E9" s="405">
        <v>4250.33</v>
      </c>
      <c r="F9" s="406">
        <v>2428.57</v>
      </c>
      <c r="G9" s="407" t="s">
        <v>8</v>
      </c>
      <c r="H9" s="404" t="s">
        <v>8</v>
      </c>
      <c r="I9" s="408" t="s">
        <v>8</v>
      </c>
      <c r="J9" s="409">
        <v>2472</v>
      </c>
      <c r="K9" s="322"/>
      <c r="L9" s="323"/>
      <c r="M9" s="324"/>
      <c r="N9" s="325"/>
      <c r="O9" s="326"/>
      <c r="P9" s="326"/>
      <c r="Q9" s="327"/>
      <c r="R9" s="328"/>
    </row>
    <row r="10" spans="1:18" ht="11.25">
      <c r="A10" s="317"/>
      <c r="B10" s="855"/>
      <c r="C10" s="331" t="s">
        <v>177</v>
      </c>
      <c r="D10" s="404">
        <v>5117.67</v>
      </c>
      <c r="E10" s="405">
        <v>12187</v>
      </c>
      <c r="F10" s="406">
        <v>4707.67</v>
      </c>
      <c r="G10" s="407" t="s">
        <v>8</v>
      </c>
      <c r="H10" s="404" t="s">
        <v>8</v>
      </c>
      <c r="I10" s="408" t="s">
        <v>8</v>
      </c>
      <c r="J10" s="409">
        <v>6303.74</v>
      </c>
      <c r="K10" s="322"/>
      <c r="L10" s="323"/>
      <c r="M10" s="324"/>
      <c r="N10" s="325"/>
      <c r="O10" s="326"/>
      <c r="P10" s="326"/>
      <c r="Q10" s="327"/>
      <c r="R10" s="328"/>
    </row>
    <row r="11" spans="1:18" ht="11.25">
      <c r="A11" s="317"/>
      <c r="B11" s="855"/>
      <c r="C11" s="331" t="s">
        <v>178</v>
      </c>
      <c r="D11" s="404">
        <v>13933</v>
      </c>
      <c r="E11" s="405">
        <v>14296</v>
      </c>
      <c r="F11" s="406">
        <v>11700</v>
      </c>
      <c r="G11" s="407" t="s">
        <v>8</v>
      </c>
      <c r="H11" s="404" t="s">
        <v>8</v>
      </c>
      <c r="I11" s="408" t="s">
        <v>8</v>
      </c>
      <c r="J11" s="409">
        <v>14296</v>
      </c>
      <c r="K11" s="322"/>
      <c r="L11" s="323"/>
      <c r="M11" s="324"/>
      <c r="N11" s="325"/>
      <c r="O11" s="326"/>
      <c r="P11" s="326"/>
      <c r="Q11" s="327"/>
      <c r="R11" s="328"/>
    </row>
    <row r="12" spans="1:18" ht="11.25">
      <c r="A12" s="317"/>
      <c r="B12" s="855"/>
      <c r="C12" s="333" t="s">
        <v>179</v>
      </c>
      <c r="D12" s="615">
        <f>D10/D8</f>
        <v>6.409104571070758</v>
      </c>
      <c r="E12" s="616">
        <f aca="true" t="shared" si="0" ref="E12:J12">E10/E8</f>
        <v>6.723787875444133</v>
      </c>
      <c r="F12" s="615">
        <f t="shared" si="0"/>
        <v>7.476908103439576</v>
      </c>
      <c r="G12" s="410" t="s">
        <v>8</v>
      </c>
      <c r="H12" s="412" t="s">
        <v>8</v>
      </c>
      <c r="I12" s="411" t="s">
        <v>8</v>
      </c>
      <c r="J12" s="619">
        <f t="shared" si="0"/>
        <v>7.879675</v>
      </c>
      <c r="K12" s="322"/>
      <c r="L12" s="323"/>
      <c r="M12" s="324"/>
      <c r="N12" s="325"/>
      <c r="O12" s="326"/>
      <c r="P12" s="326"/>
      <c r="Q12" s="327"/>
      <c r="R12" s="328"/>
    </row>
    <row r="13" spans="1:18" ht="11.25" customHeight="1">
      <c r="A13" s="317"/>
      <c r="B13" s="856"/>
      <c r="C13" s="334" t="s">
        <v>180</v>
      </c>
      <c r="D13" s="617">
        <f>D11/D7</f>
        <v>33.70162330862726</v>
      </c>
      <c r="E13" s="618">
        <f aca="true" t="shared" si="1" ref="E13:J13">E11/E7</f>
        <v>50.32659550820962</v>
      </c>
      <c r="F13" s="617">
        <f t="shared" si="1"/>
        <v>34.57384888218518</v>
      </c>
      <c r="G13" s="414" t="s">
        <v>8</v>
      </c>
      <c r="H13" s="413" t="s">
        <v>8</v>
      </c>
      <c r="I13" s="415" t="s">
        <v>8</v>
      </c>
      <c r="J13" s="620">
        <f t="shared" si="1"/>
        <v>40.1093600780848</v>
      </c>
      <c r="K13" s="322"/>
      <c r="L13" s="323"/>
      <c r="M13" s="324"/>
      <c r="N13" s="325"/>
      <c r="O13" s="326"/>
      <c r="P13" s="326"/>
      <c r="Q13" s="327"/>
      <c r="R13" s="328"/>
    </row>
    <row r="14" spans="1:18" ht="11.25" customHeight="1">
      <c r="A14" s="317"/>
      <c r="B14" s="857" t="s">
        <v>181</v>
      </c>
      <c r="C14" s="335" t="s">
        <v>173</v>
      </c>
      <c r="D14" s="393">
        <v>15336.6</v>
      </c>
      <c r="E14" s="394">
        <v>2678.35</v>
      </c>
      <c r="F14" s="395">
        <v>1965.64</v>
      </c>
      <c r="G14" s="395">
        <v>725.119</v>
      </c>
      <c r="H14" s="393">
        <v>336.523</v>
      </c>
      <c r="I14" s="396">
        <v>367.011</v>
      </c>
      <c r="J14" s="397">
        <v>21409.3</v>
      </c>
      <c r="K14" s="322"/>
      <c r="L14" s="323"/>
      <c r="M14" s="324"/>
      <c r="N14" s="325"/>
      <c r="O14" s="326"/>
      <c r="P14" s="326"/>
      <c r="Q14" s="327"/>
      <c r="R14" s="328"/>
    </row>
    <row r="15" spans="1:18" ht="11.25">
      <c r="A15" s="317"/>
      <c r="B15" s="858"/>
      <c r="C15" s="336" t="s">
        <v>174</v>
      </c>
      <c r="D15" s="398">
        <v>528</v>
      </c>
      <c r="E15" s="399">
        <v>417.3928571</v>
      </c>
      <c r="F15" s="400">
        <v>395.8431373</v>
      </c>
      <c r="G15" s="400">
        <v>319.1489362</v>
      </c>
      <c r="H15" s="398">
        <v>328.553125</v>
      </c>
      <c r="I15" s="402">
        <v>388.0597015</v>
      </c>
      <c r="J15" s="403">
        <v>477.7777778</v>
      </c>
      <c r="K15" s="322"/>
      <c r="L15" s="323"/>
      <c r="M15" s="324"/>
      <c r="N15" s="325"/>
      <c r="O15" s="326"/>
      <c r="P15" s="326"/>
      <c r="Q15" s="327"/>
      <c r="R15" s="328"/>
    </row>
    <row r="16" spans="1:18" ht="11.25">
      <c r="A16" s="317"/>
      <c r="B16" s="858"/>
      <c r="C16" s="337" t="s">
        <v>175</v>
      </c>
      <c r="D16" s="404">
        <v>1232.75</v>
      </c>
      <c r="E16" s="405">
        <v>1105.1</v>
      </c>
      <c r="F16" s="406">
        <v>998.2</v>
      </c>
      <c r="G16" s="406">
        <v>734.4592145</v>
      </c>
      <c r="H16" s="404">
        <v>724.4007092</v>
      </c>
      <c r="I16" s="408">
        <v>611.2639187</v>
      </c>
      <c r="J16" s="409">
        <v>1115</v>
      </c>
      <c r="K16" s="322"/>
      <c r="L16" s="323"/>
      <c r="M16" s="324"/>
      <c r="N16" s="325"/>
      <c r="O16" s="326"/>
      <c r="P16" s="326"/>
      <c r="Q16" s="327"/>
      <c r="R16" s="328"/>
    </row>
    <row r="17" spans="1:18" ht="11.25">
      <c r="A17" s="317"/>
      <c r="B17" s="858"/>
      <c r="C17" s="338" t="s">
        <v>176</v>
      </c>
      <c r="D17" s="404">
        <v>2282</v>
      </c>
      <c r="E17" s="405">
        <v>2043.92</v>
      </c>
      <c r="F17" s="406">
        <v>2165.13</v>
      </c>
      <c r="G17" s="406">
        <v>1773.74</v>
      </c>
      <c r="H17" s="404">
        <v>1544.26</v>
      </c>
      <c r="I17" s="408">
        <v>1418.25</v>
      </c>
      <c r="J17" s="409">
        <v>2213</v>
      </c>
      <c r="K17" s="322"/>
      <c r="L17" s="323"/>
      <c r="M17" s="324"/>
      <c r="N17" s="325"/>
      <c r="O17" s="326"/>
      <c r="P17" s="326"/>
      <c r="Q17" s="327"/>
      <c r="R17" s="328"/>
    </row>
    <row r="18" spans="1:18" ht="11.25">
      <c r="A18" s="317"/>
      <c r="B18" s="858"/>
      <c r="C18" s="337" t="s">
        <v>177</v>
      </c>
      <c r="D18" s="404">
        <v>3977.67</v>
      </c>
      <c r="E18" s="405">
        <v>3449.25</v>
      </c>
      <c r="F18" s="406">
        <v>3617.67</v>
      </c>
      <c r="G18" s="406">
        <v>3556.33</v>
      </c>
      <c r="H18" s="404">
        <v>3294.44</v>
      </c>
      <c r="I18" s="408">
        <v>2857.14</v>
      </c>
      <c r="J18" s="409">
        <v>3890.72</v>
      </c>
      <c r="K18" s="322"/>
      <c r="L18" s="323"/>
      <c r="M18" s="324"/>
      <c r="N18" s="325"/>
      <c r="O18" s="326"/>
      <c r="P18" s="326"/>
      <c r="Q18" s="327"/>
      <c r="R18" s="328"/>
    </row>
    <row r="19" spans="1:18" ht="11.25">
      <c r="A19" s="317"/>
      <c r="B19" s="858"/>
      <c r="C19" s="337" t="s">
        <v>178</v>
      </c>
      <c r="D19" s="404">
        <v>6665.67</v>
      </c>
      <c r="E19" s="405">
        <v>6133</v>
      </c>
      <c r="F19" s="406">
        <v>5645.75</v>
      </c>
      <c r="G19" s="406">
        <v>6963</v>
      </c>
      <c r="H19" s="404">
        <v>6807.1</v>
      </c>
      <c r="I19" s="408">
        <v>5277.5</v>
      </c>
      <c r="J19" s="409">
        <v>6653</v>
      </c>
      <c r="K19" s="322"/>
      <c r="L19" s="323"/>
      <c r="M19" s="324"/>
      <c r="N19" s="325"/>
      <c r="O19" s="326"/>
      <c r="P19" s="326"/>
      <c r="Q19" s="327"/>
      <c r="R19" s="328"/>
    </row>
    <row r="20" spans="1:18" ht="11.25">
      <c r="A20" s="317"/>
      <c r="B20" s="858"/>
      <c r="C20" s="339" t="s">
        <v>179</v>
      </c>
      <c r="D20" s="615">
        <f>D18/D16</f>
        <v>3.2266639626850537</v>
      </c>
      <c r="E20" s="616">
        <f aca="true" t="shared" si="2" ref="E20:J20">E18/E16</f>
        <v>3.121210750158357</v>
      </c>
      <c r="F20" s="615">
        <f t="shared" si="2"/>
        <v>3.6241935483870966</v>
      </c>
      <c r="G20" s="616">
        <f t="shared" si="2"/>
        <v>4.842106858746477</v>
      </c>
      <c r="H20" s="615">
        <f t="shared" si="2"/>
        <v>4.5478144322059695</v>
      </c>
      <c r="I20" s="621">
        <f t="shared" si="2"/>
        <v>4.6741512341778595</v>
      </c>
      <c r="J20" s="619">
        <f t="shared" si="2"/>
        <v>3.489434977578475</v>
      </c>
      <c r="K20" s="322"/>
      <c r="L20" s="323"/>
      <c r="M20" s="324"/>
      <c r="N20" s="345"/>
      <c r="O20" s="326"/>
      <c r="P20" s="326"/>
      <c r="Q20" s="327"/>
      <c r="R20" s="328"/>
    </row>
    <row r="21" spans="2:18" ht="11.25">
      <c r="B21" s="859"/>
      <c r="C21" s="340" t="s">
        <v>180</v>
      </c>
      <c r="D21" s="622">
        <f>D19/D15</f>
        <v>12.624375</v>
      </c>
      <c r="E21" s="623">
        <f aca="true" t="shared" si="3" ref="E21:J21">E19/E15</f>
        <v>14.69359117118442</v>
      </c>
      <c r="F21" s="622">
        <f t="shared" si="3"/>
        <v>14.262594113691105</v>
      </c>
      <c r="G21" s="623">
        <f t="shared" si="3"/>
        <v>21.81739999796371</v>
      </c>
      <c r="H21" s="622">
        <f t="shared" si="3"/>
        <v>20.718415020401952</v>
      </c>
      <c r="I21" s="624">
        <f t="shared" si="3"/>
        <v>13.599711538200005</v>
      </c>
      <c r="J21" s="625">
        <f t="shared" si="3"/>
        <v>13.924883720282564</v>
      </c>
      <c r="K21" s="322"/>
      <c r="L21" s="323"/>
      <c r="M21" s="324"/>
      <c r="N21" s="345"/>
      <c r="O21" s="326"/>
      <c r="P21" s="326"/>
      <c r="Q21" s="327"/>
      <c r="R21" s="328"/>
    </row>
    <row r="22" spans="2:18" ht="11.25">
      <c r="B22" s="318"/>
      <c r="C22" s="341"/>
      <c r="D22" s="342"/>
      <c r="E22" s="343"/>
      <c r="H22" s="344"/>
      <c r="I22" s="322"/>
      <c r="J22" s="323"/>
      <c r="K22" s="322"/>
      <c r="L22" s="323"/>
      <c r="M22" s="324"/>
      <c r="N22" s="345"/>
      <c r="O22" s="326"/>
      <c r="P22" s="326"/>
      <c r="Q22" s="327"/>
      <c r="R22" s="328"/>
    </row>
    <row r="23" spans="2:18" ht="11.25">
      <c r="B23" s="416" t="s">
        <v>205</v>
      </c>
      <c r="C23" s="341"/>
      <c r="D23" s="342"/>
      <c r="E23" s="343"/>
      <c r="H23" s="344"/>
      <c r="I23" s="322"/>
      <c r="J23" s="323"/>
      <c r="K23" s="322"/>
      <c r="L23" s="323"/>
      <c r="M23" s="324"/>
      <c r="N23" s="347"/>
      <c r="O23" s="326"/>
      <c r="P23" s="326"/>
      <c r="Q23" s="327"/>
      <c r="R23" s="328"/>
    </row>
    <row r="24" spans="2:17" ht="11.25">
      <c r="B24" s="285" t="s">
        <v>329</v>
      </c>
      <c r="H24" s="346"/>
      <c r="I24" s="324"/>
      <c r="J24" s="323"/>
      <c r="L24" s="348"/>
      <c r="M24" s="349"/>
      <c r="Q24" s="350"/>
    </row>
    <row r="25" spans="2:17" ht="11.25">
      <c r="B25" s="285" t="s">
        <v>407</v>
      </c>
      <c r="H25" s="346"/>
      <c r="I25" s="324"/>
      <c r="J25" s="323"/>
      <c r="Q25" s="350"/>
    </row>
    <row r="26" spans="2:17" ht="11.25">
      <c r="B26" s="281" t="s">
        <v>328</v>
      </c>
      <c r="H26" s="344"/>
      <c r="I26" s="324"/>
      <c r="J26" s="323"/>
      <c r="Q26" s="350"/>
    </row>
    <row r="27" spans="2:17" ht="11.25">
      <c r="B27" s="285" t="s">
        <v>330</v>
      </c>
      <c r="Q27" s="350"/>
    </row>
    <row r="28" ht="11.25">
      <c r="B28" s="281" t="s">
        <v>206</v>
      </c>
    </row>
    <row r="29" ht="11.25">
      <c r="B29" s="281" t="s">
        <v>207</v>
      </c>
    </row>
    <row r="30" spans="2:11" ht="11.25">
      <c r="B30" s="281" t="s">
        <v>208</v>
      </c>
      <c r="C30" s="351"/>
      <c r="K30" s="352"/>
    </row>
    <row r="31" spans="2:11" ht="11.25">
      <c r="B31" s="285" t="s">
        <v>331</v>
      </c>
      <c r="K31" s="352"/>
    </row>
    <row r="32" spans="2:11" ht="11.25">
      <c r="B32" s="285" t="s">
        <v>332</v>
      </c>
      <c r="D32" s="352"/>
      <c r="E32" s="352"/>
      <c r="F32" s="352"/>
      <c r="G32" s="352"/>
      <c r="H32" s="352"/>
      <c r="I32" s="352"/>
      <c r="K32" s="352"/>
    </row>
    <row r="33" spans="2:11" ht="11.25">
      <c r="B33" s="311"/>
      <c r="D33" s="352"/>
      <c r="E33" s="352"/>
      <c r="F33" s="352"/>
      <c r="G33" s="352"/>
      <c r="H33" s="352"/>
      <c r="I33" s="352"/>
      <c r="K33" s="352"/>
    </row>
    <row r="34" spans="2:11" ht="11.25">
      <c r="B34" s="285"/>
      <c r="D34" s="352"/>
      <c r="E34" s="352"/>
      <c r="F34" s="352"/>
      <c r="G34" s="352"/>
      <c r="H34" s="352"/>
      <c r="I34" s="352"/>
      <c r="K34" s="352"/>
    </row>
    <row r="35" spans="2:23" ht="11.25">
      <c r="B35" s="285"/>
      <c r="D35" s="352"/>
      <c r="E35" s="352"/>
      <c r="F35" s="352"/>
      <c r="G35" s="352"/>
      <c r="H35" s="352"/>
      <c r="I35" s="352"/>
      <c r="U35" s="353"/>
      <c r="V35" s="328"/>
      <c r="W35" s="328"/>
    </row>
    <row r="36" spans="4:23" ht="11.25">
      <c r="D36" s="352"/>
      <c r="E36" s="352"/>
      <c r="F36" s="352"/>
      <c r="G36" s="352"/>
      <c r="H36" s="352"/>
      <c r="I36" s="352"/>
      <c r="U36" s="353"/>
      <c r="V36" s="328"/>
      <c r="W36" s="328"/>
    </row>
    <row r="37" spans="21:23" ht="11.25">
      <c r="U37" s="353"/>
      <c r="V37" s="328"/>
      <c r="W37" s="328"/>
    </row>
    <row r="38" spans="21:23" ht="11.25">
      <c r="U38" s="353"/>
      <c r="V38" s="328"/>
      <c r="W38" s="328"/>
    </row>
    <row r="39" spans="2:23" ht="11.25">
      <c r="B39" s="285"/>
      <c r="U39" s="353"/>
      <c r="V39" s="328"/>
      <c r="W39" s="328"/>
    </row>
    <row r="40" spans="21:23" ht="11.25">
      <c r="U40" s="353"/>
      <c r="V40" s="328"/>
      <c r="W40" s="328"/>
    </row>
    <row r="41" spans="21:23" ht="11.25">
      <c r="U41" s="353"/>
      <c r="V41" s="328"/>
      <c r="W41" s="328"/>
    </row>
    <row r="42" spans="21:23" ht="11.25">
      <c r="U42" s="353"/>
      <c r="V42" s="328"/>
      <c r="W42" s="328"/>
    </row>
    <row r="43" spans="2:23" ht="11.25">
      <c r="B43" s="285"/>
      <c r="U43" s="353"/>
      <c r="V43" s="328"/>
      <c r="W43" s="328"/>
    </row>
    <row r="44" spans="2:23" ht="11.25">
      <c r="B44" s="285"/>
      <c r="U44" s="353"/>
      <c r="V44" s="328"/>
      <c r="W44" s="328"/>
    </row>
    <row r="45" spans="21:23" ht="11.25">
      <c r="U45" s="353"/>
      <c r="V45" s="328"/>
      <c r="W45" s="328"/>
    </row>
    <row r="46" spans="21:23" ht="11.25">
      <c r="U46" s="353"/>
      <c r="V46" s="328"/>
      <c r="W46" s="328"/>
    </row>
    <row r="47" spans="21:23" ht="11.25">
      <c r="U47" s="353"/>
      <c r="V47" s="328"/>
      <c r="W47" s="328"/>
    </row>
    <row r="48" spans="21:23" ht="26.25" customHeight="1">
      <c r="U48" s="353"/>
      <c r="V48" s="328"/>
      <c r="W48" s="328"/>
    </row>
    <row r="49" spans="21:23" ht="11.25">
      <c r="U49" s="353"/>
      <c r="V49" s="328"/>
      <c r="W49" s="328"/>
    </row>
    <row r="50" spans="21:23" ht="11.25">
      <c r="U50" s="353"/>
      <c r="V50" s="328"/>
      <c r="W50" s="328"/>
    </row>
    <row r="51" spans="21:23" ht="11.25">
      <c r="U51" s="354"/>
      <c r="V51" s="328"/>
      <c r="W51" s="328"/>
    </row>
  </sheetData>
  <sheetProtection/>
  <mergeCells count="2">
    <mergeCell ref="B6:B13"/>
    <mergeCell ref="B14:B21"/>
  </mergeCells>
  <printOptions/>
  <pageMargins left="0.7874015748031497" right="0.7874015748031497" top="0.984251968503937" bottom="0.984251968503937" header="0.5118110236220472" footer="0.5118110236220472"/>
  <pageSetup fitToHeight="1" fitToWidth="1" horizontalDpi="600" verticalDpi="600" orientation="portrait" paperSize="9"/>
</worksheet>
</file>

<file path=xl/worksheets/sheet29.xml><?xml version="1.0" encoding="utf-8"?>
<worksheet xmlns="http://schemas.openxmlformats.org/spreadsheetml/2006/main" xmlns:r="http://schemas.openxmlformats.org/officeDocument/2006/relationships">
  <sheetPr>
    <tabColor rgb="FF00B050"/>
  </sheetPr>
  <dimension ref="B2:U62"/>
  <sheetViews>
    <sheetView showGridLines="0" zoomScale="80" zoomScaleNormal="80" zoomScalePageLayoutView="0" workbookViewId="0" topLeftCell="A1">
      <selection activeCell="E41" sqref="E41"/>
    </sheetView>
  </sheetViews>
  <sheetFormatPr defaultColWidth="11.421875" defaultRowHeight="12.75"/>
  <cols>
    <col min="1" max="1" width="3.7109375" style="512" customWidth="1"/>
    <col min="2" max="2" width="29.140625" style="512" customWidth="1"/>
    <col min="3" max="3" width="10.57421875" style="512" customWidth="1"/>
    <col min="4" max="4" width="11.140625" style="512" customWidth="1"/>
    <col min="5" max="5" width="15.140625" style="512" customWidth="1"/>
    <col min="6" max="7" width="10.57421875" style="512" customWidth="1"/>
    <col min="8" max="8" width="11.00390625" style="512" customWidth="1"/>
    <col min="9" max="9" width="14.8515625" style="512" customWidth="1"/>
    <col min="10" max="10" width="10.57421875" style="512" customWidth="1"/>
    <col min="11" max="11" width="5.8515625" style="512" customWidth="1"/>
    <col min="12" max="17" width="7.28125" style="512" customWidth="1"/>
    <col min="18" max="18" width="11.421875" style="512" customWidth="1"/>
    <col min="19" max="16384" width="11.421875" style="512" customWidth="1"/>
  </cols>
  <sheetData>
    <row r="2" spans="2:6" ht="12.75">
      <c r="B2" s="626" t="s">
        <v>333</v>
      </c>
      <c r="C2" s="627"/>
      <c r="D2" s="627"/>
      <c r="E2" s="627"/>
      <c r="F2" s="627"/>
    </row>
    <row r="3" spans="2:6" ht="12.75">
      <c r="B3" s="626"/>
      <c r="C3" s="627"/>
      <c r="D3" s="627"/>
      <c r="E3" s="627"/>
      <c r="F3" s="627"/>
    </row>
    <row r="4" spans="2:10" ht="12.75">
      <c r="B4" s="626"/>
      <c r="C4" s="627"/>
      <c r="D4" s="627"/>
      <c r="E4" s="627"/>
      <c r="F4" s="627"/>
      <c r="J4" s="628" t="s">
        <v>191</v>
      </c>
    </row>
    <row r="5" spans="2:10" ht="17.25" customHeight="1">
      <c r="B5" s="629"/>
      <c r="C5" s="861" t="s">
        <v>172</v>
      </c>
      <c r="D5" s="862"/>
      <c r="E5" s="862"/>
      <c r="F5" s="863"/>
      <c r="G5" s="861" t="s">
        <v>181</v>
      </c>
      <c r="H5" s="862"/>
      <c r="I5" s="862"/>
      <c r="J5" s="863"/>
    </row>
    <row r="6" spans="2:10" ht="28.5" customHeight="1">
      <c r="B6" s="864" t="s">
        <v>183</v>
      </c>
      <c r="C6" s="866" t="s">
        <v>52</v>
      </c>
      <c r="D6" s="867" t="s">
        <v>53</v>
      </c>
      <c r="E6" s="868" t="s">
        <v>54</v>
      </c>
      <c r="F6" s="869"/>
      <c r="G6" s="866" t="s">
        <v>52</v>
      </c>
      <c r="H6" s="867" t="s">
        <v>53</v>
      </c>
      <c r="I6" s="868" t="s">
        <v>54</v>
      </c>
      <c r="J6" s="869"/>
    </row>
    <row r="7" spans="2:10" ht="40.5" customHeight="1">
      <c r="B7" s="865"/>
      <c r="C7" s="866"/>
      <c r="D7" s="867"/>
      <c r="E7" s="657" t="s">
        <v>334</v>
      </c>
      <c r="F7" s="658" t="s">
        <v>335</v>
      </c>
      <c r="G7" s="866"/>
      <c r="H7" s="867"/>
      <c r="I7" s="657" t="s">
        <v>334</v>
      </c>
      <c r="J7" s="658" t="s">
        <v>335</v>
      </c>
    </row>
    <row r="8" spans="2:20" ht="11.25">
      <c r="B8" s="630" t="s">
        <v>173</v>
      </c>
      <c r="C8" s="659">
        <v>740</v>
      </c>
      <c r="D8" s="632">
        <v>730</v>
      </c>
      <c r="E8" s="633">
        <v>460</v>
      </c>
      <c r="F8" s="660">
        <v>1640</v>
      </c>
      <c r="G8" s="668">
        <v>5830</v>
      </c>
      <c r="H8" s="631">
        <v>2360</v>
      </c>
      <c r="I8" s="632">
        <v>1340</v>
      </c>
      <c r="J8" s="669">
        <v>11870</v>
      </c>
      <c r="K8" s="634"/>
      <c r="L8" s="635"/>
      <c r="M8" s="635"/>
      <c r="N8" s="635"/>
      <c r="O8" s="635"/>
      <c r="P8" s="635"/>
      <c r="Q8" s="635"/>
      <c r="R8" s="635"/>
      <c r="S8" s="635"/>
      <c r="T8" s="634"/>
    </row>
    <row r="9" spans="2:20" ht="22.5">
      <c r="B9" s="636" t="s">
        <v>336</v>
      </c>
      <c r="C9" s="661">
        <v>1.988494967550251</v>
      </c>
      <c r="D9" s="637">
        <v>2.5728789182024565</v>
      </c>
      <c r="E9" s="637">
        <v>9.53737289154379</v>
      </c>
      <c r="F9" s="662">
        <v>1.1732442408445585</v>
      </c>
      <c r="G9" s="670">
        <v>15.586460078392397</v>
      </c>
      <c r="H9" s="638">
        <v>8.318786220899902</v>
      </c>
      <c r="I9" s="638">
        <v>27.79928781955885</v>
      </c>
      <c r="J9" s="671">
        <v>8.481356280365503</v>
      </c>
      <c r="K9" s="634"/>
      <c r="L9" s="634"/>
      <c r="M9" s="639"/>
      <c r="N9" s="639"/>
      <c r="O9" s="640"/>
      <c r="P9" s="640"/>
      <c r="Q9" s="640"/>
      <c r="R9" s="641"/>
      <c r="S9" s="634"/>
      <c r="T9" s="634"/>
    </row>
    <row r="10" spans="2:20" ht="11.25">
      <c r="B10" s="630" t="s">
        <v>337</v>
      </c>
      <c r="C10" s="659">
        <v>800</v>
      </c>
      <c r="D10" s="632">
        <v>530</v>
      </c>
      <c r="E10" s="633">
        <v>310</v>
      </c>
      <c r="F10" s="660">
        <v>410</v>
      </c>
      <c r="G10" s="668">
        <v>370</v>
      </c>
      <c r="H10" s="631">
        <v>530</v>
      </c>
      <c r="I10" s="632">
        <v>220</v>
      </c>
      <c r="J10" s="669">
        <v>570</v>
      </c>
      <c r="K10" s="634"/>
      <c r="L10" s="635"/>
      <c r="M10" s="635"/>
      <c r="N10" s="635"/>
      <c r="O10" s="635"/>
      <c r="P10" s="635"/>
      <c r="Q10" s="635"/>
      <c r="R10" s="635"/>
      <c r="S10" s="635"/>
      <c r="T10" s="634"/>
    </row>
    <row r="11" spans="2:20" ht="11.25">
      <c r="B11" s="630" t="s">
        <v>338</v>
      </c>
      <c r="C11" s="659">
        <v>1320</v>
      </c>
      <c r="D11" s="632">
        <v>600</v>
      </c>
      <c r="E11" s="633">
        <v>340</v>
      </c>
      <c r="F11" s="660">
        <v>900</v>
      </c>
      <c r="G11" s="668">
        <v>1000</v>
      </c>
      <c r="H11" s="631">
        <v>1620</v>
      </c>
      <c r="I11" s="632">
        <v>380</v>
      </c>
      <c r="J11" s="669">
        <v>1250</v>
      </c>
      <c r="K11" s="634"/>
      <c r="L11" s="635"/>
      <c r="M11" s="635"/>
      <c r="N11" s="635"/>
      <c r="O11" s="635"/>
      <c r="P11" s="635"/>
      <c r="Q11" s="635"/>
      <c r="R11" s="635"/>
      <c r="S11" s="635"/>
      <c r="T11" s="634"/>
    </row>
    <row r="12" spans="2:20" ht="11.25">
      <c r="B12" s="642" t="s">
        <v>176</v>
      </c>
      <c r="C12" s="659">
        <v>2300</v>
      </c>
      <c r="D12" s="632">
        <v>3280</v>
      </c>
      <c r="E12" s="633">
        <v>1420</v>
      </c>
      <c r="F12" s="660">
        <v>2270</v>
      </c>
      <c r="G12" s="668">
        <v>2280</v>
      </c>
      <c r="H12" s="631">
        <v>2040</v>
      </c>
      <c r="I12" s="632">
        <v>1220</v>
      </c>
      <c r="J12" s="669">
        <v>2240</v>
      </c>
      <c r="K12" s="634"/>
      <c r="L12" s="635"/>
      <c r="M12" s="635"/>
      <c r="N12" s="635"/>
      <c r="O12" s="635"/>
      <c r="P12" s="635"/>
      <c r="Q12" s="635"/>
      <c r="R12" s="635"/>
      <c r="S12" s="635"/>
      <c r="T12" s="634"/>
    </row>
    <row r="13" spans="2:20" ht="11.25">
      <c r="B13" s="630" t="s">
        <v>339</v>
      </c>
      <c r="C13" s="659">
        <v>8340</v>
      </c>
      <c r="D13" s="632">
        <v>16680</v>
      </c>
      <c r="E13" s="633">
        <v>7370</v>
      </c>
      <c r="F13" s="660">
        <v>3670</v>
      </c>
      <c r="G13" s="668">
        <v>4200</v>
      </c>
      <c r="H13" s="631">
        <v>3440</v>
      </c>
      <c r="I13" s="632">
        <v>3160</v>
      </c>
      <c r="J13" s="669">
        <v>3890</v>
      </c>
      <c r="K13" s="634"/>
      <c r="L13" s="635"/>
      <c r="M13" s="635"/>
      <c r="N13" s="635"/>
      <c r="O13" s="635"/>
      <c r="P13" s="635"/>
      <c r="Q13" s="635"/>
      <c r="R13" s="635"/>
      <c r="S13" s="635"/>
      <c r="T13" s="634"/>
    </row>
    <row r="14" spans="2:20" ht="11.25">
      <c r="B14" s="630" t="s">
        <v>340</v>
      </c>
      <c r="C14" s="659">
        <v>14300</v>
      </c>
      <c r="D14" s="632">
        <v>22080</v>
      </c>
      <c r="E14" s="633">
        <v>12130</v>
      </c>
      <c r="F14" s="660">
        <v>13260</v>
      </c>
      <c r="G14" s="668">
        <v>7140</v>
      </c>
      <c r="H14" s="631">
        <v>5060</v>
      </c>
      <c r="I14" s="632">
        <v>5050</v>
      </c>
      <c r="J14" s="669">
        <v>6630</v>
      </c>
      <c r="K14" s="634"/>
      <c r="L14" s="635"/>
      <c r="M14" s="635"/>
      <c r="N14" s="635"/>
      <c r="O14" s="635"/>
      <c r="P14" s="635"/>
      <c r="Q14" s="635"/>
      <c r="R14" s="635"/>
      <c r="S14" s="635"/>
      <c r="T14" s="634"/>
    </row>
    <row r="15" spans="2:20" ht="11.25">
      <c r="B15" s="630" t="s">
        <v>341</v>
      </c>
      <c r="C15" s="659">
        <v>343610</v>
      </c>
      <c r="D15" s="632">
        <v>29700</v>
      </c>
      <c r="E15" s="633">
        <v>150000</v>
      </c>
      <c r="F15" s="660">
        <v>66750</v>
      </c>
      <c r="G15" s="668">
        <v>12390</v>
      </c>
      <c r="H15" s="631">
        <v>7470</v>
      </c>
      <c r="I15" s="632">
        <v>98660</v>
      </c>
      <c r="J15" s="669">
        <v>20410</v>
      </c>
      <c r="K15" s="634"/>
      <c r="L15" s="635"/>
      <c r="M15" s="635"/>
      <c r="N15" s="635"/>
      <c r="O15" s="635"/>
      <c r="P15" s="635"/>
      <c r="Q15" s="635"/>
      <c r="R15" s="635"/>
      <c r="S15" s="635"/>
      <c r="T15" s="634"/>
    </row>
    <row r="16" spans="2:21" ht="11.25">
      <c r="B16" s="630"/>
      <c r="C16" s="659"/>
      <c r="D16" s="632"/>
      <c r="E16" s="633"/>
      <c r="F16" s="660"/>
      <c r="G16" s="668"/>
      <c r="H16" s="631"/>
      <c r="I16" s="632"/>
      <c r="J16" s="669"/>
      <c r="K16" s="634"/>
      <c r="L16" s="634"/>
      <c r="M16" s="634"/>
      <c r="N16" s="643"/>
      <c r="O16" s="644"/>
      <c r="P16" s="645"/>
      <c r="Q16" s="645"/>
      <c r="R16" s="646"/>
      <c r="S16" s="646"/>
      <c r="T16" s="634"/>
      <c r="U16" s="634"/>
    </row>
    <row r="17" spans="2:21" ht="11.25">
      <c r="B17" s="647" t="s">
        <v>179</v>
      </c>
      <c r="C17" s="663">
        <v>6.306616257088847</v>
      </c>
      <c r="D17" s="648">
        <v>27.841402337228715</v>
      </c>
      <c r="E17" s="648">
        <v>21.87240356083086</v>
      </c>
      <c r="F17" s="664">
        <v>4.060204040403045</v>
      </c>
      <c r="G17" s="663">
        <v>4.2066682863314915</v>
      </c>
      <c r="H17" s="648">
        <v>2.1246144355336214</v>
      </c>
      <c r="I17" s="648">
        <v>8.2466649474755</v>
      </c>
      <c r="J17" s="664">
        <v>3.120689793463004</v>
      </c>
      <c r="K17" s="634"/>
      <c r="L17" s="634"/>
      <c r="M17" s="634"/>
      <c r="N17" s="643"/>
      <c r="O17" s="644"/>
      <c r="P17" s="645"/>
      <c r="Q17" s="645"/>
      <c r="R17" s="646"/>
      <c r="S17" s="646"/>
      <c r="T17" s="634"/>
      <c r="U17" s="634"/>
    </row>
    <row r="18" spans="2:21" ht="11.25">
      <c r="B18" s="647" t="s">
        <v>180</v>
      </c>
      <c r="C18" s="665">
        <v>17.87</v>
      </c>
      <c r="D18" s="666">
        <v>41.589453860640305</v>
      </c>
      <c r="E18" s="666">
        <v>39.657539844707806</v>
      </c>
      <c r="F18" s="667">
        <v>32.081004086867395</v>
      </c>
      <c r="G18" s="665">
        <v>19.5120174817473</v>
      </c>
      <c r="H18" s="666">
        <v>9.590909090909092</v>
      </c>
      <c r="I18" s="666">
        <v>23.102288800852627</v>
      </c>
      <c r="J18" s="667">
        <v>11.710415534240195</v>
      </c>
      <c r="K18" s="634"/>
      <c r="L18" s="634"/>
      <c r="M18" s="634"/>
      <c r="N18" s="643"/>
      <c r="O18" s="644"/>
      <c r="P18" s="645"/>
      <c r="Q18" s="645"/>
      <c r="R18" s="646"/>
      <c r="S18" s="646"/>
      <c r="T18" s="634"/>
      <c r="U18" s="634"/>
    </row>
    <row r="19" spans="2:21" ht="11.25">
      <c r="B19" s="649"/>
      <c r="C19" s="650"/>
      <c r="D19" s="651"/>
      <c r="E19" s="652"/>
      <c r="F19" s="652"/>
      <c r="G19" s="629"/>
      <c r="H19" s="653"/>
      <c r="I19" s="634"/>
      <c r="J19" s="634"/>
      <c r="K19" s="634"/>
      <c r="L19" s="634"/>
      <c r="M19" s="634"/>
      <c r="N19" s="643"/>
      <c r="O19" s="644"/>
      <c r="P19" s="645"/>
      <c r="Q19" s="645"/>
      <c r="R19" s="646"/>
      <c r="S19" s="646"/>
      <c r="T19" s="634"/>
      <c r="U19" s="634"/>
    </row>
    <row r="20" spans="2:21" ht="11.25">
      <c r="B20" s="593" t="s">
        <v>408</v>
      </c>
      <c r="C20" s="650"/>
      <c r="D20" s="651"/>
      <c r="E20" s="652"/>
      <c r="F20" s="652"/>
      <c r="G20" s="629"/>
      <c r="H20" s="653"/>
      <c r="I20" s="634"/>
      <c r="J20" s="634"/>
      <c r="K20" s="634"/>
      <c r="L20" s="634"/>
      <c r="M20" s="634"/>
      <c r="N20" s="643"/>
      <c r="O20" s="644"/>
      <c r="P20" s="645"/>
      <c r="Q20" s="645"/>
      <c r="R20" s="646"/>
      <c r="S20" s="646"/>
      <c r="T20" s="634"/>
      <c r="U20" s="634"/>
    </row>
    <row r="21" spans="2:21" ht="11.25">
      <c r="B21" s="593" t="s">
        <v>409</v>
      </c>
      <c r="C21" s="650"/>
      <c r="D21" s="651"/>
      <c r="E21" s="652"/>
      <c r="F21" s="652"/>
      <c r="G21" s="629"/>
      <c r="H21" s="653"/>
      <c r="I21" s="634"/>
      <c r="J21" s="634"/>
      <c r="K21" s="634"/>
      <c r="L21" s="634"/>
      <c r="M21" s="634"/>
      <c r="N21" s="643"/>
      <c r="O21" s="644"/>
      <c r="P21" s="645"/>
      <c r="Q21" s="645"/>
      <c r="R21" s="646"/>
      <c r="S21" s="646"/>
      <c r="T21" s="634"/>
      <c r="U21" s="634"/>
    </row>
    <row r="22" spans="2:21" ht="11.25">
      <c r="B22" s="512" t="s">
        <v>342</v>
      </c>
      <c r="C22" s="650"/>
      <c r="D22" s="651"/>
      <c r="E22" s="652"/>
      <c r="F22" s="652"/>
      <c r="G22" s="629"/>
      <c r="H22" s="653"/>
      <c r="I22" s="634"/>
      <c r="J22" s="634"/>
      <c r="K22" s="634"/>
      <c r="L22" s="634"/>
      <c r="M22" s="634"/>
      <c r="N22" s="643"/>
      <c r="O22" s="644"/>
      <c r="P22" s="645"/>
      <c r="Q22" s="645"/>
      <c r="R22" s="646"/>
      <c r="S22" s="646"/>
      <c r="T22" s="634"/>
      <c r="U22" s="634"/>
    </row>
    <row r="23" spans="2:21" ht="11.25">
      <c r="B23" s="512" t="s">
        <v>343</v>
      </c>
      <c r="C23" s="650"/>
      <c r="D23" s="651"/>
      <c r="E23" s="652"/>
      <c r="F23" s="652"/>
      <c r="G23" s="629"/>
      <c r="H23" s="653"/>
      <c r="I23" s="634"/>
      <c r="J23" s="634"/>
      <c r="K23" s="634"/>
      <c r="L23" s="634"/>
      <c r="M23" s="634"/>
      <c r="N23" s="643"/>
      <c r="O23" s="644"/>
      <c r="P23" s="645"/>
      <c r="Q23" s="645"/>
      <c r="R23" s="646"/>
      <c r="S23" s="646"/>
      <c r="T23" s="634"/>
      <c r="U23" s="634"/>
    </row>
    <row r="24" spans="2:21" ht="11.25">
      <c r="B24" s="593" t="s">
        <v>410</v>
      </c>
      <c r="C24" s="654"/>
      <c r="D24" s="519"/>
      <c r="E24" s="655"/>
      <c r="F24" s="655"/>
      <c r="G24" s="629"/>
      <c r="H24" s="653"/>
      <c r="I24" s="634"/>
      <c r="J24" s="634"/>
      <c r="K24" s="634"/>
      <c r="L24" s="634"/>
      <c r="M24" s="634"/>
      <c r="N24" s="860"/>
      <c r="O24" s="860"/>
      <c r="P24" s="656"/>
      <c r="Q24" s="656"/>
      <c r="R24" s="656"/>
      <c r="S24" s="656"/>
      <c r="T24" s="634"/>
      <c r="U24" s="634"/>
    </row>
    <row r="25" spans="2:21" ht="11.25">
      <c r="B25" s="593" t="s">
        <v>411</v>
      </c>
      <c r="C25" s="629"/>
      <c r="D25" s="629"/>
      <c r="E25" s="629"/>
      <c r="F25" s="629"/>
      <c r="G25" s="629"/>
      <c r="H25" s="634"/>
      <c r="I25" s="634"/>
      <c r="J25" s="634"/>
      <c r="K25" s="634"/>
      <c r="L25" s="634"/>
      <c r="M25" s="634"/>
      <c r="N25" s="634"/>
      <c r="O25" s="634"/>
      <c r="P25" s="634"/>
      <c r="Q25" s="634"/>
      <c r="R25" s="634"/>
      <c r="S25" s="634"/>
      <c r="T25" s="634"/>
      <c r="U25" s="634"/>
    </row>
    <row r="26" spans="2:7" ht="11.25">
      <c r="B26" s="629"/>
      <c r="C26" s="629"/>
      <c r="D26" s="629"/>
      <c r="E26" s="629"/>
      <c r="F26" s="629"/>
      <c r="G26" s="629"/>
    </row>
    <row r="27" spans="2:7" ht="11.25">
      <c r="B27" s="629"/>
      <c r="C27" s="629"/>
      <c r="D27" s="629"/>
      <c r="E27" s="629"/>
      <c r="F27" s="629"/>
      <c r="G27" s="629"/>
    </row>
    <row r="28" spans="3:7" ht="11.25">
      <c r="C28" s="629"/>
      <c r="D28" s="629"/>
      <c r="E28" s="629"/>
      <c r="F28" s="629"/>
      <c r="G28" s="629"/>
    </row>
    <row r="29" spans="3:7" ht="11.25">
      <c r="C29" s="629"/>
      <c r="D29" s="629"/>
      <c r="E29" s="629"/>
      <c r="F29" s="629"/>
      <c r="G29" s="629"/>
    </row>
    <row r="30" spans="2:7" ht="11.25">
      <c r="B30" s="629"/>
      <c r="C30" s="629"/>
      <c r="D30" s="629"/>
      <c r="E30" s="629"/>
      <c r="F30" s="629"/>
      <c r="G30" s="629"/>
    </row>
    <row r="31" spans="2:7" ht="11.25">
      <c r="B31" s="629"/>
      <c r="C31" s="629"/>
      <c r="D31" s="629"/>
      <c r="E31" s="629"/>
      <c r="F31" s="629"/>
      <c r="G31" s="629"/>
    </row>
    <row r="32" spans="2:7" ht="11.25">
      <c r="B32" s="629"/>
      <c r="C32" s="629"/>
      <c r="D32" s="629"/>
      <c r="E32" s="629"/>
      <c r="F32" s="629"/>
      <c r="G32" s="629"/>
    </row>
    <row r="33" spans="2:7" ht="11.25">
      <c r="B33" s="629"/>
      <c r="C33" s="629"/>
      <c r="D33" s="629"/>
      <c r="E33" s="629"/>
      <c r="F33" s="629"/>
      <c r="G33" s="629"/>
    </row>
    <row r="34" spans="2:7" ht="11.25">
      <c r="B34" s="629"/>
      <c r="C34" s="629"/>
      <c r="D34" s="629"/>
      <c r="E34" s="629"/>
      <c r="F34" s="629"/>
      <c r="G34" s="629"/>
    </row>
    <row r="35" spans="2:7" ht="11.25">
      <c r="B35" s="629"/>
      <c r="C35" s="629"/>
      <c r="D35" s="629"/>
      <c r="E35" s="629"/>
      <c r="F35" s="629"/>
      <c r="G35" s="629"/>
    </row>
    <row r="36" spans="2:7" ht="11.25">
      <c r="B36" s="629"/>
      <c r="C36" s="629"/>
      <c r="D36" s="629"/>
      <c r="E36" s="629"/>
      <c r="F36" s="629"/>
      <c r="G36" s="629"/>
    </row>
    <row r="37" spans="2:7" ht="11.25">
      <c r="B37" s="629"/>
      <c r="C37" s="629"/>
      <c r="D37" s="629"/>
      <c r="E37" s="629"/>
      <c r="F37" s="629"/>
      <c r="G37" s="629"/>
    </row>
    <row r="38" spans="2:7" ht="11.25">
      <c r="B38" s="629"/>
      <c r="C38" s="629"/>
      <c r="D38" s="629"/>
      <c r="E38" s="629"/>
      <c r="F38" s="629"/>
      <c r="G38" s="629"/>
    </row>
    <row r="39" spans="2:7" ht="11.25">
      <c r="B39" s="629"/>
      <c r="C39" s="629"/>
      <c r="D39" s="629"/>
      <c r="E39" s="629"/>
      <c r="F39" s="629"/>
      <c r="G39" s="629"/>
    </row>
    <row r="40" spans="2:7" ht="11.25">
      <c r="B40" s="629"/>
      <c r="C40" s="629"/>
      <c r="D40" s="629"/>
      <c r="E40" s="629"/>
      <c r="F40" s="629"/>
      <c r="G40" s="629"/>
    </row>
    <row r="41" spans="2:7" ht="11.25">
      <c r="B41" s="629"/>
      <c r="C41" s="629"/>
      <c r="D41" s="629"/>
      <c r="E41" s="629"/>
      <c r="F41" s="629"/>
      <c r="G41" s="629"/>
    </row>
    <row r="42" spans="2:7" ht="11.25">
      <c r="B42" s="629"/>
      <c r="C42" s="629"/>
      <c r="D42" s="629"/>
      <c r="E42" s="629"/>
      <c r="F42" s="629"/>
      <c r="G42" s="629"/>
    </row>
    <row r="43" spans="2:7" ht="11.25">
      <c r="B43" s="629"/>
      <c r="C43" s="629"/>
      <c r="D43" s="629"/>
      <c r="E43" s="629"/>
      <c r="F43" s="629"/>
      <c r="G43" s="629"/>
    </row>
    <row r="44" spans="2:7" ht="11.25">
      <c r="B44" s="629"/>
      <c r="C44" s="629"/>
      <c r="D44" s="629"/>
      <c r="E44" s="629"/>
      <c r="F44" s="629"/>
      <c r="G44" s="629"/>
    </row>
    <row r="45" spans="2:7" ht="11.25">
      <c r="B45" s="629"/>
      <c r="C45" s="629"/>
      <c r="D45" s="629"/>
      <c r="E45" s="629"/>
      <c r="F45" s="629"/>
      <c r="G45" s="629"/>
    </row>
    <row r="46" spans="2:7" ht="11.25">
      <c r="B46" s="629"/>
      <c r="C46" s="629"/>
      <c r="D46" s="629"/>
      <c r="E46" s="629"/>
      <c r="F46" s="629"/>
      <c r="G46" s="629"/>
    </row>
    <row r="47" spans="2:7" ht="11.25">
      <c r="B47" s="629"/>
      <c r="C47" s="629"/>
      <c r="D47" s="629"/>
      <c r="E47" s="629"/>
      <c r="F47" s="629"/>
      <c r="G47" s="629"/>
    </row>
    <row r="48" spans="2:7" ht="11.25">
      <c r="B48" s="629"/>
      <c r="C48" s="629"/>
      <c r="D48" s="629"/>
      <c r="E48" s="629"/>
      <c r="F48" s="629"/>
      <c r="G48" s="629"/>
    </row>
    <row r="49" spans="2:7" ht="11.25">
      <c r="B49" s="629"/>
      <c r="C49" s="629"/>
      <c r="D49" s="629"/>
      <c r="E49" s="629"/>
      <c r="F49" s="629"/>
      <c r="G49" s="629"/>
    </row>
    <row r="50" spans="2:7" ht="11.25">
      <c r="B50" s="629"/>
      <c r="C50" s="629"/>
      <c r="D50" s="629"/>
      <c r="E50" s="629"/>
      <c r="F50" s="629"/>
      <c r="G50" s="629"/>
    </row>
    <row r="51" spans="2:7" ht="11.25">
      <c r="B51" s="629"/>
      <c r="C51" s="629"/>
      <c r="D51" s="629"/>
      <c r="E51" s="629"/>
      <c r="F51" s="629"/>
      <c r="G51" s="629"/>
    </row>
    <row r="52" spans="2:7" ht="11.25">
      <c r="B52" s="629"/>
      <c r="C52" s="629"/>
      <c r="D52" s="629"/>
      <c r="E52" s="629"/>
      <c r="F52" s="629"/>
      <c r="G52" s="629"/>
    </row>
    <row r="53" spans="2:7" ht="11.25">
      <c r="B53" s="629"/>
      <c r="C53" s="629"/>
      <c r="D53" s="629"/>
      <c r="E53" s="629"/>
      <c r="F53" s="629"/>
      <c r="G53" s="629"/>
    </row>
    <row r="54" spans="2:7" ht="11.25">
      <c r="B54" s="629"/>
      <c r="C54" s="629"/>
      <c r="D54" s="629"/>
      <c r="E54" s="629"/>
      <c r="F54" s="629"/>
      <c r="G54" s="629"/>
    </row>
    <row r="55" spans="2:7" ht="11.25">
      <c r="B55" s="629"/>
      <c r="C55" s="629"/>
      <c r="D55" s="629"/>
      <c r="E55" s="629"/>
      <c r="F55" s="629"/>
      <c r="G55" s="629"/>
    </row>
    <row r="56" spans="2:7" ht="11.25">
      <c r="B56" s="629"/>
      <c r="C56" s="629"/>
      <c r="D56" s="629"/>
      <c r="E56" s="629"/>
      <c r="F56" s="629"/>
      <c r="G56" s="629"/>
    </row>
    <row r="57" spans="2:7" ht="11.25">
      <c r="B57" s="629"/>
      <c r="C57" s="629"/>
      <c r="D57" s="629"/>
      <c r="E57" s="629"/>
      <c r="F57" s="629"/>
      <c r="G57" s="629"/>
    </row>
    <row r="58" spans="2:7" ht="11.25">
      <c r="B58" s="629"/>
      <c r="C58" s="629"/>
      <c r="D58" s="629"/>
      <c r="E58" s="629"/>
      <c r="F58" s="629"/>
      <c r="G58" s="629"/>
    </row>
    <row r="59" spans="2:7" ht="11.25">
      <c r="B59" s="629"/>
      <c r="C59" s="629"/>
      <c r="D59" s="629"/>
      <c r="E59" s="629"/>
      <c r="F59" s="629"/>
      <c r="G59" s="629"/>
    </row>
    <row r="60" spans="2:7" ht="11.25">
      <c r="B60" s="629"/>
      <c r="C60" s="629"/>
      <c r="D60" s="629"/>
      <c r="E60" s="629"/>
      <c r="F60" s="629"/>
      <c r="G60" s="629"/>
    </row>
    <row r="61" spans="2:7" ht="11.25">
      <c r="B61" s="629"/>
      <c r="C61" s="629"/>
      <c r="D61" s="629"/>
      <c r="E61" s="629"/>
      <c r="F61" s="629"/>
      <c r="G61" s="629"/>
    </row>
    <row r="62" spans="2:7" ht="11.25">
      <c r="B62" s="629"/>
      <c r="C62" s="629"/>
      <c r="D62" s="629"/>
      <c r="E62" s="629"/>
      <c r="F62" s="629"/>
      <c r="G62" s="629"/>
    </row>
  </sheetData>
  <sheetProtection/>
  <mergeCells count="10">
    <mergeCell ref="N24:O24"/>
    <mergeCell ref="C5:F5"/>
    <mergeCell ref="G5:J5"/>
    <mergeCell ref="B6:B7"/>
    <mergeCell ref="C6:C7"/>
    <mergeCell ref="D6:D7"/>
    <mergeCell ref="E6:F6"/>
    <mergeCell ref="G6:G7"/>
    <mergeCell ref="H6:H7"/>
    <mergeCell ref="I6:J6"/>
  </mergeCells>
  <printOptions/>
  <pageMargins left="0.7874015748031497" right="0.7874015748031497" top="0.984251968503937" bottom="0.984251968503937" header="0.5118110236220472" footer="0.5118110236220472"/>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rgb="FF00B050"/>
    <pageSetUpPr fitToPage="1"/>
  </sheetPr>
  <dimension ref="B1:W57"/>
  <sheetViews>
    <sheetView showGridLines="0" zoomScalePageLayoutView="0" workbookViewId="0" topLeftCell="A1">
      <selection activeCell="B33" sqref="B33"/>
    </sheetView>
  </sheetViews>
  <sheetFormatPr defaultColWidth="11.421875" defaultRowHeight="12.75"/>
  <cols>
    <col min="1" max="1" width="3.7109375" style="2" customWidth="1"/>
    <col min="2" max="2" width="56.28125" style="2" customWidth="1"/>
    <col min="3" max="3" width="6.140625" style="2" customWidth="1"/>
    <col min="4" max="4" width="6.8515625" style="2" customWidth="1"/>
    <col min="5" max="13" width="6.7109375" style="2" customWidth="1"/>
    <col min="14" max="14" width="10.140625" style="2" bestFit="1" customWidth="1"/>
    <col min="15" max="17" width="9.57421875" style="2" customWidth="1"/>
    <col min="18" max="18" width="10.140625" style="77" customWidth="1"/>
    <col min="19" max="20" width="10.140625" style="2" customWidth="1"/>
    <col min="21" max="23" width="9.7109375" style="2" customWidth="1"/>
    <col min="24" max="24" width="10.57421875" style="2" customWidth="1"/>
    <col min="25" max="16384" width="11.421875" style="2" customWidth="1"/>
  </cols>
  <sheetData>
    <row r="1" spans="2:4" ht="11.25">
      <c r="B1" s="1" t="s">
        <v>239</v>
      </c>
      <c r="C1" s="1"/>
      <c r="D1" s="1"/>
    </row>
    <row r="3" spans="2:23" ht="63.75" customHeight="1">
      <c r="B3" s="774"/>
      <c r="C3" s="769" t="s">
        <v>252</v>
      </c>
      <c r="D3" s="779"/>
      <c r="E3" s="779"/>
      <c r="F3" s="779"/>
      <c r="G3" s="779"/>
      <c r="H3" s="779"/>
      <c r="I3" s="779"/>
      <c r="J3" s="779"/>
      <c r="K3" s="779"/>
      <c r="L3" s="779"/>
      <c r="M3" s="780"/>
      <c r="N3" s="457" t="s">
        <v>260</v>
      </c>
      <c r="O3" s="769" t="s">
        <v>261</v>
      </c>
      <c r="P3" s="779"/>
      <c r="Q3" s="778"/>
      <c r="R3" s="769" t="s">
        <v>262</v>
      </c>
      <c r="S3" s="779"/>
      <c r="T3" s="778"/>
      <c r="U3" s="769" t="s">
        <v>243</v>
      </c>
      <c r="V3" s="779"/>
      <c r="W3" s="778"/>
    </row>
    <row r="4" spans="2:23" ht="25.5" customHeight="1">
      <c r="B4" s="775"/>
      <c r="C4" s="488">
        <v>2005</v>
      </c>
      <c r="D4" s="457">
        <v>2006</v>
      </c>
      <c r="E4" s="457">
        <v>2007</v>
      </c>
      <c r="F4" s="457">
        <v>2008</v>
      </c>
      <c r="G4" s="457">
        <v>2009</v>
      </c>
      <c r="H4" s="457">
        <v>2010</v>
      </c>
      <c r="I4" s="457">
        <v>2011</v>
      </c>
      <c r="J4" s="457">
        <v>2012</v>
      </c>
      <c r="K4" s="457">
        <v>2013</v>
      </c>
      <c r="L4" s="457">
        <v>2014</v>
      </c>
      <c r="M4" s="457">
        <v>2015</v>
      </c>
      <c r="N4" s="457">
        <v>2015</v>
      </c>
      <c r="O4" s="457" t="s">
        <v>149</v>
      </c>
      <c r="P4" s="457" t="s">
        <v>232</v>
      </c>
      <c r="Q4" s="457" t="s">
        <v>238</v>
      </c>
      <c r="R4" s="457" t="s">
        <v>149</v>
      </c>
      <c r="S4" s="457" t="s">
        <v>232</v>
      </c>
      <c r="T4" s="457" t="s">
        <v>238</v>
      </c>
      <c r="U4" s="457" t="s">
        <v>240</v>
      </c>
      <c r="V4" s="457" t="s">
        <v>241</v>
      </c>
      <c r="W4" s="457" t="s">
        <v>242</v>
      </c>
    </row>
    <row r="5" spans="2:23" ht="25.5" customHeight="1">
      <c r="B5" s="201" t="s">
        <v>89</v>
      </c>
      <c r="C5" s="759">
        <f aca="true" t="shared" si="0" ref="C5:K5">SUM(C6:C9)</f>
        <v>483.469995</v>
      </c>
      <c r="D5" s="759">
        <f t="shared" si="0"/>
        <v>1083.979204</v>
      </c>
      <c r="E5" s="759">
        <f t="shared" si="0"/>
        <v>735.6060050000001</v>
      </c>
      <c r="F5" s="759">
        <f t="shared" si="0"/>
        <v>1166.7243520000002</v>
      </c>
      <c r="G5" s="204">
        <f t="shared" si="0"/>
        <v>1271.7028662000002</v>
      </c>
      <c r="H5" s="204">
        <f t="shared" si="0"/>
        <v>1386.3337840000002</v>
      </c>
      <c r="I5" s="204">
        <f>SUM(I6:I9)</f>
        <v>1454.274001</v>
      </c>
      <c r="J5" s="204">
        <f>SUM(J6:J9)</f>
        <v>1540.849699</v>
      </c>
      <c r="K5" s="204">
        <f t="shared" si="0"/>
        <v>1585.450443</v>
      </c>
      <c r="L5" s="204">
        <f>SUM(L6:L9)</f>
        <v>1648.326853</v>
      </c>
      <c r="M5" s="204">
        <f>SUM(M6:M9)</f>
        <v>1668.2598560000001</v>
      </c>
      <c r="N5" s="483">
        <f aca="true" t="shared" si="1" ref="N5:N21">M5/$M$21*100</f>
        <v>29.40879104865043</v>
      </c>
      <c r="O5" s="205">
        <f aca="true" t="shared" si="2" ref="O5:O21">(K5/J5-1)*100</f>
        <v>2.89455512948118</v>
      </c>
      <c r="P5" s="205">
        <f aca="true" t="shared" si="3" ref="P5:P21">(L5/K5-1)*100</f>
        <v>3.9658388742208173</v>
      </c>
      <c r="Q5" s="205">
        <f aca="true" t="shared" si="4" ref="Q5:Q21">(M5/L5-1)*100</f>
        <v>1.209287039383078</v>
      </c>
      <c r="R5" s="205">
        <f>(K5/(J5*99.46/98.6)-1)*100</f>
        <v>2.0048575886471465</v>
      </c>
      <c r="S5" s="205">
        <f>(L5/(K5*99.96/99.46)-1)*100</f>
        <v>3.4458016649659973</v>
      </c>
      <c r="T5" s="205">
        <f>(M5/(L5*100/99.96)-1)*100</f>
        <v>1.1688033245673246</v>
      </c>
      <c r="U5" s="205">
        <v>86.73842707327492</v>
      </c>
      <c r="V5" s="205">
        <v>11.818877488816169</v>
      </c>
      <c r="W5" s="205">
        <v>1.4426954379089223</v>
      </c>
    </row>
    <row r="6" spans="2:23" ht="15" customHeight="1">
      <c r="B6" s="178" t="s">
        <v>97</v>
      </c>
      <c r="C6" s="760">
        <v>2</v>
      </c>
      <c r="D6" s="760">
        <v>11.085053</v>
      </c>
      <c r="E6" s="760">
        <v>18.000798</v>
      </c>
      <c r="F6" s="761">
        <v>39</v>
      </c>
      <c r="G6" s="141">
        <v>50.869359</v>
      </c>
      <c r="H6" s="141">
        <v>84.157838</v>
      </c>
      <c r="I6" s="141">
        <v>117.384898</v>
      </c>
      <c r="J6" s="141">
        <v>157.467723</v>
      </c>
      <c r="K6" s="141">
        <v>173.486908</v>
      </c>
      <c r="L6" s="141">
        <v>191.763079</v>
      </c>
      <c r="M6" s="141">
        <v>239.234992</v>
      </c>
      <c r="N6" s="484">
        <f t="shared" si="1"/>
        <v>4.217335726175716</v>
      </c>
      <c r="O6" s="169">
        <f t="shared" si="2"/>
        <v>10.17299589707028</v>
      </c>
      <c r="P6" s="169">
        <f t="shared" si="3"/>
        <v>10.534611061256571</v>
      </c>
      <c r="Q6" s="169">
        <f t="shared" si="4"/>
        <v>24.7555020745156</v>
      </c>
      <c r="R6" s="169">
        <f aca="true" t="shared" si="5" ref="R6:R21">(K6/(J6*99.46/98.6)-1)*100</f>
        <v>9.220363919677554</v>
      </c>
      <c r="S6" s="169">
        <f aca="true" t="shared" si="6" ref="S6:S21">(L6/(K6*99.96/99.46)-1)*100</f>
        <v>9.981716848265076</v>
      </c>
      <c r="T6" s="169">
        <f>(M6/(L6*100/99.96)-1)*100</f>
        <v>24.705599873685813</v>
      </c>
      <c r="U6" s="169">
        <v>11.937072626260637</v>
      </c>
      <c r="V6" s="169">
        <v>81.51305864988608</v>
      </c>
      <c r="W6" s="169">
        <v>6.549868723853292</v>
      </c>
    </row>
    <row r="7" spans="2:23" ht="22.5">
      <c r="B7" s="179" t="s">
        <v>83</v>
      </c>
      <c r="C7" s="762">
        <v>481.469995</v>
      </c>
      <c r="D7" s="762">
        <v>509.629679</v>
      </c>
      <c r="E7" s="762">
        <v>540.625989</v>
      </c>
      <c r="F7" s="503">
        <v>583.603418</v>
      </c>
      <c r="G7" s="144">
        <v>636.00733</v>
      </c>
      <c r="H7" s="144">
        <v>688.404337</v>
      </c>
      <c r="I7" s="144">
        <v>738.943242</v>
      </c>
      <c r="J7" s="144">
        <v>789.771491</v>
      </c>
      <c r="K7" s="144">
        <v>824.023222</v>
      </c>
      <c r="L7" s="144">
        <v>875.65939</v>
      </c>
      <c r="M7" s="144">
        <v>859.01303</v>
      </c>
      <c r="N7" s="485">
        <f t="shared" si="1"/>
        <v>15.143045381377371</v>
      </c>
      <c r="O7" s="170">
        <f t="shared" si="2"/>
        <v>4.336916613263786</v>
      </c>
      <c r="P7" s="170">
        <f t="shared" si="3"/>
        <v>6.266348644237607</v>
      </c>
      <c r="Q7" s="170">
        <f t="shared" si="4"/>
        <v>-1.901008564528739</v>
      </c>
      <c r="R7" s="170">
        <f t="shared" si="5"/>
        <v>3.434747416728423</v>
      </c>
      <c r="S7" s="170">
        <f t="shared" si="6"/>
        <v>5.734804283272021</v>
      </c>
      <c r="T7" s="170">
        <f aca="true" t="shared" si="7" ref="T7:T21">(M7/(L7*100/99.96)-1)*100</f>
        <v>-1.940248161102931</v>
      </c>
      <c r="U7" s="170">
        <v>97.43634307852118</v>
      </c>
      <c r="V7" s="170">
        <v>1.4943194749909672</v>
      </c>
      <c r="W7" s="170">
        <v>1.0693374464878607</v>
      </c>
    </row>
    <row r="8" spans="2:23" ht="15" customHeight="1">
      <c r="B8" s="179" t="s">
        <v>0</v>
      </c>
      <c r="C8" s="762"/>
      <c r="D8" s="762">
        <v>563.264472</v>
      </c>
      <c r="E8" s="762">
        <v>176.979218</v>
      </c>
      <c r="F8" s="503">
        <v>544.120934</v>
      </c>
      <c r="G8" s="144">
        <v>584.8261772000001</v>
      </c>
      <c r="H8" s="144">
        <v>597.095846</v>
      </c>
      <c r="I8" s="144">
        <v>580.920044</v>
      </c>
      <c r="J8" s="144">
        <v>576.999324</v>
      </c>
      <c r="K8" s="144">
        <v>572.573345</v>
      </c>
      <c r="L8" s="144">
        <v>565.315372</v>
      </c>
      <c r="M8" s="144">
        <v>554.950359</v>
      </c>
      <c r="N8" s="485">
        <f t="shared" si="1"/>
        <v>9.782899883077054</v>
      </c>
      <c r="O8" s="170">
        <f t="shared" si="2"/>
        <v>-0.7670683163573333</v>
      </c>
      <c r="P8" s="170">
        <f t="shared" si="3"/>
        <v>-1.2676058121427247</v>
      </c>
      <c r="Q8" s="170">
        <f t="shared" si="4"/>
        <v>-1.8334921555962835</v>
      </c>
      <c r="R8" s="170">
        <f t="shared" si="5"/>
        <v>-1.6251049265316064</v>
      </c>
      <c r="S8" s="170">
        <f t="shared" si="6"/>
        <v>-1.7614653268879121</v>
      </c>
      <c r="T8" s="170">
        <f t="shared" si="7"/>
        <v>-1.8727587587340722</v>
      </c>
      <c r="U8" s="170">
        <v>100</v>
      </c>
      <c r="V8" s="170">
        <v>0</v>
      </c>
      <c r="W8" s="170">
        <v>0</v>
      </c>
    </row>
    <row r="9" spans="2:23" ht="15" customHeight="1">
      <c r="B9" s="180" t="s">
        <v>105</v>
      </c>
      <c r="C9" s="495"/>
      <c r="D9" s="495"/>
      <c r="E9" s="495"/>
      <c r="F9" s="496"/>
      <c r="G9" s="146"/>
      <c r="H9" s="146">
        <v>16.675763</v>
      </c>
      <c r="I9" s="146">
        <v>17.025817</v>
      </c>
      <c r="J9" s="146">
        <v>16.611161</v>
      </c>
      <c r="K9" s="146">
        <v>15.366968</v>
      </c>
      <c r="L9" s="146">
        <v>15.589012</v>
      </c>
      <c r="M9" s="146">
        <v>15.061475</v>
      </c>
      <c r="N9" s="485">
        <f t="shared" si="1"/>
        <v>0.26551005802028493</v>
      </c>
      <c r="O9" s="170">
        <f t="shared" si="2"/>
        <v>-7.490102588253755</v>
      </c>
      <c r="P9" s="170">
        <f t="shared" si="3"/>
        <v>1.4449434657507032</v>
      </c>
      <c r="Q9" s="170">
        <f t="shared" si="4"/>
        <v>-3.384031008507793</v>
      </c>
      <c r="R9" s="170">
        <f t="shared" si="5"/>
        <v>-8.290007190848792</v>
      </c>
      <c r="S9" s="170">
        <f t="shared" si="6"/>
        <v>0.9375157773465759</v>
      </c>
      <c r="T9" s="170">
        <f t="shared" si="7"/>
        <v>-3.42267739610439</v>
      </c>
      <c r="U9" s="170">
        <v>99.53002610966057</v>
      </c>
      <c r="V9" s="170">
        <v>0.4699738903394256</v>
      </c>
      <c r="W9" s="170">
        <v>0</v>
      </c>
    </row>
    <row r="10" spans="2:23" ht="26.25" customHeight="1">
      <c r="B10" s="201" t="s">
        <v>90</v>
      </c>
      <c r="C10" s="497">
        <f aca="true" t="shared" si="8" ref="C10:K10">C11+C14</f>
        <v>3735.3643789999996</v>
      </c>
      <c r="D10" s="497">
        <f t="shared" si="8"/>
        <v>3989.107355</v>
      </c>
      <c r="E10" s="497">
        <f t="shared" si="8"/>
        <v>3998.9149810000004</v>
      </c>
      <c r="F10" s="492">
        <f t="shared" si="8"/>
        <v>4873.600074000001</v>
      </c>
      <c r="G10" s="204">
        <f t="shared" si="8"/>
        <v>4576.413752</v>
      </c>
      <c r="H10" s="204">
        <f t="shared" si="8"/>
        <v>3996.0670400000004</v>
      </c>
      <c r="I10" s="204">
        <f>I11+I14</f>
        <v>3583.4979670000002</v>
      </c>
      <c r="J10" s="204">
        <f>J11+J14</f>
        <v>3750.528331</v>
      </c>
      <c r="K10" s="204">
        <f t="shared" si="8"/>
        <v>4047.961158000001</v>
      </c>
      <c r="L10" s="204">
        <f>L11+L14</f>
        <v>4010.6038290000006</v>
      </c>
      <c r="M10" s="204">
        <f>M11+M14</f>
        <v>4004.397184679531</v>
      </c>
      <c r="N10" s="483">
        <f t="shared" si="1"/>
        <v>70.59120895134959</v>
      </c>
      <c r="O10" s="205">
        <f t="shared" si="2"/>
        <v>7.930424749536469</v>
      </c>
      <c r="P10" s="205">
        <f t="shared" si="3"/>
        <v>-0.9228677732287749</v>
      </c>
      <c r="Q10" s="205">
        <f t="shared" si="4"/>
        <v>-0.15475585685104098</v>
      </c>
      <c r="R10" s="205">
        <f t="shared" si="5"/>
        <v>6.997183594453005</v>
      </c>
      <c r="S10" s="205">
        <f t="shared" si="6"/>
        <v>-1.4184516679205172</v>
      </c>
      <c r="T10" s="205">
        <f t="shared" si="7"/>
        <v>-0.19469395450830707</v>
      </c>
      <c r="U10" s="205">
        <v>81.38547646317203</v>
      </c>
      <c r="V10" s="205">
        <v>6.872105492895786</v>
      </c>
      <c r="W10" s="205">
        <v>11.742418043932178</v>
      </c>
    </row>
    <row r="11" spans="2:23" ht="15" customHeight="1">
      <c r="B11" s="208" t="s">
        <v>5</v>
      </c>
      <c r="C11" s="763">
        <f aca="true" t="shared" si="9" ref="C11:K11">SUM(C12:C13)</f>
        <v>316.554531</v>
      </c>
      <c r="D11" s="763">
        <f t="shared" si="9"/>
        <v>444.85776100000004</v>
      </c>
      <c r="E11" s="763">
        <f t="shared" si="9"/>
        <v>534.191463</v>
      </c>
      <c r="F11" s="764">
        <f t="shared" si="9"/>
        <v>203.02850800000002</v>
      </c>
      <c r="G11" s="210">
        <f t="shared" si="9"/>
        <v>225.777986</v>
      </c>
      <c r="H11" s="210">
        <f t="shared" si="9"/>
        <v>255.471453</v>
      </c>
      <c r="I11" s="210">
        <f>SUM(I12:I13)</f>
        <v>288.62022</v>
      </c>
      <c r="J11" s="210">
        <f>SUM(J12:J13)</f>
        <v>332.135555</v>
      </c>
      <c r="K11" s="210">
        <f t="shared" si="9"/>
        <v>403.65470600000003</v>
      </c>
      <c r="L11" s="210">
        <f>SUM(L12:L13)</f>
        <v>463.267091</v>
      </c>
      <c r="M11" s="210">
        <f>SUM(M12:M13)</f>
        <v>535.251919</v>
      </c>
      <c r="N11" s="486">
        <f t="shared" si="1"/>
        <v>9.435647442840683</v>
      </c>
      <c r="O11" s="211">
        <f t="shared" si="2"/>
        <v>21.533121017411094</v>
      </c>
      <c r="P11" s="211">
        <f t="shared" si="3"/>
        <v>14.768163015049796</v>
      </c>
      <c r="Q11" s="211">
        <f t="shared" si="4"/>
        <v>15.538515339955383</v>
      </c>
      <c r="R11" s="211">
        <f t="shared" si="5"/>
        <v>20.482261535458825</v>
      </c>
      <c r="S11" s="211">
        <f t="shared" si="6"/>
        <v>14.194092571797224</v>
      </c>
      <c r="T11" s="211">
        <f t="shared" si="7"/>
        <v>15.492299933819398</v>
      </c>
      <c r="U11" s="211">
        <v>84.96849159082905</v>
      </c>
      <c r="V11" s="211">
        <v>15.031508409170952</v>
      </c>
      <c r="W11" s="211">
        <v>0</v>
      </c>
    </row>
    <row r="12" spans="2:23" ht="15" customHeight="1">
      <c r="B12" s="180" t="s">
        <v>101</v>
      </c>
      <c r="C12" s="762">
        <v>290.754531</v>
      </c>
      <c r="D12" s="762">
        <v>410.257761</v>
      </c>
      <c r="E12" s="762">
        <v>493.891463</v>
      </c>
      <c r="F12" s="503">
        <v>163.628508</v>
      </c>
      <c r="G12" s="144">
        <v>178.267523</v>
      </c>
      <c r="H12" s="144">
        <v>209.371453</v>
      </c>
      <c r="I12" s="144">
        <v>237.62022</v>
      </c>
      <c r="J12" s="144">
        <v>277.835555</v>
      </c>
      <c r="K12" s="144">
        <v>336.095248</v>
      </c>
      <c r="L12" s="144">
        <v>395.767091</v>
      </c>
      <c r="M12" s="144">
        <v>454.094228</v>
      </c>
      <c r="N12" s="485">
        <f t="shared" si="1"/>
        <v>8.004965305387188</v>
      </c>
      <c r="O12" s="170">
        <f t="shared" si="2"/>
        <v>20.96912794332606</v>
      </c>
      <c r="P12" s="170">
        <f t="shared" si="3"/>
        <v>17.754444121149838</v>
      </c>
      <c r="Q12" s="170">
        <f t="shared" si="4"/>
        <v>14.737743063129006</v>
      </c>
      <c r="R12" s="170">
        <f t="shared" si="5"/>
        <v>19.923145135853094</v>
      </c>
      <c r="S12" s="170">
        <f t="shared" si="6"/>
        <v>17.165436297414605</v>
      </c>
      <c r="T12" s="170">
        <f t="shared" si="7"/>
        <v>14.691847965903747</v>
      </c>
      <c r="U12" s="170">
        <v>90.00447341338074</v>
      </c>
      <c r="V12" s="170">
        <v>9.995526586619272</v>
      </c>
      <c r="W12" s="170">
        <v>0</v>
      </c>
    </row>
    <row r="13" spans="2:23" ht="15" customHeight="1">
      <c r="B13" s="180" t="s">
        <v>99</v>
      </c>
      <c r="C13" s="762">
        <v>25.8</v>
      </c>
      <c r="D13" s="762">
        <v>34.6</v>
      </c>
      <c r="E13" s="762">
        <v>40.3</v>
      </c>
      <c r="F13" s="503">
        <v>39.4</v>
      </c>
      <c r="G13" s="144">
        <v>47.510463</v>
      </c>
      <c r="H13" s="144">
        <v>46.1</v>
      </c>
      <c r="I13" s="144">
        <v>51</v>
      </c>
      <c r="J13" s="144">
        <v>54.3</v>
      </c>
      <c r="K13" s="144">
        <v>67.559458</v>
      </c>
      <c r="L13" s="144">
        <v>67.5</v>
      </c>
      <c r="M13" s="144">
        <v>81.157691</v>
      </c>
      <c r="N13" s="485">
        <f t="shared" si="1"/>
        <v>1.4306821374534935</v>
      </c>
      <c r="O13" s="170">
        <f t="shared" si="2"/>
        <v>24.418891344383063</v>
      </c>
      <c r="P13" s="170">
        <f t="shared" si="3"/>
        <v>-0.0880084029093453</v>
      </c>
      <c r="Q13" s="170">
        <f t="shared" si="4"/>
        <v>20.233616296296297</v>
      </c>
      <c r="R13" s="170">
        <f t="shared" si="5"/>
        <v>23.34307949483381</v>
      </c>
      <c r="S13" s="170">
        <f t="shared" si="6"/>
        <v>-0.5877682648395721</v>
      </c>
      <c r="T13" s="170">
        <f t="shared" si="7"/>
        <v>20.18552284977777</v>
      </c>
      <c r="U13" s="170">
        <v>58.218073256914124</v>
      </c>
      <c r="V13" s="170">
        <v>41.781926743085876</v>
      </c>
      <c r="W13" s="170">
        <v>0</v>
      </c>
    </row>
    <row r="14" spans="2:23" ht="15" customHeight="1">
      <c r="B14" s="212" t="s">
        <v>6</v>
      </c>
      <c r="C14" s="498">
        <f aca="true" t="shared" si="10" ref="C14:L14">SUM(C15:C20)</f>
        <v>3418.809848</v>
      </c>
      <c r="D14" s="498">
        <f t="shared" si="10"/>
        <v>3544.249594</v>
      </c>
      <c r="E14" s="498">
        <f t="shared" si="10"/>
        <v>3464.7235180000002</v>
      </c>
      <c r="F14" s="499">
        <f t="shared" si="10"/>
        <v>4670.5715660000005</v>
      </c>
      <c r="G14" s="214">
        <f t="shared" si="10"/>
        <v>4350.635766</v>
      </c>
      <c r="H14" s="214">
        <f t="shared" si="10"/>
        <v>3740.5955870000003</v>
      </c>
      <c r="I14" s="214">
        <f t="shared" si="10"/>
        <v>3294.8777470000005</v>
      </c>
      <c r="J14" s="214">
        <f t="shared" si="10"/>
        <v>3418.392776</v>
      </c>
      <c r="K14" s="214">
        <f t="shared" si="10"/>
        <v>3644.3064520000007</v>
      </c>
      <c r="L14" s="214">
        <f t="shared" si="10"/>
        <v>3547.3367380000004</v>
      </c>
      <c r="M14" s="214">
        <f>SUM(M15:M20)</f>
        <v>3469.1452656795313</v>
      </c>
      <c r="N14" s="486">
        <f t="shared" si="1"/>
        <v>61.1555615085089</v>
      </c>
      <c r="O14" s="211">
        <f t="shared" si="2"/>
        <v>6.608768822181732</v>
      </c>
      <c r="P14" s="211">
        <f t="shared" si="3"/>
        <v>-2.6608550975943057</v>
      </c>
      <c r="Q14" s="211">
        <f t="shared" si="4"/>
        <v>-2.20423033096524</v>
      </c>
      <c r="R14" s="211">
        <f t="shared" si="5"/>
        <v>5.686955619013867</v>
      </c>
      <c r="S14" s="211">
        <f t="shared" si="6"/>
        <v>-3.147745578298633</v>
      </c>
      <c r="T14" s="211">
        <f t="shared" si="7"/>
        <v>-2.243348638832865</v>
      </c>
      <c r="U14" s="211">
        <v>80.81367198161804</v>
      </c>
      <c r="V14" s="211">
        <v>5.569966655044507</v>
      </c>
      <c r="W14" s="211">
        <v>13.61636136333745</v>
      </c>
    </row>
    <row r="15" spans="2:23" ht="15" customHeight="1">
      <c r="B15" s="180" t="s">
        <v>7</v>
      </c>
      <c r="C15" s="500" t="s">
        <v>17</v>
      </c>
      <c r="D15" s="500" t="s">
        <v>17</v>
      </c>
      <c r="E15" s="500" t="s">
        <v>17</v>
      </c>
      <c r="F15" s="501" t="s">
        <v>17</v>
      </c>
      <c r="G15" s="144">
        <v>43.148902</v>
      </c>
      <c r="H15" s="144">
        <v>91.159799</v>
      </c>
      <c r="I15" s="144">
        <v>124.280257</v>
      </c>
      <c r="J15" s="144">
        <v>200.88999</v>
      </c>
      <c r="K15" s="144">
        <v>269.535488</v>
      </c>
      <c r="L15" s="144">
        <v>289.339931</v>
      </c>
      <c r="M15" s="144">
        <v>313.330018</v>
      </c>
      <c r="N15" s="485">
        <f t="shared" si="1"/>
        <v>5.523514214821385</v>
      </c>
      <c r="O15" s="170">
        <f t="shared" si="2"/>
        <v>34.170691132992715</v>
      </c>
      <c r="P15" s="170">
        <f t="shared" si="3"/>
        <v>7.347619842920272</v>
      </c>
      <c r="Q15" s="170">
        <f t="shared" si="4"/>
        <v>8.291315656669607</v>
      </c>
      <c r="R15" s="170">
        <f t="shared" si="5"/>
        <v>33.01055847288441</v>
      </c>
      <c r="S15" s="170">
        <f t="shared" si="6"/>
        <v>6.810666962553524</v>
      </c>
      <c r="T15" s="170">
        <f t="shared" si="7"/>
        <v>8.247999130406924</v>
      </c>
      <c r="U15" s="170">
        <v>0</v>
      </c>
      <c r="V15" s="170">
        <v>0</v>
      </c>
      <c r="W15" s="170">
        <v>100</v>
      </c>
    </row>
    <row r="16" spans="2:23" ht="15" customHeight="1">
      <c r="B16" s="180" t="s">
        <v>137</v>
      </c>
      <c r="C16" s="493">
        <v>2115.4538274685233</v>
      </c>
      <c r="D16" s="493">
        <v>2013.2671708262637</v>
      </c>
      <c r="E16" s="493">
        <v>1931.9730259633639</v>
      </c>
      <c r="F16" s="494">
        <v>2843.498684899507</v>
      </c>
      <c r="G16" s="494">
        <v>2652.537594</v>
      </c>
      <c r="H16" s="503">
        <v>2066.315523</v>
      </c>
      <c r="I16" s="144">
        <v>1524.066156</v>
      </c>
      <c r="J16" s="144">
        <v>1563.801519</v>
      </c>
      <c r="K16" s="144">
        <v>1619.466012</v>
      </c>
      <c r="L16" s="144">
        <v>1596.655398</v>
      </c>
      <c r="M16" s="144">
        <v>1261.08962211735</v>
      </c>
      <c r="N16" s="485">
        <f t="shared" si="1"/>
        <v>22.231021778222704</v>
      </c>
      <c r="O16" s="170">
        <f t="shared" si="2"/>
        <v>3.5595625355061333</v>
      </c>
      <c r="P16" s="170">
        <f t="shared" si="3"/>
        <v>-1.4085268743509793</v>
      </c>
      <c r="Q16" s="170">
        <f t="shared" si="4"/>
        <v>-21.01679399969373</v>
      </c>
      <c r="R16" s="170">
        <f t="shared" si="5"/>
        <v>2.664114880363</v>
      </c>
      <c r="S16" s="170">
        <f t="shared" si="6"/>
        <v>-1.9016815018301991</v>
      </c>
      <c r="T16" s="170">
        <f t="shared" si="7"/>
        <v>-21.04838728209385</v>
      </c>
      <c r="U16" s="170">
        <v>99.11339339508626</v>
      </c>
      <c r="V16" s="170">
        <v>0.8866066049137397</v>
      </c>
      <c r="W16" s="170">
        <v>0</v>
      </c>
    </row>
    <row r="17" spans="2:23" ht="15" customHeight="1">
      <c r="B17" s="180" t="s">
        <v>138</v>
      </c>
      <c r="C17" s="493">
        <v>144.01662083782162</v>
      </c>
      <c r="D17" s="493">
        <v>1215.7908328320982</v>
      </c>
      <c r="E17" s="493">
        <v>245.8182798257283</v>
      </c>
      <c r="F17" s="494">
        <v>203.794948</v>
      </c>
      <c r="G17" s="144">
        <v>174.194747</v>
      </c>
      <c r="H17" s="144">
        <v>98.185425</v>
      </c>
      <c r="I17" s="144">
        <v>105.412508</v>
      </c>
      <c r="J17" s="144">
        <v>189.421217</v>
      </c>
      <c r="K17" s="144">
        <v>158.849623</v>
      </c>
      <c r="L17" s="144">
        <v>114.261376</v>
      </c>
      <c r="M17" s="144">
        <v>179.1719715664</v>
      </c>
      <c r="N17" s="485">
        <f t="shared" si="1"/>
        <v>3.1585193725185414</v>
      </c>
      <c r="O17" s="170">
        <f t="shared" si="2"/>
        <v>-16.139477131540126</v>
      </c>
      <c r="P17" s="170">
        <f t="shared" si="3"/>
        <v>-28.069469828077597</v>
      </c>
      <c r="Q17" s="170">
        <f t="shared" si="4"/>
        <v>56.80886913737151</v>
      </c>
      <c r="R17" s="170">
        <f t="shared" si="5"/>
        <v>-16.86459325527707</v>
      </c>
      <c r="S17" s="170">
        <f t="shared" si="6"/>
        <v>-28.429266397565</v>
      </c>
      <c r="T17" s="170">
        <f t="shared" si="7"/>
        <v>56.746145589716534</v>
      </c>
      <c r="U17" s="170">
        <v>25.194591844568944</v>
      </c>
      <c r="V17" s="170">
        <v>2.097839163200157</v>
      </c>
      <c r="W17" s="170">
        <v>72.7075689922309</v>
      </c>
    </row>
    <row r="18" spans="2:23" ht="15" customHeight="1">
      <c r="B18" s="180" t="s">
        <v>193</v>
      </c>
      <c r="C18" s="493">
        <v>1101.6915446936548</v>
      </c>
      <c r="D18" s="493">
        <v>149.06047834163806</v>
      </c>
      <c r="E18" s="493">
        <v>1090.904550210908</v>
      </c>
      <c r="F18" s="494">
        <v>1552.391080100493</v>
      </c>
      <c r="G18" s="144">
        <v>1270.586716</v>
      </c>
      <c r="H18" s="144">
        <v>1270.996717</v>
      </c>
      <c r="I18" s="144">
        <v>1331.100651</v>
      </c>
      <c r="J18" s="144">
        <v>1249.782955</v>
      </c>
      <c r="K18" s="144">
        <v>1426.948139</v>
      </c>
      <c r="L18" s="144">
        <v>1420.17111</v>
      </c>
      <c r="M18" s="144">
        <v>1587.6547719957816</v>
      </c>
      <c r="N18" s="485">
        <f t="shared" si="1"/>
        <v>27.987850501281063</v>
      </c>
      <c r="O18" s="170">
        <f t="shared" si="2"/>
        <v>14.175676127700122</v>
      </c>
      <c r="P18" s="170">
        <f t="shared" si="3"/>
        <v>-0.4749316961686789</v>
      </c>
      <c r="Q18" s="170">
        <f t="shared" si="4"/>
        <v>11.793203003248088</v>
      </c>
      <c r="R18" s="170">
        <f t="shared" si="5"/>
        <v>13.18843420662812</v>
      </c>
      <c r="S18" s="170">
        <f t="shared" si="6"/>
        <v>-0.9727561674763519</v>
      </c>
      <c r="T18" s="170">
        <f t="shared" si="7"/>
        <v>11.748485722046764</v>
      </c>
      <c r="U18" s="170">
        <v>89.6581095358783</v>
      </c>
      <c r="V18" s="170">
        <v>10.341890464121708</v>
      </c>
      <c r="W18" s="170">
        <v>0</v>
      </c>
    </row>
    <row r="19" spans="2:23" ht="15" customHeight="1">
      <c r="B19" s="180" t="s">
        <v>103</v>
      </c>
      <c r="C19" s="500" t="s">
        <v>17</v>
      </c>
      <c r="D19" s="500" t="s">
        <v>17</v>
      </c>
      <c r="E19" s="500" t="s">
        <v>17</v>
      </c>
      <c r="F19" s="494">
        <v>1</v>
      </c>
      <c r="G19" s="144">
        <v>0.728581</v>
      </c>
      <c r="H19" s="144">
        <v>12.663854</v>
      </c>
      <c r="I19" s="144">
        <v>8.247799</v>
      </c>
      <c r="J19" s="144">
        <v>65.299504</v>
      </c>
      <c r="K19" s="144">
        <v>6.339632</v>
      </c>
      <c r="L19" s="144">
        <v>7.411159</v>
      </c>
      <c r="M19" s="144">
        <v>4.517291</v>
      </c>
      <c r="N19" s="485">
        <f t="shared" si="1"/>
        <v>0.07963271827656394</v>
      </c>
      <c r="O19" s="170">
        <f t="shared" si="2"/>
        <v>-90.29145458746517</v>
      </c>
      <c r="P19" s="170">
        <f t="shared" si="3"/>
        <v>16.902037846991735</v>
      </c>
      <c r="Q19" s="170">
        <f t="shared" si="4"/>
        <v>-39.04744183736983</v>
      </c>
      <c r="R19" s="170">
        <f t="shared" si="5"/>
        <v>-90.37540139075071</v>
      </c>
      <c r="S19" s="170">
        <f t="shared" si="6"/>
        <v>16.31729376012203</v>
      </c>
      <c r="T19" s="170">
        <f t="shared" si="7"/>
        <v>-39.071822860634896</v>
      </c>
      <c r="U19" s="170">
        <v>62.54839489521967</v>
      </c>
      <c r="V19" s="170">
        <v>37.420177369485835</v>
      </c>
      <c r="W19" s="170">
        <v>0.031427735294491874</v>
      </c>
    </row>
    <row r="20" spans="2:23" s="1" customFormat="1" ht="15" customHeight="1">
      <c r="B20" s="180" t="s">
        <v>104</v>
      </c>
      <c r="C20" s="495">
        <v>57.647855</v>
      </c>
      <c r="D20" s="495">
        <v>166.131112</v>
      </c>
      <c r="E20" s="495">
        <v>196.02766200000002</v>
      </c>
      <c r="F20" s="496">
        <v>69.886853</v>
      </c>
      <c r="G20" s="146">
        <v>209.43922600000002</v>
      </c>
      <c r="H20" s="146">
        <v>201.274269</v>
      </c>
      <c r="I20" s="146">
        <v>201.770376</v>
      </c>
      <c r="J20" s="146">
        <v>149.197591</v>
      </c>
      <c r="K20" s="146">
        <v>163.16755799999999</v>
      </c>
      <c r="L20" s="146">
        <v>119.497764</v>
      </c>
      <c r="M20" s="146">
        <v>123.381591</v>
      </c>
      <c r="N20" s="487">
        <f t="shared" si="1"/>
        <v>2.1750229233886498</v>
      </c>
      <c r="O20" s="171">
        <f t="shared" si="2"/>
        <v>9.363399842025588</v>
      </c>
      <c r="P20" s="171">
        <f t="shared" si="3"/>
        <v>-26.76377248962688</v>
      </c>
      <c r="Q20" s="171">
        <f t="shared" si="4"/>
        <v>3.2501252492054933</v>
      </c>
      <c r="R20" s="171">
        <f t="shared" si="5"/>
        <v>8.417768192476615</v>
      </c>
      <c r="S20" s="171">
        <f t="shared" si="6"/>
        <v>-27.130100158246208</v>
      </c>
      <c r="T20" s="171">
        <f t="shared" si="7"/>
        <v>3.2088251991058137</v>
      </c>
      <c r="U20" s="171">
        <v>98.90011671209639</v>
      </c>
      <c r="V20" s="171">
        <v>1.099883287903598</v>
      </c>
      <c r="W20" s="171">
        <v>0</v>
      </c>
    </row>
    <row r="21" spans="2:23" ht="15" customHeight="1">
      <c r="B21" s="201" t="s">
        <v>65</v>
      </c>
      <c r="C21" s="492">
        <f aca="true" t="shared" si="11" ref="C21:K21">C5+C10</f>
        <v>4218.834374</v>
      </c>
      <c r="D21" s="492">
        <f t="shared" si="11"/>
        <v>5073.086559</v>
      </c>
      <c r="E21" s="492">
        <f t="shared" si="11"/>
        <v>4734.520986</v>
      </c>
      <c r="F21" s="502">
        <f t="shared" si="11"/>
        <v>6040.324426000001</v>
      </c>
      <c r="G21" s="207">
        <f t="shared" si="11"/>
        <v>5848.116618200001</v>
      </c>
      <c r="H21" s="207">
        <f>H5+H10</f>
        <v>5382.400824</v>
      </c>
      <c r="I21" s="207">
        <f>I5+I10</f>
        <v>5037.771968</v>
      </c>
      <c r="J21" s="207">
        <f>J5+J10</f>
        <v>5291.37803</v>
      </c>
      <c r="K21" s="207">
        <f t="shared" si="11"/>
        <v>5633.411601000001</v>
      </c>
      <c r="L21" s="207">
        <f>L5+L10</f>
        <v>5658.930682</v>
      </c>
      <c r="M21" s="207">
        <f>M5+M10</f>
        <v>5672.657040679531</v>
      </c>
      <c r="N21" s="483">
        <f t="shared" si="1"/>
        <v>100</v>
      </c>
      <c r="O21" s="205">
        <f t="shared" si="2"/>
        <v>6.463979119632102</v>
      </c>
      <c r="P21" s="205">
        <f t="shared" si="3"/>
        <v>0.45299514410539476</v>
      </c>
      <c r="Q21" s="205">
        <f t="shared" si="4"/>
        <v>0.2425609969599396</v>
      </c>
      <c r="R21" s="205">
        <f t="shared" si="5"/>
        <v>5.543417868446876</v>
      </c>
      <c r="S21" s="205">
        <f t="shared" si="6"/>
        <v>-0.04947081799997477</v>
      </c>
      <c r="T21" s="205">
        <f t="shared" si="7"/>
        <v>0.2024639725611399</v>
      </c>
      <c r="U21" s="205">
        <v>83.03154684011437</v>
      </c>
      <c r="V21" s="205">
        <v>8.393273057678531</v>
      </c>
      <c r="W21" s="205">
        <v>8.575180102207087</v>
      </c>
    </row>
    <row r="22" spans="2:19" ht="11.25">
      <c r="B22" s="49"/>
      <c r="C22" s="49"/>
      <c r="D22" s="49"/>
      <c r="E22" s="49"/>
      <c r="F22" s="49"/>
      <c r="G22" s="74"/>
      <c r="H22" s="74"/>
      <c r="I22" s="74"/>
      <c r="J22" s="74"/>
      <c r="K22" s="74"/>
      <c r="L22" s="74"/>
      <c r="M22" s="74"/>
      <c r="N22" s="74"/>
      <c r="O22" s="74"/>
      <c r="P22" s="74"/>
      <c r="Q22" s="74"/>
      <c r="R22" s="117"/>
      <c r="S22" s="142"/>
    </row>
    <row r="23" spans="2:18" ht="27" customHeight="1">
      <c r="B23" s="772"/>
      <c r="C23" s="772"/>
      <c r="D23" s="772"/>
      <c r="E23" s="772"/>
      <c r="F23" s="772"/>
      <c r="G23" s="772"/>
      <c r="H23" s="772"/>
      <c r="I23" s="772"/>
      <c r="J23" s="772"/>
      <c r="K23" s="772"/>
      <c r="L23" s="772"/>
      <c r="M23" s="772"/>
      <c r="N23" s="772"/>
      <c r="O23" s="772"/>
      <c r="P23" s="772"/>
      <c r="Q23" s="772"/>
      <c r="R23" s="772"/>
    </row>
    <row r="24" spans="2:18" ht="24.75" customHeight="1">
      <c r="B24" s="772"/>
      <c r="C24" s="772"/>
      <c r="D24" s="772"/>
      <c r="E24" s="772"/>
      <c r="F24" s="772"/>
      <c r="G24" s="772"/>
      <c r="H24" s="772"/>
      <c r="I24" s="772"/>
      <c r="J24" s="772"/>
      <c r="K24" s="772"/>
      <c r="L24" s="772"/>
      <c r="M24" s="772"/>
      <c r="N24" s="772"/>
      <c r="O24" s="772"/>
      <c r="P24" s="772"/>
      <c r="Q24" s="772"/>
      <c r="R24" s="772"/>
    </row>
    <row r="27" spans="2:15" ht="11.25" customHeight="1">
      <c r="B27" s="35"/>
      <c r="C27" s="35"/>
      <c r="D27" s="35"/>
      <c r="E27" s="35"/>
      <c r="F27" s="35"/>
      <c r="G27" s="475"/>
      <c r="H27" s="475"/>
      <c r="I27" s="475"/>
      <c r="J27" s="475"/>
      <c r="K27" s="475"/>
      <c r="L27" s="475"/>
      <c r="M27" s="475"/>
      <c r="N27" s="475"/>
      <c r="O27" s="35"/>
    </row>
    <row r="28" spans="2:15" ht="11.25" customHeight="1">
      <c r="B28" s="35"/>
      <c r="C28" s="35"/>
      <c r="D28" s="35"/>
      <c r="E28" s="35"/>
      <c r="F28" s="35"/>
      <c r="G28" s="35"/>
      <c r="H28" s="35"/>
      <c r="I28" s="35"/>
      <c r="J28" s="35"/>
      <c r="K28" s="35"/>
      <c r="L28" s="35"/>
      <c r="M28" s="35"/>
      <c r="N28" s="35"/>
      <c r="O28" s="35"/>
    </row>
    <row r="31" spans="2:15" ht="11.25">
      <c r="B31" s="6"/>
      <c r="C31" s="6"/>
      <c r="D31" s="6"/>
      <c r="E31" s="6"/>
      <c r="L31" s="6"/>
      <c r="M31" s="6"/>
      <c r="N31" s="6"/>
      <c r="O31" s="6"/>
    </row>
    <row r="32" spans="2:15" ht="11.25">
      <c r="B32" s="6"/>
      <c r="C32" s="6"/>
      <c r="D32" s="6"/>
      <c r="E32" s="6"/>
      <c r="L32" s="6"/>
      <c r="M32" s="6"/>
      <c r="N32" s="6"/>
      <c r="O32" s="6"/>
    </row>
    <row r="33" spans="2:15" ht="11.25">
      <c r="B33" s="6"/>
      <c r="C33" s="6"/>
      <c r="D33" s="6"/>
      <c r="E33" s="6"/>
      <c r="F33" s="6"/>
      <c r="G33" s="147"/>
      <c r="H33" s="6"/>
      <c r="L33" s="66"/>
      <c r="M33" s="66"/>
      <c r="N33" s="66"/>
      <c r="O33" s="66"/>
    </row>
    <row r="34" spans="2:15" ht="11.25">
      <c r="B34" s="58"/>
      <c r="C34" s="58"/>
      <c r="D34" s="58"/>
      <c r="E34" s="6"/>
      <c r="F34" s="6"/>
      <c r="G34" s="147"/>
      <c r="H34" s="6"/>
      <c r="L34" s="66"/>
      <c r="M34" s="66"/>
      <c r="N34" s="66"/>
      <c r="O34" s="66"/>
    </row>
    <row r="35" spans="2:17" ht="11.25">
      <c r="B35" s="53"/>
      <c r="C35" s="53"/>
      <c r="D35" s="53"/>
      <c r="E35" s="66"/>
      <c r="F35" s="66"/>
      <c r="G35" s="147"/>
      <c r="H35" s="6"/>
      <c r="L35" s="66"/>
      <c r="M35" s="66"/>
      <c r="N35" s="66"/>
      <c r="O35" s="66"/>
      <c r="P35" s="1"/>
      <c r="Q35" s="1"/>
    </row>
    <row r="36" spans="2:15" ht="15.75" customHeight="1">
      <c r="B36" s="53"/>
      <c r="C36" s="53"/>
      <c r="D36" s="53"/>
      <c r="E36" s="6"/>
      <c r="F36" s="6"/>
      <c r="G36" s="147"/>
      <c r="H36" s="6"/>
      <c r="L36" s="66"/>
      <c r="M36" s="66"/>
      <c r="N36" s="66"/>
      <c r="O36" s="66"/>
    </row>
    <row r="37" spans="2:15" ht="11.25">
      <c r="B37" s="53"/>
      <c r="C37" s="53"/>
      <c r="D37" s="53"/>
      <c r="E37" s="6"/>
      <c r="F37" s="92"/>
      <c r="G37" s="92"/>
      <c r="H37" s="92"/>
      <c r="L37" s="66"/>
      <c r="M37" s="66"/>
      <c r="N37" s="66"/>
      <c r="O37" s="66"/>
    </row>
    <row r="38" spans="2:15" ht="11.25">
      <c r="B38" s="53"/>
      <c r="C38" s="53"/>
      <c r="D38" s="53"/>
      <c r="E38" s="6"/>
      <c r="F38" s="92"/>
      <c r="G38" s="92"/>
      <c r="H38" s="92"/>
      <c r="L38" s="66"/>
      <c r="M38" s="66"/>
      <c r="N38" s="66"/>
      <c r="O38" s="66"/>
    </row>
    <row r="39" spans="2:15" ht="11.25">
      <c r="B39" s="58"/>
      <c r="C39" s="58"/>
      <c r="D39" s="58"/>
      <c r="E39" s="6"/>
      <c r="F39" s="92"/>
      <c r="G39" s="92"/>
      <c r="H39" s="92"/>
      <c r="J39" s="92"/>
      <c r="K39" s="92"/>
      <c r="L39" s="66"/>
      <c r="M39" s="66"/>
      <c r="N39" s="66"/>
      <c r="O39" s="66"/>
    </row>
    <row r="40" spans="2:15" ht="11.25">
      <c r="B40" s="94"/>
      <c r="C40" s="94"/>
      <c r="D40" s="94"/>
      <c r="E40" s="6"/>
      <c r="F40" s="92"/>
      <c r="G40" s="92"/>
      <c r="H40" s="92"/>
      <c r="J40" s="92"/>
      <c r="K40" s="92"/>
      <c r="L40" s="66"/>
      <c r="M40" s="66"/>
      <c r="N40" s="66"/>
      <c r="O40" s="66"/>
    </row>
    <row r="41" spans="2:15" ht="11.25">
      <c r="B41" s="149"/>
      <c r="C41" s="149"/>
      <c r="D41" s="149"/>
      <c r="E41" s="150"/>
      <c r="F41" s="6"/>
      <c r="G41" s="92"/>
      <c r="H41" s="92"/>
      <c r="J41" s="92"/>
      <c r="K41" s="92"/>
      <c r="L41" s="66"/>
      <c r="M41" s="66"/>
      <c r="N41" s="66"/>
      <c r="O41" s="66"/>
    </row>
    <row r="42" spans="2:15" ht="11.25">
      <c r="B42" s="149"/>
      <c r="C42" s="149"/>
      <c r="D42" s="149"/>
      <c r="E42" s="150"/>
      <c r="F42" s="6"/>
      <c r="G42" s="92"/>
      <c r="H42" s="92"/>
      <c r="J42" s="92"/>
      <c r="K42" s="92"/>
      <c r="L42" s="66"/>
      <c r="M42" s="66"/>
      <c r="N42" s="66"/>
      <c r="O42" s="66"/>
    </row>
    <row r="43" spans="2:15" ht="11.25">
      <c r="B43" s="149"/>
      <c r="C43" s="149"/>
      <c r="D43" s="149"/>
      <c r="E43" s="150"/>
      <c r="F43" s="6"/>
      <c r="G43" s="92"/>
      <c r="H43" s="92"/>
      <c r="J43" s="92"/>
      <c r="K43" s="92"/>
      <c r="L43" s="66"/>
      <c r="M43" s="66"/>
      <c r="N43" s="66"/>
      <c r="O43" s="66"/>
    </row>
    <row r="44" spans="2:15" ht="11.25">
      <c r="B44" s="151"/>
      <c r="C44" s="151"/>
      <c r="D44" s="151"/>
      <c r="E44" s="150"/>
      <c r="F44" s="6"/>
      <c r="G44" s="148"/>
      <c r="H44" s="148"/>
      <c r="J44" s="148"/>
      <c r="K44" s="148"/>
      <c r="L44" s="66"/>
      <c r="M44" s="66"/>
      <c r="N44" s="66"/>
      <c r="O44" s="66"/>
    </row>
    <row r="45" spans="2:15" ht="11.25">
      <c r="B45" s="152"/>
      <c r="C45" s="152"/>
      <c r="D45" s="152"/>
      <c r="E45" s="150"/>
      <c r="F45" s="6"/>
      <c r="G45" s="92"/>
      <c r="H45" s="92"/>
      <c r="J45" s="92"/>
      <c r="K45" s="92"/>
      <c r="L45" s="66"/>
      <c r="M45" s="66"/>
      <c r="N45" s="66"/>
      <c r="O45" s="66"/>
    </row>
    <row r="46" spans="2:15" ht="11.25">
      <c r="B46" s="149"/>
      <c r="C46" s="149"/>
      <c r="D46" s="149"/>
      <c r="E46" s="150"/>
      <c r="F46" s="6"/>
      <c r="G46" s="6"/>
      <c r="H46" s="6"/>
      <c r="J46" s="6"/>
      <c r="K46" s="6"/>
      <c r="L46" s="66"/>
      <c r="M46" s="66"/>
      <c r="N46" s="66"/>
      <c r="O46" s="66"/>
    </row>
    <row r="47" spans="2:15" ht="11.25">
      <c r="B47" s="149"/>
      <c r="C47" s="149"/>
      <c r="D47" s="149"/>
      <c r="E47" s="150"/>
      <c r="F47" s="6"/>
      <c r="G47" s="6"/>
      <c r="H47" s="6"/>
      <c r="J47" s="6"/>
      <c r="K47" s="6"/>
      <c r="L47" s="66"/>
      <c r="M47" s="66"/>
      <c r="N47" s="66"/>
      <c r="O47" s="66"/>
    </row>
    <row r="48" spans="2:15" ht="11.25">
      <c r="B48" s="153"/>
      <c r="C48" s="153"/>
      <c r="D48" s="153"/>
      <c r="E48" s="154"/>
      <c r="F48" s="6"/>
      <c r="G48" s="6"/>
      <c r="H48" s="6"/>
      <c r="I48" s="6"/>
      <c r="J48" s="6"/>
      <c r="K48" s="6"/>
      <c r="L48" s="66"/>
      <c r="M48" s="66"/>
      <c r="N48" s="66"/>
      <c r="O48" s="66"/>
    </row>
    <row r="49" spans="2:15" ht="11.25">
      <c r="B49" s="149"/>
      <c r="C49" s="149"/>
      <c r="D49" s="149"/>
      <c r="E49" s="150"/>
      <c r="F49" s="6"/>
      <c r="G49" s="6"/>
      <c r="H49" s="6"/>
      <c r="I49" s="6"/>
      <c r="J49" s="6"/>
      <c r="K49" s="6"/>
      <c r="L49" s="66"/>
      <c r="M49" s="66"/>
      <c r="N49" s="66"/>
      <c r="O49" s="66"/>
    </row>
    <row r="50" spans="2:15" ht="11.25">
      <c r="B50" s="149"/>
      <c r="C50" s="149"/>
      <c r="D50" s="149"/>
      <c r="E50" s="150"/>
      <c r="F50" s="6"/>
      <c r="G50" s="6"/>
      <c r="H50" s="6"/>
      <c r="I50" s="6"/>
      <c r="J50" s="6"/>
      <c r="K50" s="6"/>
      <c r="L50" s="6"/>
      <c r="M50" s="6"/>
      <c r="N50" s="6"/>
      <c r="O50" s="6"/>
    </row>
    <row r="51" spans="2:15" ht="11.25">
      <c r="B51" s="149"/>
      <c r="C51" s="149"/>
      <c r="D51" s="149"/>
      <c r="E51" s="150"/>
      <c r="F51" s="6"/>
      <c r="G51" s="6"/>
      <c r="H51" s="6"/>
      <c r="I51" s="6"/>
      <c r="J51" s="6"/>
      <c r="K51" s="6"/>
      <c r="L51" s="6"/>
      <c r="M51" s="6"/>
      <c r="N51" s="6"/>
      <c r="O51" s="6"/>
    </row>
    <row r="52" spans="2:15" ht="11.25">
      <c r="B52" s="149"/>
      <c r="C52" s="149"/>
      <c r="D52" s="149"/>
      <c r="E52" s="150"/>
      <c r="F52" s="6"/>
      <c r="G52" s="6"/>
      <c r="H52" s="6"/>
      <c r="I52" s="6"/>
      <c r="J52" s="6"/>
      <c r="K52" s="6"/>
      <c r="L52" s="6"/>
      <c r="M52" s="6"/>
      <c r="N52" s="6"/>
      <c r="O52" s="6"/>
    </row>
    <row r="53" spans="2:11" ht="11.25">
      <c r="B53" s="149"/>
      <c r="C53" s="149"/>
      <c r="D53" s="149"/>
      <c r="E53" s="150"/>
      <c r="F53" s="6"/>
      <c r="G53" s="6"/>
      <c r="H53" s="6"/>
      <c r="I53" s="6"/>
      <c r="J53" s="6"/>
      <c r="K53" s="6"/>
    </row>
    <row r="54" spans="2:11" ht="11.25">
      <c r="B54" s="149"/>
      <c r="C54" s="149"/>
      <c r="D54" s="149"/>
      <c r="E54" s="150"/>
      <c r="F54" s="6"/>
      <c r="G54" s="6"/>
      <c r="H54" s="6"/>
      <c r="I54" s="6"/>
      <c r="J54" s="6"/>
      <c r="K54" s="6"/>
    </row>
    <row r="55" spans="2:11" ht="11.25">
      <c r="B55" s="6"/>
      <c r="C55" s="6"/>
      <c r="D55" s="6"/>
      <c r="E55" s="6"/>
      <c r="F55" s="6"/>
      <c r="G55" s="6"/>
      <c r="H55" s="6"/>
      <c r="I55" s="6"/>
      <c r="J55" s="6"/>
      <c r="K55" s="6"/>
    </row>
    <row r="56" spans="2:11" ht="11.25">
      <c r="B56" s="6"/>
      <c r="C56" s="6"/>
      <c r="D56" s="6"/>
      <c r="E56" s="6"/>
      <c r="F56" s="6"/>
      <c r="G56" s="6"/>
      <c r="H56" s="6"/>
      <c r="I56" s="6"/>
      <c r="J56" s="6"/>
      <c r="K56" s="6"/>
    </row>
    <row r="57" spans="2:11" ht="11.25">
      <c r="B57" s="6"/>
      <c r="C57" s="6"/>
      <c r="D57" s="6"/>
      <c r="E57" s="6"/>
      <c r="F57" s="6"/>
      <c r="G57" s="6"/>
      <c r="H57" s="6"/>
      <c r="I57" s="6"/>
      <c r="J57" s="6"/>
      <c r="K57" s="6"/>
    </row>
  </sheetData>
  <sheetProtection/>
  <mergeCells count="7">
    <mergeCell ref="B24:R24"/>
    <mergeCell ref="U3:W3"/>
    <mergeCell ref="B3:B4"/>
    <mergeCell ref="O3:Q3"/>
    <mergeCell ref="R3:T3"/>
    <mergeCell ref="B23:R23"/>
    <mergeCell ref="C3:M3"/>
  </mergeCells>
  <printOptions/>
  <pageMargins left="0.7874015748031497" right="0.7874015748031497" top="0.984251968503937" bottom="0.984251968503937" header="0.5118110236220472" footer="0.5118110236220472"/>
  <pageSetup fitToHeight="1" fitToWidth="1" horizontalDpi="600" verticalDpi="600" orientation="landscape" paperSize="9" scale="89" r:id="rId2"/>
  <drawing r:id="rId1"/>
</worksheet>
</file>

<file path=xl/worksheets/sheet30.xml><?xml version="1.0" encoding="utf-8"?>
<worksheet xmlns="http://schemas.openxmlformats.org/spreadsheetml/2006/main" xmlns:r="http://schemas.openxmlformats.org/officeDocument/2006/relationships">
  <sheetPr>
    <tabColor rgb="FF00B050"/>
  </sheetPr>
  <dimension ref="B2:AV63"/>
  <sheetViews>
    <sheetView showGridLines="0" zoomScaleSheetLayoutView="115" zoomScalePageLayoutView="0" workbookViewId="0" topLeftCell="A1">
      <selection activeCell="D26" sqref="D26"/>
    </sheetView>
  </sheetViews>
  <sheetFormatPr defaultColWidth="11.421875" defaultRowHeight="12.75"/>
  <cols>
    <col min="1" max="1" width="11.421875" style="512" customWidth="1"/>
    <col min="2" max="3" width="3.7109375" style="526" customWidth="1"/>
    <col min="4" max="4" width="46.7109375" style="512" customWidth="1"/>
    <col min="5" max="7" width="13.28125" style="512" customWidth="1"/>
    <col min="8" max="10" width="14.00390625" style="512" customWidth="1"/>
    <col min="11" max="11" width="17.00390625" style="526" customWidth="1"/>
    <col min="12" max="14" width="11.421875" style="512" customWidth="1"/>
    <col min="15" max="15" width="18.140625" style="512" customWidth="1"/>
    <col min="16" max="16" width="14.421875" style="512" bestFit="1" customWidth="1"/>
    <col min="17" max="17" width="15.00390625" style="512" customWidth="1"/>
    <col min="18" max="18" width="14.421875" style="512" customWidth="1"/>
    <col min="19" max="19" width="13.421875" style="512" customWidth="1"/>
    <col min="20" max="20" width="14.421875" style="512" customWidth="1"/>
    <col min="21" max="21" width="14.8515625" style="512" customWidth="1"/>
    <col min="22" max="22" width="15.140625" style="512" customWidth="1"/>
    <col min="23" max="23" width="19.421875" style="512" customWidth="1"/>
    <col min="24" max="26" width="16.421875" style="512" bestFit="1" customWidth="1"/>
    <col min="27" max="27" width="15.421875" style="512" bestFit="1" customWidth="1"/>
    <col min="28" max="29" width="16.421875" style="512" bestFit="1" customWidth="1"/>
    <col min="30" max="32" width="11.421875" style="512" customWidth="1"/>
    <col min="33" max="33" width="12.00390625" style="512" bestFit="1" customWidth="1"/>
    <col min="34" max="37" width="11.421875" style="512" bestFit="1" customWidth="1"/>
    <col min="38" max="38" width="12.00390625" style="512" bestFit="1" customWidth="1"/>
    <col min="39" max="16384" width="11.421875" style="512" customWidth="1"/>
  </cols>
  <sheetData>
    <row r="2" ht="12.75">
      <c r="D2" s="511" t="s">
        <v>344</v>
      </c>
    </row>
    <row r="3" ht="12.75">
      <c r="D3" s="511"/>
    </row>
    <row r="4" spans="4:7" ht="33.75">
      <c r="D4" s="672"/>
      <c r="E4" s="708" t="s">
        <v>184</v>
      </c>
      <c r="F4" s="708" t="s">
        <v>345</v>
      </c>
      <c r="G4" s="708" t="s">
        <v>346</v>
      </c>
    </row>
    <row r="5" spans="2:7" ht="12.75">
      <c r="B5" s="673" t="s">
        <v>347</v>
      </c>
      <c r="C5" s="673"/>
      <c r="D5" s="417"/>
      <c r="E5" s="674"/>
      <c r="F5" s="674"/>
      <c r="G5" s="674"/>
    </row>
    <row r="6" spans="2:10" ht="25.5" customHeight="1">
      <c r="B6" s="675"/>
      <c r="C6" s="870" t="s">
        <v>348</v>
      </c>
      <c r="D6" s="871"/>
      <c r="E6" s="676">
        <v>3580</v>
      </c>
      <c r="F6" s="676">
        <v>6310</v>
      </c>
      <c r="G6" s="677" t="s">
        <v>17</v>
      </c>
      <c r="H6" s="678"/>
      <c r="I6" s="679"/>
      <c r="J6" s="679"/>
    </row>
    <row r="7" spans="2:10" ht="25.5" customHeight="1">
      <c r="B7" s="675"/>
      <c r="D7" s="680" t="s">
        <v>349</v>
      </c>
      <c r="E7" s="676">
        <v>1680</v>
      </c>
      <c r="F7" s="676">
        <v>8570</v>
      </c>
      <c r="G7" s="681">
        <v>35.87665201043671</v>
      </c>
      <c r="H7" s="682"/>
      <c r="I7" s="679"/>
      <c r="J7" s="679"/>
    </row>
    <row r="8" spans="2:10" ht="25.5" customHeight="1">
      <c r="B8" s="683"/>
      <c r="C8" s="684"/>
      <c r="D8" s="685" t="s">
        <v>350</v>
      </c>
      <c r="E8" s="676">
        <v>1900</v>
      </c>
      <c r="F8" s="676">
        <v>2450</v>
      </c>
      <c r="G8" s="681">
        <v>-61.217449536566704</v>
      </c>
      <c r="H8" s="682"/>
      <c r="I8" s="679"/>
      <c r="J8" s="679"/>
    </row>
    <row r="9" spans="2:8" ht="12.75">
      <c r="B9" s="673" t="s">
        <v>351</v>
      </c>
      <c r="C9" s="673"/>
      <c r="D9" s="417"/>
      <c r="E9" s="686"/>
      <c r="F9" s="686"/>
      <c r="G9" s="686"/>
      <c r="H9" s="682"/>
    </row>
    <row r="10" spans="2:10" ht="25.5" customHeight="1">
      <c r="B10" s="675"/>
      <c r="C10" s="870" t="s">
        <v>352</v>
      </c>
      <c r="D10" s="871"/>
      <c r="E10" s="676">
        <v>21410</v>
      </c>
      <c r="F10" s="676">
        <v>1660</v>
      </c>
      <c r="G10" s="677" t="s">
        <v>17</v>
      </c>
      <c r="H10" s="682"/>
      <c r="I10" s="679"/>
      <c r="J10" s="679"/>
    </row>
    <row r="11" spans="2:10" ht="25.5" customHeight="1">
      <c r="B11" s="675"/>
      <c r="D11" s="680" t="s">
        <v>353</v>
      </c>
      <c r="E11" s="676">
        <v>1680</v>
      </c>
      <c r="F11" s="676">
        <v>1160</v>
      </c>
      <c r="G11" s="681">
        <v>-30.32891437581612</v>
      </c>
      <c r="H11" s="682"/>
      <c r="I11" s="679"/>
      <c r="J11" s="679"/>
    </row>
    <row r="12" spans="2:10" ht="25.5" customHeight="1">
      <c r="B12" s="683"/>
      <c r="C12" s="684"/>
      <c r="D12" s="685" t="s">
        <v>354</v>
      </c>
      <c r="E12" s="687">
        <v>19730</v>
      </c>
      <c r="F12" s="687">
        <v>1740</v>
      </c>
      <c r="G12" s="688">
        <v>4.945460816546321</v>
      </c>
      <c r="H12" s="682"/>
      <c r="I12" s="679"/>
      <c r="J12" s="679"/>
    </row>
    <row r="13" spans="4:7" ht="12.75">
      <c r="D13" s="603"/>
      <c r="E13" s="576"/>
      <c r="F13" s="576"/>
      <c r="G13" s="576"/>
    </row>
    <row r="14" spans="2:11" ht="11.25">
      <c r="B14" s="593" t="s">
        <v>410</v>
      </c>
      <c r="C14" s="593"/>
      <c r="E14" s="629"/>
      <c r="F14" s="629"/>
      <c r="G14" s="629"/>
      <c r="H14" s="629"/>
      <c r="I14" s="629"/>
      <c r="J14" s="629"/>
      <c r="K14" s="629"/>
    </row>
    <row r="15" spans="2:3" ht="11.25">
      <c r="B15" s="593" t="s">
        <v>411</v>
      </c>
      <c r="C15" s="593"/>
    </row>
    <row r="16" spans="5:9" ht="11.25">
      <c r="E16" s="629"/>
      <c r="F16" s="629"/>
      <c r="G16" s="629"/>
      <c r="H16" s="629"/>
      <c r="I16" s="629"/>
    </row>
    <row r="18" spans="24:29" ht="14.25" customHeight="1">
      <c r="X18" s="689"/>
      <c r="Y18" s="689"/>
      <c r="Z18" s="689"/>
      <c r="AA18" s="689"/>
      <c r="AB18" s="689"/>
      <c r="AC18" s="689"/>
    </row>
    <row r="19" spans="5:29" ht="15" customHeight="1">
      <c r="E19" s="629"/>
      <c r="F19" s="629"/>
      <c r="G19" s="629"/>
      <c r="H19" s="629"/>
      <c r="I19" s="629"/>
      <c r="X19" s="689"/>
      <c r="Y19" s="689"/>
      <c r="Z19" s="689"/>
      <c r="AA19" s="689"/>
      <c r="AB19" s="689"/>
      <c r="AC19" s="689"/>
    </row>
    <row r="20" spans="14:48" ht="27.75" customHeight="1">
      <c r="N20" s="629"/>
      <c r="O20" s="629"/>
      <c r="P20" s="690"/>
      <c r="Q20" s="691"/>
      <c r="R20" s="691"/>
      <c r="S20" s="691"/>
      <c r="T20" s="691"/>
      <c r="U20" s="629"/>
      <c r="V20" s="629"/>
      <c r="W20" s="629"/>
      <c r="X20" s="629"/>
      <c r="Y20" s="629"/>
      <c r="Z20" s="629"/>
      <c r="AA20" s="629"/>
      <c r="AB20" s="629"/>
      <c r="AC20" s="629"/>
      <c r="AD20" s="629"/>
      <c r="AE20" s="629"/>
      <c r="AF20" s="629"/>
      <c r="AG20" s="629"/>
      <c r="AH20" s="629"/>
      <c r="AI20" s="629"/>
      <c r="AJ20" s="629"/>
      <c r="AK20" s="629"/>
      <c r="AL20" s="629"/>
      <c r="AM20" s="629"/>
      <c r="AN20" s="629"/>
      <c r="AO20" s="629"/>
      <c r="AP20" s="629"/>
      <c r="AQ20" s="629"/>
      <c r="AR20" s="629"/>
      <c r="AS20" s="629"/>
      <c r="AT20" s="629"/>
      <c r="AU20" s="629"/>
      <c r="AV20" s="629"/>
    </row>
    <row r="21" spans="10:48" ht="11.25">
      <c r="J21" s="526"/>
      <c r="K21" s="692"/>
      <c r="N21" s="693"/>
      <c r="O21" s="693"/>
      <c r="P21" s="694"/>
      <c r="Q21" s="694"/>
      <c r="R21" s="694"/>
      <c r="S21" s="694"/>
      <c r="T21" s="694"/>
      <c r="U21" s="695"/>
      <c r="V21" s="696"/>
      <c r="W21" s="695"/>
      <c r="X21" s="629"/>
      <c r="Y21" s="629"/>
      <c r="Z21" s="629"/>
      <c r="AA21" s="629"/>
      <c r="AB21" s="629"/>
      <c r="AC21" s="629"/>
      <c r="AD21" s="629"/>
      <c r="AE21" s="629"/>
      <c r="AF21" s="629"/>
      <c r="AG21" s="629"/>
      <c r="AH21" s="629"/>
      <c r="AI21" s="629"/>
      <c r="AJ21" s="629"/>
      <c r="AK21" s="629"/>
      <c r="AL21" s="629"/>
      <c r="AM21" s="629"/>
      <c r="AN21" s="629"/>
      <c r="AO21" s="629"/>
      <c r="AP21" s="629"/>
      <c r="AQ21" s="629"/>
      <c r="AR21" s="629"/>
      <c r="AS21" s="629"/>
      <c r="AT21" s="629"/>
      <c r="AU21" s="629"/>
      <c r="AV21" s="629"/>
    </row>
    <row r="22" spans="10:48" ht="11.25">
      <c r="J22" s="526"/>
      <c r="K22" s="697"/>
      <c r="N22" s="698"/>
      <c r="O22" s="699"/>
      <c r="P22" s="700"/>
      <c r="Q22" s="700"/>
      <c r="R22" s="700"/>
      <c r="S22" s="700"/>
      <c r="T22" s="700"/>
      <c r="U22" s="701"/>
      <c r="V22" s="701"/>
      <c r="W22" s="701"/>
      <c r="X22" s="629"/>
      <c r="Y22" s="629"/>
      <c r="Z22" s="629"/>
      <c r="AA22" s="629"/>
      <c r="AB22" s="629"/>
      <c r="AC22" s="629"/>
      <c r="AD22" s="629"/>
      <c r="AE22" s="629"/>
      <c r="AF22" s="629"/>
      <c r="AG22" s="702"/>
      <c r="AH22" s="702"/>
      <c r="AI22" s="702"/>
      <c r="AJ22" s="702"/>
      <c r="AK22" s="702"/>
      <c r="AL22" s="702"/>
      <c r="AM22" s="629"/>
      <c r="AN22" s="702"/>
      <c r="AO22" s="629"/>
      <c r="AP22" s="629"/>
      <c r="AQ22" s="629"/>
      <c r="AR22" s="629"/>
      <c r="AS22" s="629"/>
      <c r="AT22" s="629"/>
      <c r="AU22" s="629"/>
      <c r="AV22" s="629"/>
    </row>
    <row r="23" spans="10:48" ht="11.25">
      <c r="J23" s="526"/>
      <c r="K23" s="697"/>
      <c r="N23" s="698"/>
      <c r="O23" s="699"/>
      <c r="P23" s="700"/>
      <c r="Q23" s="700"/>
      <c r="R23" s="700"/>
      <c r="S23" s="700"/>
      <c r="T23" s="700"/>
      <c r="U23" s="701"/>
      <c r="V23" s="701"/>
      <c r="W23" s="701"/>
      <c r="X23" s="629"/>
      <c r="Y23" s="629"/>
      <c r="Z23" s="629"/>
      <c r="AA23" s="629"/>
      <c r="AB23" s="629"/>
      <c r="AC23" s="629"/>
      <c r="AD23" s="629"/>
      <c r="AE23" s="629"/>
      <c r="AF23" s="629"/>
      <c r="AG23" s="702"/>
      <c r="AH23" s="702"/>
      <c r="AI23" s="702"/>
      <c r="AJ23" s="702"/>
      <c r="AK23" s="702"/>
      <c r="AL23" s="702"/>
      <c r="AM23" s="629"/>
      <c r="AN23" s="702"/>
      <c r="AO23" s="629"/>
      <c r="AP23" s="629"/>
      <c r="AQ23" s="629"/>
      <c r="AR23" s="629"/>
      <c r="AS23" s="629"/>
      <c r="AT23" s="629"/>
      <c r="AU23" s="629"/>
      <c r="AV23" s="629"/>
    </row>
    <row r="24" spans="10:48" ht="11.25">
      <c r="J24" s="526"/>
      <c r="K24" s="697"/>
      <c r="N24" s="698"/>
      <c r="O24" s="699"/>
      <c r="P24" s="700"/>
      <c r="Q24" s="700"/>
      <c r="R24" s="700"/>
      <c r="S24" s="700"/>
      <c r="T24" s="700"/>
      <c r="U24" s="701"/>
      <c r="V24" s="701"/>
      <c r="W24" s="701"/>
      <c r="X24" s="629"/>
      <c r="Y24" s="629"/>
      <c r="Z24" s="629"/>
      <c r="AA24" s="629"/>
      <c r="AB24" s="629"/>
      <c r="AC24" s="629"/>
      <c r="AD24" s="629"/>
      <c r="AE24" s="629"/>
      <c r="AF24" s="629"/>
      <c r="AG24" s="702"/>
      <c r="AH24" s="702"/>
      <c r="AI24" s="702"/>
      <c r="AJ24" s="702"/>
      <c r="AK24" s="702"/>
      <c r="AL24" s="702"/>
      <c r="AM24" s="629"/>
      <c r="AN24" s="702"/>
      <c r="AO24" s="629"/>
      <c r="AP24" s="629"/>
      <c r="AQ24" s="629"/>
      <c r="AR24" s="629"/>
      <c r="AS24" s="629"/>
      <c r="AT24" s="629"/>
      <c r="AU24" s="629"/>
      <c r="AV24" s="629"/>
    </row>
    <row r="25" spans="10:48" ht="11.25">
      <c r="J25" s="526"/>
      <c r="K25" s="697"/>
      <c r="N25" s="698"/>
      <c r="O25" s="699"/>
      <c r="P25" s="700"/>
      <c r="Q25" s="700"/>
      <c r="R25" s="700"/>
      <c r="S25" s="700"/>
      <c r="T25" s="700"/>
      <c r="U25" s="701"/>
      <c r="V25" s="701"/>
      <c r="W25" s="701"/>
      <c r="X25" s="629"/>
      <c r="Y25" s="629"/>
      <c r="Z25" s="629"/>
      <c r="AA25" s="629"/>
      <c r="AB25" s="629"/>
      <c r="AC25" s="629"/>
      <c r="AD25" s="629"/>
      <c r="AE25" s="629"/>
      <c r="AF25" s="629"/>
      <c r="AG25" s="702"/>
      <c r="AH25" s="702"/>
      <c r="AI25" s="702"/>
      <c r="AJ25" s="702"/>
      <c r="AK25" s="702"/>
      <c r="AL25" s="702"/>
      <c r="AM25" s="629"/>
      <c r="AN25" s="702"/>
      <c r="AO25" s="629"/>
      <c r="AP25" s="629"/>
      <c r="AQ25" s="629"/>
      <c r="AR25" s="629"/>
      <c r="AS25" s="629"/>
      <c r="AT25" s="629"/>
      <c r="AU25" s="629"/>
      <c r="AV25" s="629"/>
    </row>
    <row r="26" spans="10:48" ht="15.75" customHeight="1">
      <c r="J26" s="526"/>
      <c r="K26" s="697"/>
      <c r="N26" s="698"/>
      <c r="O26" s="699"/>
      <c r="P26" s="700"/>
      <c r="Q26" s="700"/>
      <c r="R26" s="700"/>
      <c r="S26" s="700"/>
      <c r="T26" s="700"/>
      <c r="U26" s="701"/>
      <c r="V26" s="701"/>
      <c r="W26" s="701"/>
      <c r="X26" s="629"/>
      <c r="Y26" s="629"/>
      <c r="Z26" s="629"/>
      <c r="AA26" s="629"/>
      <c r="AB26" s="629"/>
      <c r="AC26" s="629"/>
      <c r="AD26" s="629"/>
      <c r="AE26" s="629"/>
      <c r="AF26" s="629"/>
      <c r="AG26" s="702"/>
      <c r="AH26" s="702"/>
      <c r="AI26" s="702"/>
      <c r="AJ26" s="702"/>
      <c r="AK26" s="702"/>
      <c r="AL26" s="702"/>
      <c r="AM26" s="629"/>
      <c r="AN26" s="702"/>
      <c r="AO26" s="629"/>
      <c r="AP26" s="629"/>
      <c r="AQ26" s="629"/>
      <c r="AR26" s="629"/>
      <c r="AS26" s="629"/>
      <c r="AT26" s="629"/>
      <c r="AU26" s="629"/>
      <c r="AV26" s="629"/>
    </row>
    <row r="27" spans="10:48" ht="26.25" customHeight="1">
      <c r="J27" s="526"/>
      <c r="K27" s="697"/>
      <c r="N27" s="698"/>
      <c r="O27" s="699"/>
      <c r="P27" s="700"/>
      <c r="Q27" s="700"/>
      <c r="R27" s="700"/>
      <c r="S27" s="700"/>
      <c r="T27" s="700"/>
      <c r="U27" s="701"/>
      <c r="V27" s="701"/>
      <c r="W27" s="701"/>
      <c r="X27" s="629"/>
      <c r="Y27" s="629"/>
      <c r="Z27" s="629"/>
      <c r="AA27" s="629"/>
      <c r="AB27" s="629"/>
      <c r="AC27" s="629"/>
      <c r="AD27" s="629"/>
      <c r="AE27" s="629"/>
      <c r="AF27" s="629"/>
      <c r="AG27" s="702"/>
      <c r="AH27" s="702"/>
      <c r="AI27" s="702"/>
      <c r="AJ27" s="702"/>
      <c r="AK27" s="702"/>
      <c r="AL27" s="702"/>
      <c r="AM27" s="629"/>
      <c r="AN27" s="702"/>
      <c r="AO27" s="629"/>
      <c r="AP27" s="629"/>
      <c r="AQ27" s="629"/>
      <c r="AR27" s="629"/>
      <c r="AS27" s="629"/>
      <c r="AT27" s="629"/>
      <c r="AU27" s="629"/>
      <c r="AV27" s="629"/>
    </row>
    <row r="28" spans="10:48" ht="11.25">
      <c r="J28" s="526"/>
      <c r="K28" s="697"/>
      <c r="N28" s="698"/>
      <c r="O28" s="699"/>
      <c r="P28" s="700"/>
      <c r="Q28" s="700"/>
      <c r="R28" s="700"/>
      <c r="S28" s="700"/>
      <c r="T28" s="700"/>
      <c r="U28" s="701"/>
      <c r="V28" s="701"/>
      <c r="W28" s="701"/>
      <c r="X28" s="629"/>
      <c r="Y28" s="629"/>
      <c r="Z28" s="629"/>
      <c r="AA28" s="629"/>
      <c r="AB28" s="629"/>
      <c r="AC28" s="629"/>
      <c r="AD28" s="629"/>
      <c r="AE28" s="629"/>
      <c r="AF28" s="629"/>
      <c r="AG28" s="702"/>
      <c r="AH28" s="702"/>
      <c r="AI28" s="702"/>
      <c r="AJ28" s="702"/>
      <c r="AK28" s="702"/>
      <c r="AL28" s="702"/>
      <c r="AM28" s="629"/>
      <c r="AN28" s="702"/>
      <c r="AO28" s="629"/>
      <c r="AP28" s="629"/>
      <c r="AQ28" s="629"/>
      <c r="AR28" s="629"/>
      <c r="AS28" s="629"/>
      <c r="AT28" s="629"/>
      <c r="AU28" s="629"/>
      <c r="AV28" s="629"/>
    </row>
    <row r="29" spans="10:48" ht="27.75" customHeight="1">
      <c r="J29" s="526"/>
      <c r="K29" s="697"/>
      <c r="N29" s="698"/>
      <c r="O29" s="699"/>
      <c r="P29" s="700"/>
      <c r="Q29" s="700"/>
      <c r="R29" s="700"/>
      <c r="S29" s="700"/>
      <c r="T29" s="700"/>
      <c r="U29" s="701"/>
      <c r="V29" s="701"/>
      <c r="W29" s="701"/>
      <c r="X29" s="629"/>
      <c r="Y29" s="629"/>
      <c r="Z29" s="629"/>
      <c r="AA29" s="629"/>
      <c r="AB29" s="629"/>
      <c r="AC29" s="629"/>
      <c r="AD29" s="629"/>
      <c r="AE29" s="629"/>
      <c r="AF29" s="629"/>
      <c r="AG29" s="702"/>
      <c r="AH29" s="702"/>
      <c r="AI29" s="702"/>
      <c r="AJ29" s="702"/>
      <c r="AK29" s="702"/>
      <c r="AL29" s="702"/>
      <c r="AM29" s="629"/>
      <c r="AN29" s="702"/>
      <c r="AO29" s="629"/>
      <c r="AP29" s="629"/>
      <c r="AQ29" s="629"/>
      <c r="AR29" s="629"/>
      <c r="AS29" s="629"/>
      <c r="AT29" s="629"/>
      <c r="AU29" s="629"/>
      <c r="AV29" s="629"/>
    </row>
    <row r="30" spans="10:48" ht="11.25">
      <c r="J30" s="526"/>
      <c r="K30" s="697"/>
      <c r="N30" s="698"/>
      <c r="O30" s="699"/>
      <c r="P30" s="700"/>
      <c r="Q30" s="700"/>
      <c r="R30" s="700"/>
      <c r="S30" s="700"/>
      <c r="T30" s="700"/>
      <c r="U30" s="701"/>
      <c r="V30" s="701"/>
      <c r="W30" s="701"/>
      <c r="X30" s="629"/>
      <c r="Y30" s="629"/>
      <c r="Z30" s="629"/>
      <c r="AA30" s="629"/>
      <c r="AB30" s="629"/>
      <c r="AC30" s="629"/>
      <c r="AD30" s="629"/>
      <c r="AE30" s="629"/>
      <c r="AF30" s="629"/>
      <c r="AG30" s="702"/>
      <c r="AH30" s="702"/>
      <c r="AI30" s="702"/>
      <c r="AJ30" s="702"/>
      <c r="AK30" s="702"/>
      <c r="AL30" s="702"/>
      <c r="AM30" s="629"/>
      <c r="AN30" s="702"/>
      <c r="AO30" s="629"/>
      <c r="AP30" s="629"/>
      <c r="AQ30" s="629"/>
      <c r="AR30" s="629"/>
      <c r="AS30" s="629"/>
      <c r="AT30" s="629"/>
      <c r="AU30" s="629"/>
      <c r="AV30" s="629"/>
    </row>
    <row r="31" spans="10:48" ht="11.25">
      <c r="J31" s="526"/>
      <c r="K31" s="697"/>
      <c r="N31" s="698"/>
      <c r="O31" s="699"/>
      <c r="P31" s="700"/>
      <c r="Q31" s="700"/>
      <c r="R31" s="700"/>
      <c r="S31" s="700"/>
      <c r="T31" s="700"/>
      <c r="U31" s="701"/>
      <c r="V31" s="701"/>
      <c r="W31" s="701"/>
      <c r="X31" s="629"/>
      <c r="Y31" s="629"/>
      <c r="Z31" s="629"/>
      <c r="AA31" s="629"/>
      <c r="AB31" s="629"/>
      <c r="AC31" s="629"/>
      <c r="AD31" s="629"/>
      <c r="AE31" s="629"/>
      <c r="AF31" s="629"/>
      <c r="AG31" s="702"/>
      <c r="AH31" s="702"/>
      <c r="AI31" s="702"/>
      <c r="AJ31" s="702"/>
      <c r="AK31" s="702"/>
      <c r="AL31" s="702"/>
      <c r="AM31" s="629"/>
      <c r="AN31" s="702"/>
      <c r="AO31" s="629"/>
      <c r="AP31" s="629"/>
      <c r="AQ31" s="629"/>
      <c r="AR31" s="629"/>
      <c r="AS31" s="629"/>
      <c r="AT31" s="629"/>
      <c r="AU31" s="629"/>
      <c r="AV31" s="629"/>
    </row>
    <row r="32" spans="10:48" ht="13.5" customHeight="1">
      <c r="J32" s="526"/>
      <c r="K32" s="697"/>
      <c r="N32" s="698"/>
      <c r="O32" s="699"/>
      <c r="P32" s="700"/>
      <c r="Q32" s="700"/>
      <c r="R32" s="700"/>
      <c r="S32" s="700"/>
      <c r="T32" s="700"/>
      <c r="U32" s="701"/>
      <c r="V32" s="701"/>
      <c r="W32" s="701"/>
      <c r="X32" s="629"/>
      <c r="Y32" s="629"/>
      <c r="Z32" s="629"/>
      <c r="AA32" s="629"/>
      <c r="AB32" s="629"/>
      <c r="AC32" s="629"/>
      <c r="AD32" s="629"/>
      <c r="AE32" s="629"/>
      <c r="AF32" s="629"/>
      <c r="AG32" s="702"/>
      <c r="AH32" s="702"/>
      <c r="AI32" s="702"/>
      <c r="AJ32" s="702"/>
      <c r="AK32" s="702"/>
      <c r="AL32" s="702"/>
      <c r="AM32" s="629"/>
      <c r="AN32" s="702"/>
      <c r="AO32" s="629"/>
      <c r="AP32" s="629"/>
      <c r="AQ32" s="629"/>
      <c r="AR32" s="629"/>
      <c r="AS32" s="629"/>
      <c r="AT32" s="629"/>
      <c r="AU32" s="629"/>
      <c r="AV32" s="629"/>
    </row>
    <row r="33" spans="10:48" ht="15.75" customHeight="1">
      <c r="J33" s="526"/>
      <c r="K33" s="697"/>
      <c r="N33" s="698"/>
      <c r="O33" s="699"/>
      <c r="P33" s="700"/>
      <c r="Q33" s="700"/>
      <c r="R33" s="700"/>
      <c r="S33" s="700"/>
      <c r="T33" s="700"/>
      <c r="U33" s="701"/>
      <c r="V33" s="701"/>
      <c r="W33" s="701"/>
      <c r="X33" s="629"/>
      <c r="Y33" s="629"/>
      <c r="Z33" s="629"/>
      <c r="AA33" s="629"/>
      <c r="AB33" s="629"/>
      <c r="AC33" s="629"/>
      <c r="AD33" s="629"/>
      <c r="AE33" s="629"/>
      <c r="AF33" s="629"/>
      <c r="AG33" s="702"/>
      <c r="AH33" s="702"/>
      <c r="AI33" s="702"/>
      <c r="AJ33" s="702"/>
      <c r="AK33" s="702"/>
      <c r="AL33" s="702"/>
      <c r="AM33" s="629"/>
      <c r="AN33" s="702"/>
      <c r="AO33" s="629"/>
      <c r="AP33" s="629"/>
      <c r="AQ33" s="629"/>
      <c r="AR33" s="629"/>
      <c r="AS33" s="629"/>
      <c r="AT33" s="629"/>
      <c r="AU33" s="629"/>
      <c r="AV33" s="629"/>
    </row>
    <row r="34" spans="10:48" ht="11.25">
      <c r="J34" s="526"/>
      <c r="K34" s="697"/>
      <c r="N34" s="698"/>
      <c r="O34" s="699"/>
      <c r="P34" s="700"/>
      <c r="Q34" s="700"/>
      <c r="R34" s="700"/>
      <c r="S34" s="700"/>
      <c r="T34" s="700"/>
      <c r="U34" s="701"/>
      <c r="V34" s="701"/>
      <c r="W34" s="701"/>
      <c r="X34" s="629"/>
      <c r="Y34" s="629"/>
      <c r="Z34" s="629"/>
      <c r="AA34" s="629"/>
      <c r="AB34" s="629"/>
      <c r="AC34" s="629"/>
      <c r="AD34" s="629"/>
      <c r="AE34" s="629"/>
      <c r="AF34" s="629"/>
      <c r="AG34" s="702"/>
      <c r="AH34" s="702"/>
      <c r="AI34" s="702"/>
      <c r="AJ34" s="702"/>
      <c r="AK34" s="702"/>
      <c r="AL34" s="702"/>
      <c r="AM34" s="629"/>
      <c r="AN34" s="702"/>
      <c r="AO34" s="629"/>
      <c r="AP34" s="629"/>
      <c r="AQ34" s="629"/>
      <c r="AR34" s="629"/>
      <c r="AS34" s="629"/>
      <c r="AT34" s="629"/>
      <c r="AU34" s="629"/>
      <c r="AV34" s="629"/>
    </row>
    <row r="35" spans="10:48" ht="39.75" customHeight="1">
      <c r="J35" s="526"/>
      <c r="K35" s="697"/>
      <c r="N35" s="698"/>
      <c r="O35" s="699"/>
      <c r="P35" s="700"/>
      <c r="Q35" s="700"/>
      <c r="R35" s="700"/>
      <c r="S35" s="700"/>
      <c r="T35" s="700"/>
      <c r="U35" s="701"/>
      <c r="V35" s="701"/>
      <c r="W35" s="701"/>
      <c r="X35" s="629"/>
      <c r="Y35" s="629"/>
      <c r="Z35" s="629"/>
      <c r="AA35" s="629"/>
      <c r="AB35" s="629"/>
      <c r="AC35" s="629"/>
      <c r="AD35" s="629"/>
      <c r="AE35" s="629"/>
      <c r="AF35" s="629"/>
      <c r="AG35" s="702"/>
      <c r="AH35" s="702"/>
      <c r="AI35" s="702"/>
      <c r="AJ35" s="702"/>
      <c r="AK35" s="702"/>
      <c r="AL35" s="702"/>
      <c r="AM35" s="629"/>
      <c r="AN35" s="702"/>
      <c r="AO35" s="629"/>
      <c r="AP35" s="629"/>
      <c r="AQ35" s="629"/>
      <c r="AR35" s="629"/>
      <c r="AS35" s="629"/>
      <c r="AT35" s="629"/>
      <c r="AU35" s="629"/>
      <c r="AV35" s="629"/>
    </row>
    <row r="36" spans="10:48" ht="28.5" customHeight="1">
      <c r="J36" s="526"/>
      <c r="K36" s="697"/>
      <c r="N36" s="698"/>
      <c r="O36" s="699"/>
      <c r="P36" s="700"/>
      <c r="Q36" s="700"/>
      <c r="R36" s="700"/>
      <c r="S36" s="700"/>
      <c r="T36" s="700"/>
      <c r="U36" s="701"/>
      <c r="V36" s="701"/>
      <c r="W36" s="701"/>
      <c r="X36" s="629"/>
      <c r="Y36" s="629"/>
      <c r="Z36" s="629"/>
      <c r="AA36" s="629"/>
      <c r="AB36" s="629"/>
      <c r="AC36" s="629"/>
      <c r="AD36" s="629"/>
      <c r="AE36" s="629"/>
      <c r="AF36" s="629"/>
      <c r="AG36" s="702"/>
      <c r="AH36" s="702"/>
      <c r="AI36" s="702"/>
      <c r="AJ36" s="702"/>
      <c r="AK36" s="702"/>
      <c r="AL36" s="702"/>
      <c r="AM36" s="629"/>
      <c r="AN36" s="702"/>
      <c r="AO36" s="629"/>
      <c r="AP36" s="629"/>
      <c r="AQ36" s="629"/>
      <c r="AR36" s="629"/>
      <c r="AS36" s="629"/>
      <c r="AT36" s="629"/>
      <c r="AU36" s="629"/>
      <c r="AV36" s="629"/>
    </row>
    <row r="37" spans="10:48" ht="11.25">
      <c r="J37" s="526"/>
      <c r="K37" s="697"/>
      <c r="N37" s="698"/>
      <c r="O37" s="699"/>
      <c r="P37" s="700"/>
      <c r="Q37" s="700"/>
      <c r="R37" s="700"/>
      <c r="S37" s="700"/>
      <c r="T37" s="700"/>
      <c r="U37" s="701"/>
      <c r="V37" s="701"/>
      <c r="W37" s="701"/>
      <c r="X37" s="629"/>
      <c r="Y37" s="629"/>
      <c r="Z37" s="629"/>
      <c r="AA37" s="629"/>
      <c r="AB37" s="629"/>
      <c r="AC37" s="629"/>
      <c r="AD37" s="629"/>
      <c r="AE37" s="629"/>
      <c r="AF37" s="629"/>
      <c r="AG37" s="702"/>
      <c r="AH37" s="702"/>
      <c r="AI37" s="702"/>
      <c r="AJ37" s="702"/>
      <c r="AK37" s="702"/>
      <c r="AL37" s="702"/>
      <c r="AM37" s="629"/>
      <c r="AN37" s="702"/>
      <c r="AO37" s="629"/>
      <c r="AP37" s="629"/>
      <c r="AQ37" s="629"/>
      <c r="AR37" s="629"/>
      <c r="AS37" s="629"/>
      <c r="AT37" s="629"/>
      <c r="AU37" s="629"/>
      <c r="AV37" s="629"/>
    </row>
    <row r="38" spans="10:48" ht="11.25">
      <c r="J38" s="526"/>
      <c r="K38" s="703"/>
      <c r="N38" s="704"/>
      <c r="O38" s="704"/>
      <c r="P38" s="705"/>
      <c r="Q38" s="705"/>
      <c r="R38" s="705"/>
      <c r="S38" s="705"/>
      <c r="T38" s="705"/>
      <c r="U38" s="706"/>
      <c r="V38" s="707"/>
      <c r="W38" s="707"/>
      <c r="X38" s="629"/>
      <c r="Y38" s="629"/>
      <c r="Z38" s="629"/>
      <c r="AA38" s="629"/>
      <c r="AB38" s="629"/>
      <c r="AC38" s="629"/>
      <c r="AD38" s="629"/>
      <c r="AE38" s="629"/>
      <c r="AF38" s="629"/>
      <c r="AG38" s="702"/>
      <c r="AH38" s="702"/>
      <c r="AI38" s="702"/>
      <c r="AJ38" s="702"/>
      <c r="AK38" s="702"/>
      <c r="AL38" s="702"/>
      <c r="AM38" s="629"/>
      <c r="AN38" s="702"/>
      <c r="AO38" s="629"/>
      <c r="AP38" s="629"/>
      <c r="AQ38" s="629"/>
      <c r="AR38" s="629"/>
      <c r="AS38" s="629"/>
      <c r="AT38" s="629"/>
      <c r="AU38" s="629"/>
      <c r="AV38" s="629"/>
    </row>
    <row r="39" spans="14:48" ht="11.25">
      <c r="N39" s="629"/>
      <c r="O39" s="629"/>
      <c r="P39" s="629"/>
      <c r="Q39" s="629"/>
      <c r="R39" s="629"/>
      <c r="S39" s="629"/>
      <c r="T39" s="629"/>
      <c r="U39" s="629"/>
      <c r="V39" s="629"/>
      <c r="W39" s="629"/>
      <c r="X39" s="629"/>
      <c r="Y39" s="629"/>
      <c r="Z39" s="629"/>
      <c r="AA39" s="629"/>
      <c r="AB39" s="629"/>
      <c r="AC39" s="629"/>
      <c r="AD39" s="629"/>
      <c r="AE39" s="629"/>
      <c r="AF39" s="629"/>
      <c r="AG39" s="629"/>
      <c r="AH39" s="629"/>
      <c r="AI39" s="629"/>
      <c r="AJ39" s="629"/>
      <c r="AK39" s="629"/>
      <c r="AL39" s="629"/>
      <c r="AM39" s="629"/>
      <c r="AN39" s="629"/>
      <c r="AO39" s="629"/>
      <c r="AP39" s="629"/>
      <c r="AQ39" s="629"/>
      <c r="AR39" s="629"/>
      <c r="AS39" s="629"/>
      <c r="AT39" s="629"/>
      <c r="AU39" s="629"/>
      <c r="AV39" s="629"/>
    </row>
    <row r="40" spans="14:48" ht="11.25">
      <c r="N40" s="629"/>
      <c r="O40" s="629"/>
      <c r="P40" s="629"/>
      <c r="Q40" s="629"/>
      <c r="R40" s="629"/>
      <c r="S40" s="629"/>
      <c r="T40" s="629"/>
      <c r="U40" s="629"/>
      <c r="V40" s="629"/>
      <c r="W40" s="629"/>
      <c r="X40" s="629"/>
      <c r="Y40" s="629"/>
      <c r="Z40" s="629"/>
      <c r="AA40" s="629"/>
      <c r="AB40" s="629"/>
      <c r="AC40" s="629"/>
      <c r="AD40" s="629"/>
      <c r="AE40" s="629"/>
      <c r="AF40" s="629"/>
      <c r="AG40" s="629"/>
      <c r="AH40" s="629"/>
      <c r="AI40" s="629"/>
      <c r="AJ40" s="629"/>
      <c r="AK40" s="629"/>
      <c r="AL40" s="629"/>
      <c r="AM40" s="629"/>
      <c r="AN40" s="629"/>
      <c r="AO40" s="629"/>
      <c r="AP40" s="629"/>
      <c r="AQ40" s="629"/>
      <c r="AR40" s="629"/>
      <c r="AS40" s="629"/>
      <c r="AT40" s="629"/>
      <c r="AU40" s="629"/>
      <c r="AV40" s="629"/>
    </row>
    <row r="41" spans="14:48" ht="11.25">
      <c r="N41" s="629"/>
      <c r="O41" s="629"/>
      <c r="P41" s="629"/>
      <c r="Q41" s="629"/>
      <c r="R41" s="629"/>
      <c r="S41" s="629"/>
      <c r="T41" s="629"/>
      <c r="U41" s="629"/>
      <c r="V41" s="629"/>
      <c r="W41" s="629"/>
      <c r="X41" s="629"/>
      <c r="Y41" s="629"/>
      <c r="Z41" s="629"/>
      <c r="AA41" s="629"/>
      <c r="AB41" s="629"/>
      <c r="AC41" s="629"/>
      <c r="AD41" s="629"/>
      <c r="AE41" s="629"/>
      <c r="AF41" s="629"/>
      <c r="AG41" s="629"/>
      <c r="AH41" s="629"/>
      <c r="AI41" s="629"/>
      <c r="AJ41" s="629"/>
      <c r="AK41" s="629"/>
      <c r="AL41" s="629"/>
      <c r="AM41" s="629"/>
      <c r="AN41" s="629"/>
      <c r="AO41" s="629"/>
      <c r="AP41" s="629"/>
      <c r="AQ41" s="629"/>
      <c r="AR41" s="629"/>
      <c r="AS41" s="629"/>
      <c r="AT41" s="629"/>
      <c r="AU41" s="629"/>
      <c r="AV41" s="629"/>
    </row>
    <row r="42" spans="14:48" ht="11.25">
      <c r="N42" s="629"/>
      <c r="O42" s="629"/>
      <c r="P42" s="629"/>
      <c r="Q42" s="629"/>
      <c r="R42" s="629"/>
      <c r="S42" s="629"/>
      <c r="T42" s="629"/>
      <c r="U42" s="629"/>
      <c r="V42" s="629"/>
      <c r="W42" s="629"/>
      <c r="X42" s="629"/>
      <c r="Y42" s="629"/>
      <c r="Z42" s="629"/>
      <c r="AA42" s="629"/>
      <c r="AB42" s="629"/>
      <c r="AC42" s="629"/>
      <c r="AD42" s="629"/>
      <c r="AE42" s="629"/>
      <c r="AF42" s="629"/>
      <c r="AG42" s="629"/>
      <c r="AH42" s="629"/>
      <c r="AI42" s="629"/>
      <c r="AJ42" s="629"/>
      <c r="AK42" s="629"/>
      <c r="AL42" s="629"/>
      <c r="AM42" s="629"/>
      <c r="AN42" s="629"/>
      <c r="AO42" s="629"/>
      <c r="AP42" s="629"/>
      <c r="AQ42" s="629"/>
      <c r="AR42" s="629"/>
      <c r="AS42" s="629"/>
      <c r="AT42" s="629"/>
      <c r="AU42" s="629"/>
      <c r="AV42" s="629"/>
    </row>
    <row r="43" spans="14:48" ht="11.25">
      <c r="N43" s="629"/>
      <c r="O43" s="629"/>
      <c r="P43" s="629"/>
      <c r="Q43" s="629"/>
      <c r="R43" s="629"/>
      <c r="S43" s="629"/>
      <c r="T43" s="629"/>
      <c r="U43" s="629"/>
      <c r="V43" s="629"/>
      <c r="W43" s="629"/>
      <c r="X43" s="629"/>
      <c r="Y43" s="629"/>
      <c r="Z43" s="629"/>
      <c r="AA43" s="629"/>
      <c r="AB43" s="629"/>
      <c r="AC43" s="629"/>
      <c r="AD43" s="629"/>
      <c r="AE43" s="629"/>
      <c r="AF43" s="629"/>
      <c r="AG43" s="629"/>
      <c r="AH43" s="629"/>
      <c r="AI43" s="629"/>
      <c r="AJ43" s="629"/>
      <c r="AK43" s="629"/>
      <c r="AL43" s="629"/>
      <c r="AM43" s="629"/>
      <c r="AN43" s="629"/>
      <c r="AO43" s="629"/>
      <c r="AP43" s="629"/>
      <c r="AQ43" s="629"/>
      <c r="AR43" s="629"/>
      <c r="AS43" s="629"/>
      <c r="AT43" s="629"/>
      <c r="AU43" s="629"/>
      <c r="AV43" s="629"/>
    </row>
    <row r="44" spans="14:48" ht="11.25">
      <c r="N44" s="629"/>
      <c r="O44" s="629"/>
      <c r="P44" s="629"/>
      <c r="Q44" s="629"/>
      <c r="R44" s="629"/>
      <c r="S44" s="629"/>
      <c r="T44" s="629"/>
      <c r="U44" s="629"/>
      <c r="V44" s="629"/>
      <c r="W44" s="629"/>
      <c r="X44" s="629"/>
      <c r="Y44" s="629"/>
      <c r="Z44" s="629"/>
      <c r="AA44" s="629"/>
      <c r="AB44" s="629"/>
      <c r="AC44" s="629"/>
      <c r="AD44" s="629"/>
      <c r="AE44" s="629"/>
      <c r="AF44" s="629"/>
      <c r="AG44" s="629"/>
      <c r="AH44" s="629"/>
      <c r="AI44" s="629"/>
      <c r="AJ44" s="629"/>
      <c r="AK44" s="629"/>
      <c r="AL44" s="629"/>
      <c r="AM44" s="629"/>
      <c r="AN44" s="629"/>
      <c r="AO44" s="629"/>
      <c r="AP44" s="629"/>
      <c r="AQ44" s="629"/>
      <c r="AR44" s="629"/>
      <c r="AS44" s="629"/>
      <c r="AT44" s="629"/>
      <c r="AU44" s="629"/>
      <c r="AV44" s="629"/>
    </row>
    <row r="45" spans="5:48" ht="11.25">
      <c r="E45" s="689"/>
      <c r="F45" s="689"/>
      <c r="G45" s="689"/>
      <c r="H45" s="689"/>
      <c r="I45" s="689"/>
      <c r="J45" s="689"/>
      <c r="N45" s="629"/>
      <c r="O45" s="629"/>
      <c r="P45" s="629"/>
      <c r="Q45" s="629"/>
      <c r="R45" s="629"/>
      <c r="S45" s="629"/>
      <c r="T45" s="629"/>
      <c r="U45" s="629"/>
      <c r="V45" s="629"/>
      <c r="W45" s="629"/>
      <c r="X45" s="629"/>
      <c r="Y45" s="629"/>
      <c r="Z45" s="629"/>
      <c r="AA45" s="629"/>
      <c r="AB45" s="629"/>
      <c r="AC45" s="629"/>
      <c r="AD45" s="629"/>
      <c r="AE45" s="629"/>
      <c r="AF45" s="629"/>
      <c r="AG45" s="629"/>
      <c r="AH45" s="629"/>
      <c r="AI45" s="629"/>
      <c r="AJ45" s="629"/>
      <c r="AK45" s="629"/>
      <c r="AL45" s="629"/>
      <c r="AM45" s="629"/>
      <c r="AN45" s="629"/>
      <c r="AO45" s="629"/>
      <c r="AP45" s="629"/>
      <c r="AQ45" s="629"/>
      <c r="AR45" s="629"/>
      <c r="AS45" s="629"/>
      <c r="AT45" s="629"/>
      <c r="AU45" s="629"/>
      <c r="AV45" s="629"/>
    </row>
    <row r="46" spans="5:48" ht="11.25">
      <c r="E46" s="689"/>
      <c r="F46" s="689"/>
      <c r="G46" s="689"/>
      <c r="H46" s="689"/>
      <c r="I46" s="689"/>
      <c r="J46" s="689"/>
      <c r="N46" s="629"/>
      <c r="O46" s="629"/>
      <c r="P46" s="629"/>
      <c r="Q46" s="629"/>
      <c r="R46" s="629"/>
      <c r="S46" s="629"/>
      <c r="T46" s="629"/>
      <c r="U46" s="629"/>
      <c r="V46" s="629"/>
      <c r="W46" s="629"/>
      <c r="X46" s="629"/>
      <c r="Y46" s="629"/>
      <c r="Z46" s="629"/>
      <c r="AA46" s="629"/>
      <c r="AB46" s="629"/>
      <c r="AC46" s="629"/>
      <c r="AD46" s="629"/>
      <c r="AE46" s="629"/>
      <c r="AF46" s="629"/>
      <c r="AG46" s="629"/>
      <c r="AH46" s="629"/>
      <c r="AI46" s="629"/>
      <c r="AJ46" s="629"/>
      <c r="AK46" s="629"/>
      <c r="AL46" s="629"/>
      <c r="AM46" s="629"/>
      <c r="AN46" s="629"/>
      <c r="AO46" s="629"/>
      <c r="AP46" s="629"/>
      <c r="AQ46" s="629"/>
      <c r="AR46" s="629"/>
      <c r="AS46" s="629"/>
      <c r="AT46" s="629"/>
      <c r="AU46" s="629"/>
      <c r="AV46" s="629"/>
    </row>
    <row r="47" spans="5:48" ht="11.25">
      <c r="E47" s="689"/>
      <c r="F47" s="689"/>
      <c r="G47" s="689"/>
      <c r="H47" s="689"/>
      <c r="I47" s="689"/>
      <c r="J47" s="689"/>
      <c r="N47" s="629"/>
      <c r="O47" s="629"/>
      <c r="P47" s="629"/>
      <c r="Q47" s="629"/>
      <c r="R47" s="629"/>
      <c r="S47" s="629"/>
      <c r="T47" s="629"/>
      <c r="U47" s="629"/>
      <c r="V47" s="629"/>
      <c r="W47" s="629"/>
      <c r="X47" s="629"/>
      <c r="Y47" s="629"/>
      <c r="Z47" s="629"/>
      <c r="AA47" s="629"/>
      <c r="AB47" s="629"/>
      <c r="AC47" s="629"/>
      <c r="AD47" s="629"/>
      <c r="AE47" s="629"/>
      <c r="AF47" s="629"/>
      <c r="AG47" s="629"/>
      <c r="AH47" s="629"/>
      <c r="AI47" s="629"/>
      <c r="AJ47" s="629"/>
      <c r="AK47" s="629"/>
      <c r="AL47" s="629"/>
      <c r="AM47" s="629"/>
      <c r="AN47" s="629"/>
      <c r="AO47" s="629"/>
      <c r="AP47" s="629"/>
      <c r="AQ47" s="629"/>
      <c r="AR47" s="629"/>
      <c r="AS47" s="629"/>
      <c r="AT47" s="629"/>
      <c r="AU47" s="629"/>
      <c r="AV47" s="629"/>
    </row>
    <row r="48" spans="5:48" ht="11.25">
      <c r="E48" s="689"/>
      <c r="F48" s="689"/>
      <c r="G48" s="689"/>
      <c r="H48" s="689"/>
      <c r="I48" s="689"/>
      <c r="J48" s="689"/>
      <c r="N48" s="629"/>
      <c r="O48" s="629"/>
      <c r="P48" s="629"/>
      <c r="Q48" s="629"/>
      <c r="R48" s="629"/>
      <c r="S48" s="629"/>
      <c r="T48" s="629"/>
      <c r="U48" s="629"/>
      <c r="V48" s="629"/>
      <c r="W48" s="629"/>
      <c r="X48" s="629"/>
      <c r="Y48" s="629"/>
      <c r="Z48" s="629"/>
      <c r="AA48" s="629"/>
      <c r="AB48" s="629"/>
      <c r="AC48" s="629"/>
      <c r="AD48" s="629"/>
      <c r="AE48" s="629"/>
      <c r="AF48" s="629"/>
      <c r="AG48" s="629"/>
      <c r="AH48" s="629"/>
      <c r="AI48" s="629"/>
      <c r="AJ48" s="629"/>
      <c r="AK48" s="629"/>
      <c r="AL48" s="629"/>
      <c r="AM48" s="629"/>
      <c r="AN48" s="629"/>
      <c r="AO48" s="629"/>
      <c r="AP48" s="629"/>
      <c r="AQ48" s="629"/>
      <c r="AR48" s="629"/>
      <c r="AS48" s="629"/>
      <c r="AT48" s="629"/>
      <c r="AU48" s="629"/>
      <c r="AV48" s="629"/>
    </row>
    <row r="49" spans="5:48" ht="11.25">
      <c r="E49" s="689"/>
      <c r="F49" s="689"/>
      <c r="G49" s="689"/>
      <c r="H49" s="689"/>
      <c r="I49" s="689"/>
      <c r="J49" s="689"/>
      <c r="N49" s="629"/>
      <c r="O49" s="629"/>
      <c r="P49" s="629"/>
      <c r="Q49" s="629"/>
      <c r="R49" s="629"/>
      <c r="S49" s="629"/>
      <c r="T49" s="629"/>
      <c r="U49" s="629"/>
      <c r="V49" s="629"/>
      <c r="W49" s="629"/>
      <c r="X49" s="629"/>
      <c r="Y49" s="629"/>
      <c r="Z49" s="629"/>
      <c r="AA49" s="629"/>
      <c r="AB49" s="629"/>
      <c r="AC49" s="629"/>
      <c r="AD49" s="629"/>
      <c r="AE49" s="629"/>
      <c r="AF49" s="629"/>
      <c r="AG49" s="629"/>
      <c r="AH49" s="629"/>
      <c r="AI49" s="629"/>
      <c r="AJ49" s="629"/>
      <c r="AK49" s="629"/>
      <c r="AL49" s="629"/>
      <c r="AM49" s="629"/>
      <c r="AN49" s="629"/>
      <c r="AO49" s="629"/>
      <c r="AP49" s="629"/>
      <c r="AQ49" s="629"/>
      <c r="AR49" s="629"/>
      <c r="AS49" s="629"/>
      <c r="AT49" s="629"/>
      <c r="AU49" s="629"/>
      <c r="AV49" s="629"/>
    </row>
    <row r="50" spans="5:48" ht="11.25">
      <c r="E50" s="689"/>
      <c r="F50" s="689"/>
      <c r="G50" s="689"/>
      <c r="H50" s="689"/>
      <c r="I50" s="689"/>
      <c r="J50" s="689"/>
      <c r="N50" s="629"/>
      <c r="O50" s="629"/>
      <c r="P50" s="629"/>
      <c r="Q50" s="629"/>
      <c r="R50" s="629"/>
      <c r="S50" s="629"/>
      <c r="T50" s="629"/>
      <c r="U50" s="629"/>
      <c r="V50" s="629"/>
      <c r="W50" s="629"/>
      <c r="X50" s="629"/>
      <c r="Y50" s="629"/>
      <c r="Z50" s="629"/>
      <c r="AA50" s="629"/>
      <c r="AB50" s="629"/>
      <c r="AC50" s="629"/>
      <c r="AD50" s="629"/>
      <c r="AE50" s="629"/>
      <c r="AF50" s="629"/>
      <c r="AG50" s="629"/>
      <c r="AH50" s="629"/>
      <c r="AI50" s="629"/>
      <c r="AJ50" s="629"/>
      <c r="AK50" s="629"/>
      <c r="AL50" s="629"/>
      <c r="AM50" s="629"/>
      <c r="AN50" s="629"/>
      <c r="AO50" s="629"/>
      <c r="AP50" s="629"/>
      <c r="AQ50" s="629"/>
      <c r="AR50" s="629"/>
      <c r="AS50" s="629"/>
      <c r="AT50" s="629"/>
      <c r="AU50" s="629"/>
      <c r="AV50" s="629"/>
    </row>
    <row r="51" spans="5:48" ht="11.25">
      <c r="E51" s="689"/>
      <c r="F51" s="689"/>
      <c r="G51" s="689"/>
      <c r="H51" s="689"/>
      <c r="I51" s="689"/>
      <c r="J51" s="689"/>
      <c r="N51" s="629"/>
      <c r="O51" s="629"/>
      <c r="P51" s="629"/>
      <c r="Q51" s="629"/>
      <c r="R51" s="629"/>
      <c r="S51" s="629"/>
      <c r="T51" s="629"/>
      <c r="U51" s="629"/>
      <c r="V51" s="629"/>
      <c r="W51" s="629"/>
      <c r="X51" s="629"/>
      <c r="Y51" s="629"/>
      <c r="Z51" s="629"/>
      <c r="AA51" s="629"/>
      <c r="AB51" s="629"/>
      <c r="AC51" s="629"/>
      <c r="AD51" s="629"/>
      <c r="AE51" s="629"/>
      <c r="AF51" s="629"/>
      <c r="AG51" s="629"/>
      <c r="AH51" s="629"/>
      <c r="AI51" s="629"/>
      <c r="AJ51" s="629"/>
      <c r="AK51" s="629"/>
      <c r="AL51" s="629"/>
      <c r="AM51" s="629"/>
      <c r="AN51" s="629"/>
      <c r="AO51" s="629"/>
      <c r="AP51" s="629"/>
      <c r="AQ51" s="629"/>
      <c r="AR51" s="629"/>
      <c r="AS51" s="629"/>
      <c r="AT51" s="629"/>
      <c r="AU51" s="629"/>
      <c r="AV51" s="629"/>
    </row>
    <row r="52" spans="14:48" ht="11.25">
      <c r="N52" s="629"/>
      <c r="O52" s="629"/>
      <c r="P52" s="629"/>
      <c r="Q52" s="629"/>
      <c r="R52" s="629"/>
      <c r="S52" s="629"/>
      <c r="T52" s="629"/>
      <c r="U52" s="629"/>
      <c r="V52" s="629"/>
      <c r="W52" s="629"/>
      <c r="X52" s="629"/>
      <c r="Y52" s="629"/>
      <c r="Z52" s="629"/>
      <c r="AA52" s="629"/>
      <c r="AB52" s="629"/>
      <c r="AC52" s="629"/>
      <c r="AD52" s="629"/>
      <c r="AE52" s="629"/>
      <c r="AF52" s="629"/>
      <c r="AG52" s="629"/>
      <c r="AH52" s="629"/>
      <c r="AI52" s="629"/>
      <c r="AJ52" s="629"/>
      <c r="AK52" s="629"/>
      <c r="AL52" s="629"/>
      <c r="AM52" s="629"/>
      <c r="AN52" s="629"/>
      <c r="AO52" s="629"/>
      <c r="AP52" s="629"/>
      <c r="AQ52" s="629"/>
      <c r="AR52" s="629"/>
      <c r="AS52" s="629"/>
      <c r="AT52" s="629"/>
      <c r="AU52" s="629"/>
      <c r="AV52" s="629"/>
    </row>
    <row r="53" spans="14:48" ht="11.25">
      <c r="N53" s="629"/>
      <c r="O53" s="629"/>
      <c r="P53" s="629"/>
      <c r="Q53" s="629"/>
      <c r="R53" s="629"/>
      <c r="S53" s="629"/>
      <c r="T53" s="629"/>
      <c r="U53" s="629"/>
      <c r="V53" s="629"/>
      <c r="W53" s="629"/>
      <c r="X53" s="629"/>
      <c r="Y53" s="629"/>
      <c r="Z53" s="629"/>
      <c r="AA53" s="629"/>
      <c r="AB53" s="629"/>
      <c r="AC53" s="629"/>
      <c r="AD53" s="629"/>
      <c r="AE53" s="629"/>
      <c r="AF53" s="629"/>
      <c r="AG53" s="629"/>
      <c r="AH53" s="629"/>
      <c r="AI53" s="629"/>
      <c r="AJ53" s="629"/>
      <c r="AK53" s="629"/>
      <c r="AL53" s="629"/>
      <c r="AM53" s="629"/>
      <c r="AN53" s="629"/>
      <c r="AO53" s="629"/>
      <c r="AP53" s="629"/>
      <c r="AQ53" s="629"/>
      <c r="AR53" s="629"/>
      <c r="AS53" s="629"/>
      <c r="AT53" s="629"/>
      <c r="AU53" s="629"/>
      <c r="AV53" s="629"/>
    </row>
    <row r="54" spans="14:48" ht="11.25">
      <c r="N54" s="629"/>
      <c r="O54" s="629"/>
      <c r="P54" s="629"/>
      <c r="Q54" s="629"/>
      <c r="R54" s="629"/>
      <c r="S54" s="629"/>
      <c r="T54" s="629"/>
      <c r="U54" s="629"/>
      <c r="V54" s="629"/>
      <c r="W54" s="629"/>
      <c r="X54" s="629"/>
      <c r="Y54" s="629"/>
      <c r="Z54" s="629"/>
      <c r="AA54" s="629"/>
      <c r="AB54" s="629"/>
      <c r="AC54" s="629"/>
      <c r="AD54" s="629"/>
      <c r="AE54" s="629"/>
      <c r="AF54" s="629"/>
      <c r="AG54" s="629"/>
      <c r="AH54" s="629"/>
      <c r="AI54" s="629"/>
      <c r="AJ54" s="629"/>
      <c r="AK54" s="629"/>
      <c r="AL54" s="629"/>
      <c r="AM54" s="629"/>
      <c r="AN54" s="629"/>
      <c r="AO54" s="629"/>
      <c r="AP54" s="629"/>
      <c r="AQ54" s="629"/>
      <c r="AR54" s="629"/>
      <c r="AS54" s="629"/>
      <c r="AT54" s="629"/>
      <c r="AU54" s="629"/>
      <c r="AV54" s="629"/>
    </row>
    <row r="55" spans="14:48" ht="11.25">
      <c r="N55" s="629"/>
      <c r="O55" s="629"/>
      <c r="P55" s="629"/>
      <c r="Q55" s="629"/>
      <c r="R55" s="629"/>
      <c r="S55" s="629"/>
      <c r="T55" s="629"/>
      <c r="U55" s="629"/>
      <c r="V55" s="629"/>
      <c r="W55" s="629"/>
      <c r="X55" s="629"/>
      <c r="Y55" s="629"/>
      <c r="Z55" s="629"/>
      <c r="AA55" s="629"/>
      <c r="AB55" s="629"/>
      <c r="AC55" s="629"/>
      <c r="AD55" s="629"/>
      <c r="AE55" s="629"/>
      <c r="AF55" s="629"/>
      <c r="AG55" s="629"/>
      <c r="AH55" s="629"/>
      <c r="AI55" s="629"/>
      <c r="AJ55" s="629"/>
      <c r="AK55" s="629"/>
      <c r="AL55" s="629"/>
      <c r="AM55" s="629"/>
      <c r="AN55" s="629"/>
      <c r="AO55" s="629"/>
      <c r="AP55" s="629"/>
      <c r="AQ55" s="629"/>
      <c r="AR55" s="629"/>
      <c r="AS55" s="629"/>
      <c r="AT55" s="629"/>
      <c r="AU55" s="629"/>
      <c r="AV55" s="629"/>
    </row>
    <row r="56" spans="14:48" ht="11.25">
      <c r="N56" s="629"/>
      <c r="O56" s="629"/>
      <c r="P56" s="629"/>
      <c r="Q56" s="629"/>
      <c r="R56" s="629"/>
      <c r="S56" s="629"/>
      <c r="T56" s="629"/>
      <c r="U56" s="629"/>
      <c r="V56" s="629"/>
      <c r="W56" s="629"/>
      <c r="X56" s="629"/>
      <c r="Y56" s="629"/>
      <c r="Z56" s="629"/>
      <c r="AA56" s="629"/>
      <c r="AB56" s="629"/>
      <c r="AC56" s="629"/>
      <c r="AD56" s="629"/>
      <c r="AE56" s="629"/>
      <c r="AF56" s="629"/>
      <c r="AG56" s="629"/>
      <c r="AH56" s="629"/>
      <c r="AI56" s="629"/>
      <c r="AJ56" s="629"/>
      <c r="AK56" s="629"/>
      <c r="AL56" s="629"/>
      <c r="AM56" s="629"/>
      <c r="AN56" s="629"/>
      <c r="AO56" s="629"/>
      <c r="AP56" s="629"/>
      <c r="AQ56" s="629"/>
      <c r="AR56" s="629"/>
      <c r="AS56" s="629"/>
      <c r="AT56" s="629"/>
      <c r="AU56" s="629"/>
      <c r="AV56" s="629"/>
    </row>
    <row r="57" spans="14:48" ht="11.25">
      <c r="N57" s="629"/>
      <c r="O57" s="629"/>
      <c r="P57" s="629"/>
      <c r="Q57" s="629"/>
      <c r="R57" s="629"/>
      <c r="S57" s="629"/>
      <c r="T57" s="629"/>
      <c r="U57" s="629"/>
      <c r="V57" s="629"/>
      <c r="W57" s="629"/>
      <c r="X57" s="629"/>
      <c r="Y57" s="629"/>
      <c r="Z57" s="629"/>
      <c r="AA57" s="629"/>
      <c r="AB57" s="629"/>
      <c r="AC57" s="629"/>
      <c r="AD57" s="629"/>
      <c r="AE57" s="629"/>
      <c r="AF57" s="629"/>
      <c r="AG57" s="629"/>
      <c r="AH57" s="629"/>
      <c r="AI57" s="629"/>
      <c r="AJ57" s="629"/>
      <c r="AK57" s="629"/>
      <c r="AL57" s="629"/>
      <c r="AM57" s="629"/>
      <c r="AN57" s="629"/>
      <c r="AO57" s="629"/>
      <c r="AP57" s="629"/>
      <c r="AQ57" s="629"/>
      <c r="AR57" s="629"/>
      <c r="AS57" s="629"/>
      <c r="AT57" s="629"/>
      <c r="AU57" s="629"/>
      <c r="AV57" s="629"/>
    </row>
    <row r="58" spans="14:48" ht="11.25">
      <c r="N58" s="629"/>
      <c r="O58" s="629"/>
      <c r="P58" s="629"/>
      <c r="Q58" s="629"/>
      <c r="R58" s="629"/>
      <c r="S58" s="629"/>
      <c r="T58" s="629"/>
      <c r="U58" s="629"/>
      <c r="V58" s="629"/>
      <c r="W58" s="629"/>
      <c r="X58" s="629"/>
      <c r="Y58" s="629"/>
      <c r="Z58" s="629"/>
      <c r="AA58" s="629"/>
      <c r="AB58" s="629"/>
      <c r="AC58" s="629"/>
      <c r="AD58" s="629"/>
      <c r="AE58" s="629"/>
      <c r="AF58" s="629"/>
      <c r="AG58" s="629"/>
      <c r="AH58" s="629"/>
      <c r="AI58" s="629"/>
      <c r="AJ58" s="629"/>
      <c r="AK58" s="629"/>
      <c r="AL58" s="629"/>
      <c r="AM58" s="629"/>
      <c r="AN58" s="629"/>
      <c r="AO58" s="629"/>
      <c r="AP58" s="629"/>
      <c r="AQ58" s="629"/>
      <c r="AR58" s="629"/>
      <c r="AS58" s="629"/>
      <c r="AT58" s="629"/>
      <c r="AU58" s="629"/>
      <c r="AV58" s="629"/>
    </row>
    <row r="59" spans="14:48" ht="11.25">
      <c r="N59" s="629"/>
      <c r="O59" s="629"/>
      <c r="P59" s="629"/>
      <c r="Q59" s="629"/>
      <c r="R59" s="629"/>
      <c r="S59" s="629"/>
      <c r="T59" s="629"/>
      <c r="U59" s="629"/>
      <c r="V59" s="629"/>
      <c r="W59" s="629"/>
      <c r="X59" s="629"/>
      <c r="Y59" s="629"/>
      <c r="Z59" s="629"/>
      <c r="AA59" s="629"/>
      <c r="AB59" s="629"/>
      <c r="AC59" s="629"/>
      <c r="AD59" s="629"/>
      <c r="AE59" s="629"/>
      <c r="AF59" s="629"/>
      <c r="AG59" s="629"/>
      <c r="AH59" s="629"/>
      <c r="AI59" s="629"/>
      <c r="AJ59" s="629"/>
      <c r="AK59" s="629"/>
      <c r="AL59" s="629"/>
      <c r="AM59" s="629"/>
      <c r="AN59" s="629"/>
      <c r="AO59" s="629"/>
      <c r="AP59" s="629"/>
      <c r="AQ59" s="629"/>
      <c r="AR59" s="629"/>
      <c r="AS59" s="629"/>
      <c r="AT59" s="629"/>
      <c r="AU59" s="629"/>
      <c r="AV59" s="629"/>
    </row>
    <row r="60" spans="14:48" ht="11.25">
      <c r="N60" s="629"/>
      <c r="O60" s="629"/>
      <c r="P60" s="629"/>
      <c r="Q60" s="629"/>
      <c r="R60" s="629"/>
      <c r="S60" s="629"/>
      <c r="T60" s="629"/>
      <c r="U60" s="629"/>
      <c r="V60" s="629"/>
      <c r="W60" s="629"/>
      <c r="X60" s="629"/>
      <c r="Y60" s="629"/>
      <c r="Z60" s="629"/>
      <c r="AA60" s="629"/>
      <c r="AB60" s="629"/>
      <c r="AC60" s="629"/>
      <c r="AD60" s="629"/>
      <c r="AE60" s="629"/>
      <c r="AF60" s="629"/>
      <c r="AG60" s="629"/>
      <c r="AH60" s="629"/>
      <c r="AI60" s="629"/>
      <c r="AJ60" s="629"/>
      <c r="AK60" s="629"/>
      <c r="AL60" s="629"/>
      <c r="AM60" s="629"/>
      <c r="AN60" s="629"/>
      <c r="AO60" s="629"/>
      <c r="AP60" s="629"/>
      <c r="AQ60" s="629"/>
      <c r="AR60" s="629"/>
      <c r="AS60" s="629"/>
      <c r="AT60" s="629"/>
      <c r="AU60" s="629"/>
      <c r="AV60" s="629"/>
    </row>
    <row r="61" spans="14:48" ht="11.25">
      <c r="N61" s="629"/>
      <c r="O61" s="629"/>
      <c r="P61" s="629"/>
      <c r="Q61" s="629"/>
      <c r="R61" s="629"/>
      <c r="S61" s="629"/>
      <c r="T61" s="629"/>
      <c r="U61" s="629"/>
      <c r="V61" s="629"/>
      <c r="W61" s="629"/>
      <c r="X61" s="629"/>
      <c r="Y61" s="629"/>
      <c r="Z61" s="629"/>
      <c r="AA61" s="629"/>
      <c r="AB61" s="629"/>
      <c r="AC61" s="629"/>
      <c r="AD61" s="629"/>
      <c r="AE61" s="629"/>
      <c r="AF61" s="629"/>
      <c r="AG61" s="629"/>
      <c r="AH61" s="629"/>
      <c r="AI61" s="629"/>
      <c r="AJ61" s="629"/>
      <c r="AK61" s="629"/>
      <c r="AL61" s="629"/>
      <c r="AM61" s="629"/>
      <c r="AN61" s="629"/>
      <c r="AO61" s="629"/>
      <c r="AP61" s="629"/>
      <c r="AQ61" s="629"/>
      <c r="AR61" s="629"/>
      <c r="AS61" s="629"/>
      <c r="AT61" s="629"/>
      <c r="AU61" s="629"/>
      <c r="AV61" s="629"/>
    </row>
    <row r="62" spans="14:48" ht="11.25">
      <c r="N62" s="629"/>
      <c r="O62" s="629"/>
      <c r="P62" s="629"/>
      <c r="Q62" s="629"/>
      <c r="R62" s="629"/>
      <c r="S62" s="629"/>
      <c r="T62" s="629"/>
      <c r="U62" s="629"/>
      <c r="V62" s="629"/>
      <c r="W62" s="629"/>
      <c r="X62" s="629"/>
      <c r="Y62" s="629"/>
      <c r="Z62" s="629"/>
      <c r="AA62" s="629"/>
      <c r="AB62" s="629"/>
      <c r="AC62" s="629"/>
      <c r="AD62" s="629"/>
      <c r="AE62" s="629"/>
      <c r="AF62" s="629"/>
      <c r="AG62" s="629"/>
      <c r="AH62" s="629"/>
      <c r="AI62" s="629"/>
      <c r="AJ62" s="629"/>
      <c r="AK62" s="629"/>
      <c r="AL62" s="629"/>
      <c r="AM62" s="629"/>
      <c r="AN62" s="629"/>
      <c r="AO62" s="629"/>
      <c r="AP62" s="629"/>
      <c r="AQ62" s="629"/>
      <c r="AR62" s="629"/>
      <c r="AS62" s="629"/>
      <c r="AT62" s="629"/>
      <c r="AU62" s="629"/>
      <c r="AV62" s="629"/>
    </row>
    <row r="63" spans="14:48" ht="11.25">
      <c r="N63" s="629"/>
      <c r="O63" s="629"/>
      <c r="P63" s="629"/>
      <c r="Q63" s="629"/>
      <c r="R63" s="629"/>
      <c r="S63" s="629"/>
      <c r="T63" s="629"/>
      <c r="U63" s="629"/>
      <c r="V63" s="629"/>
      <c r="W63" s="629"/>
      <c r="X63" s="629"/>
      <c r="Y63" s="629"/>
      <c r="Z63" s="629"/>
      <c r="AA63" s="629"/>
      <c r="AB63" s="629"/>
      <c r="AC63" s="629"/>
      <c r="AD63" s="629"/>
      <c r="AE63" s="629"/>
      <c r="AF63" s="629"/>
      <c r="AG63" s="629"/>
      <c r="AH63" s="629"/>
      <c r="AI63" s="629"/>
      <c r="AJ63" s="629"/>
      <c r="AK63" s="629"/>
      <c r="AL63" s="629"/>
      <c r="AM63" s="629"/>
      <c r="AN63" s="629"/>
      <c r="AO63" s="629"/>
      <c r="AP63" s="629"/>
      <c r="AQ63" s="629"/>
      <c r="AR63" s="629"/>
      <c r="AS63" s="629"/>
      <c r="AT63" s="629"/>
      <c r="AU63" s="629"/>
      <c r="AV63" s="629"/>
    </row>
  </sheetData>
  <sheetProtection/>
  <mergeCells count="2">
    <mergeCell ref="C6:D6"/>
    <mergeCell ref="C10:D10"/>
  </mergeCells>
  <printOptions/>
  <pageMargins left="0.787401575" right="0.787401575" top="0.984251969" bottom="0.984251969" header="0.4921259845" footer="0.4921259845"/>
  <pageSetup fitToHeight="2" horizontalDpi="600" verticalDpi="600" orientation="landscape" paperSize="9" scale="94" r:id="rId1"/>
  <rowBreaks count="1" manualBreakCount="1">
    <brk id="16" min="3" max="10" man="1"/>
  </rowBreaks>
</worksheet>
</file>

<file path=xl/worksheets/sheet31.xml><?xml version="1.0" encoding="utf-8"?>
<worksheet xmlns="http://schemas.openxmlformats.org/spreadsheetml/2006/main" xmlns:r="http://schemas.openxmlformats.org/officeDocument/2006/relationships">
  <sheetPr>
    <tabColor rgb="FF00B050"/>
  </sheetPr>
  <dimension ref="B2:H38"/>
  <sheetViews>
    <sheetView showGridLines="0" zoomScalePageLayoutView="0" workbookViewId="0" topLeftCell="A1">
      <selection activeCell="B26" sqref="B26"/>
    </sheetView>
  </sheetViews>
  <sheetFormatPr defaultColWidth="11.421875" defaultRowHeight="12.75"/>
  <cols>
    <col min="1" max="1" width="3.7109375" style="328" customWidth="1"/>
    <col min="2" max="2" width="41.28125" style="311" customWidth="1"/>
    <col min="3" max="3" width="19.140625" style="311" customWidth="1"/>
    <col min="4" max="4" width="15.140625" style="311" customWidth="1"/>
    <col min="5" max="5" width="18.00390625" style="311" customWidth="1"/>
    <col min="6" max="6" width="15.140625" style="311" customWidth="1"/>
    <col min="7" max="7" width="11.421875" style="311" customWidth="1"/>
    <col min="8" max="8" width="11.7109375" style="311" customWidth="1"/>
    <col min="9" max="9" width="11.421875" style="328" customWidth="1"/>
    <col min="10" max="16384" width="11.421875" style="311" customWidth="1"/>
  </cols>
  <sheetData>
    <row r="2" spans="2:8" ht="12.75">
      <c r="B2" s="315" t="s">
        <v>224</v>
      </c>
      <c r="C2" s="316"/>
      <c r="D2" s="316"/>
      <c r="E2" s="316"/>
      <c r="F2" s="316"/>
      <c r="G2" s="316"/>
      <c r="H2" s="316"/>
    </row>
    <row r="3" spans="2:8" ht="11.25">
      <c r="B3" s="358"/>
      <c r="C3" s="358"/>
      <c r="D3" s="358"/>
      <c r="E3" s="358"/>
      <c r="F3" s="358"/>
      <c r="G3" s="358"/>
      <c r="H3" s="358"/>
    </row>
    <row r="4" spans="2:8" ht="11.25">
      <c r="B4" s="291"/>
      <c r="C4" s="359"/>
      <c r="D4" s="359"/>
      <c r="E4" s="359"/>
      <c r="F4" s="359"/>
      <c r="G4" s="359"/>
      <c r="H4" s="360"/>
    </row>
    <row r="5" spans="2:6" ht="11.25">
      <c r="B5" s="872"/>
      <c r="C5" s="874" t="s">
        <v>226</v>
      </c>
      <c r="D5" s="875"/>
      <c r="E5" s="876" t="s">
        <v>185</v>
      </c>
      <c r="F5" s="877"/>
    </row>
    <row r="6" spans="2:6" ht="33.75">
      <c r="B6" s="873"/>
      <c r="C6" s="422" t="s">
        <v>227</v>
      </c>
      <c r="D6" s="423" t="s">
        <v>186</v>
      </c>
      <c r="E6" s="422" t="s">
        <v>227</v>
      </c>
      <c r="F6" s="423" t="s">
        <v>187</v>
      </c>
    </row>
    <row r="7" spans="2:6" ht="25.5">
      <c r="B7" s="361" t="s">
        <v>215</v>
      </c>
      <c r="C7" s="418" t="s">
        <v>8</v>
      </c>
      <c r="D7" s="709">
        <v>2860</v>
      </c>
      <c r="E7" s="710" t="s">
        <v>8</v>
      </c>
      <c r="F7" s="709">
        <v>420</v>
      </c>
    </row>
    <row r="8" spans="2:6" ht="25.5">
      <c r="B8" s="362" t="s">
        <v>216</v>
      </c>
      <c r="C8" s="419">
        <v>3814</v>
      </c>
      <c r="D8" s="711">
        <v>1270</v>
      </c>
      <c r="E8" s="712" t="s">
        <v>8</v>
      </c>
      <c r="F8" s="711">
        <v>120</v>
      </c>
    </row>
    <row r="9" spans="2:8" ht="12.75">
      <c r="B9" s="362" t="s">
        <v>217</v>
      </c>
      <c r="C9" s="419">
        <v>1764</v>
      </c>
      <c r="D9" s="713" t="s">
        <v>8</v>
      </c>
      <c r="E9" s="712" t="s">
        <v>8</v>
      </c>
      <c r="F9" s="713" t="s">
        <v>8</v>
      </c>
      <c r="G9" s="357"/>
      <c r="H9" s="324"/>
    </row>
    <row r="10" spans="2:6" ht="12.75">
      <c r="B10" s="377" t="s">
        <v>218</v>
      </c>
      <c r="C10" s="714">
        <v>2619</v>
      </c>
      <c r="D10" s="715">
        <v>2110</v>
      </c>
      <c r="E10" s="716">
        <v>1691.299309</v>
      </c>
      <c r="F10" s="715">
        <v>760</v>
      </c>
    </row>
    <row r="11" spans="2:8" ht="12.75">
      <c r="B11"/>
      <c r="C11"/>
      <c r="D11"/>
      <c r="E11"/>
      <c r="F11"/>
      <c r="G11" s="357"/>
      <c r="H11" s="324"/>
    </row>
    <row r="12" spans="2:8" ht="12.75">
      <c r="B12" s="356" t="s">
        <v>228</v>
      </c>
      <c r="C12"/>
      <c r="D12"/>
      <c r="E12"/>
      <c r="F12"/>
      <c r="G12" s="357"/>
      <c r="H12" s="324"/>
    </row>
    <row r="13" spans="2:8" ht="11.25">
      <c r="B13" s="285" t="s">
        <v>412</v>
      </c>
      <c r="C13" s="328"/>
      <c r="D13" s="328"/>
      <c r="E13" s="328"/>
      <c r="F13" s="328"/>
      <c r="G13" s="355"/>
      <c r="H13" s="363"/>
    </row>
    <row r="14" spans="2:8" ht="11.25">
      <c r="B14" s="284" t="s">
        <v>413</v>
      </c>
      <c r="C14" s="357"/>
      <c r="D14" s="357"/>
      <c r="E14" s="357"/>
      <c r="F14" s="357"/>
      <c r="G14" s="328"/>
      <c r="H14" s="328"/>
    </row>
    <row r="15" spans="3:8" ht="11.25">
      <c r="C15" s="357"/>
      <c r="D15" s="357"/>
      <c r="E15" s="357"/>
      <c r="F15" s="357"/>
      <c r="G15" s="357"/>
      <c r="H15" s="324"/>
    </row>
    <row r="16" spans="2:8" ht="11.25">
      <c r="B16" s="328"/>
      <c r="C16" s="328"/>
      <c r="D16" s="328"/>
      <c r="E16" s="328"/>
      <c r="F16" s="328"/>
      <c r="G16" s="328"/>
      <c r="H16" s="328"/>
    </row>
    <row r="17" spans="2:8" ht="11.25">
      <c r="B17" s="328"/>
      <c r="C17" s="328"/>
      <c r="D17" s="328"/>
      <c r="E17" s="328"/>
      <c r="F17" s="328"/>
      <c r="G17" s="328"/>
      <c r="H17" s="328"/>
    </row>
    <row r="18" spans="2:8" ht="11.25">
      <c r="B18" s="328"/>
      <c r="C18" s="328"/>
      <c r="D18" s="328"/>
      <c r="E18" s="328"/>
      <c r="F18" s="328"/>
      <c r="G18" s="328"/>
      <c r="H18" s="328"/>
    </row>
    <row r="19" spans="2:8" ht="11.25">
      <c r="B19" s="328"/>
      <c r="C19" s="328"/>
      <c r="D19" s="328"/>
      <c r="E19" s="328"/>
      <c r="F19" s="328"/>
      <c r="G19" s="328"/>
      <c r="H19" s="328"/>
    </row>
    <row r="20" spans="2:8" ht="11.25">
      <c r="B20" s="328"/>
      <c r="C20" s="328"/>
      <c r="D20" s="328"/>
      <c r="E20" s="328"/>
      <c r="F20" s="328"/>
      <c r="G20" s="359"/>
      <c r="H20" s="360"/>
    </row>
    <row r="21" spans="2:8" ht="11.25">
      <c r="B21" s="328"/>
      <c r="C21" s="328"/>
      <c r="D21" s="328"/>
      <c r="E21" s="328"/>
      <c r="F21" s="328"/>
      <c r="G21" s="359"/>
      <c r="H21" s="360"/>
    </row>
    <row r="22" spans="2:8" ht="11.25">
      <c r="B22" s="328"/>
      <c r="C22" s="328"/>
      <c r="D22" s="328"/>
      <c r="E22" s="328"/>
      <c r="F22" s="328"/>
      <c r="G22" s="357"/>
      <c r="H22" s="324"/>
    </row>
    <row r="23" spans="2:8" ht="11.25">
      <c r="B23" s="328"/>
      <c r="C23" s="328"/>
      <c r="D23" s="328"/>
      <c r="E23" s="328"/>
      <c r="F23" s="328"/>
      <c r="G23" s="357"/>
      <c r="H23" s="324"/>
    </row>
    <row r="24" spans="2:8" ht="11.25">
      <c r="B24" s="328"/>
      <c r="C24" s="328"/>
      <c r="D24" s="328"/>
      <c r="E24" s="328"/>
      <c r="F24" s="328"/>
      <c r="G24" s="328"/>
      <c r="H24" s="328"/>
    </row>
    <row r="25" spans="2:8" ht="11.25">
      <c r="B25" s="328"/>
      <c r="C25" s="328"/>
      <c r="D25" s="328"/>
      <c r="E25" s="328"/>
      <c r="F25" s="328"/>
      <c r="G25" s="328"/>
      <c r="H25" s="328"/>
    </row>
    <row r="26" spans="2:8" ht="11.25">
      <c r="B26" s="328"/>
      <c r="C26" s="328"/>
      <c r="D26" s="328"/>
      <c r="E26" s="328"/>
      <c r="F26" s="328"/>
      <c r="G26" s="328"/>
      <c r="H26" s="328"/>
    </row>
    <row r="27" spans="2:8" ht="11.25">
      <c r="B27" s="328"/>
      <c r="C27" s="328"/>
      <c r="D27" s="328"/>
      <c r="E27" s="328"/>
      <c r="F27" s="328"/>
      <c r="G27" s="328"/>
      <c r="H27" s="328"/>
    </row>
    <row r="28" spans="2:8" ht="11.25">
      <c r="B28" s="328"/>
      <c r="C28" s="328"/>
      <c r="D28" s="328"/>
      <c r="E28" s="328"/>
      <c r="F28" s="328"/>
      <c r="G28" s="328"/>
      <c r="H28" s="328"/>
    </row>
    <row r="29" spans="2:8" ht="11.25">
      <c r="B29" s="328"/>
      <c r="C29" s="328"/>
      <c r="D29" s="328"/>
      <c r="E29" s="328"/>
      <c r="F29" s="328"/>
      <c r="G29" s="328"/>
      <c r="H29" s="328"/>
    </row>
    <row r="30" spans="2:8" ht="11.25">
      <c r="B30" s="328"/>
      <c r="C30" s="328"/>
      <c r="D30" s="328"/>
      <c r="E30" s="328"/>
      <c r="F30" s="328"/>
      <c r="G30" s="328"/>
      <c r="H30" s="328"/>
    </row>
    <row r="31" spans="7:8" ht="11.25">
      <c r="G31" s="328"/>
      <c r="H31" s="328"/>
    </row>
    <row r="32" spans="7:8" ht="11.25">
      <c r="G32" s="328"/>
      <c r="H32" s="328"/>
    </row>
    <row r="33" spans="7:8" ht="11.25">
      <c r="G33" s="328"/>
      <c r="H33" s="328"/>
    </row>
    <row r="34" spans="7:8" ht="11.25">
      <c r="G34" s="328"/>
      <c r="H34" s="328"/>
    </row>
    <row r="35" spans="7:8" ht="11.25">
      <c r="G35" s="328"/>
      <c r="H35" s="328"/>
    </row>
    <row r="36" spans="7:8" ht="11.25">
      <c r="G36" s="328"/>
      <c r="H36" s="328"/>
    </row>
    <row r="37" spans="7:8" ht="11.25">
      <c r="G37" s="328"/>
      <c r="H37" s="328"/>
    </row>
    <row r="38" spans="7:8" ht="11.25">
      <c r="G38" s="328"/>
      <c r="H38" s="328"/>
    </row>
  </sheetData>
  <sheetProtection/>
  <mergeCells count="3">
    <mergeCell ref="B5:B6"/>
    <mergeCell ref="C5:D5"/>
    <mergeCell ref="E5:F5"/>
  </mergeCells>
  <printOptions/>
  <pageMargins left="0.787401575" right="0.787401575" top="0.984251969" bottom="0.984251969" header="0.4921259845" footer="0.492125984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00B050"/>
    <pageSetUpPr fitToPage="1"/>
  </sheetPr>
  <dimension ref="B1:U57"/>
  <sheetViews>
    <sheetView showGridLines="0" zoomScalePageLayoutView="0" workbookViewId="0" topLeftCell="A1">
      <selection activeCell="B22" sqref="B22"/>
    </sheetView>
  </sheetViews>
  <sheetFormatPr defaultColWidth="11.421875" defaultRowHeight="12.75"/>
  <cols>
    <col min="1" max="1" width="3.7109375" style="2" customWidth="1"/>
    <col min="2" max="2" width="56.28125" style="2" customWidth="1"/>
    <col min="3" max="12" width="6.7109375" style="2" customWidth="1"/>
    <col min="13" max="13" width="10.7109375" style="2" customWidth="1"/>
    <col min="14" max="15" width="10.00390625" style="2" customWidth="1"/>
    <col min="16" max="16" width="10.00390625" style="77" customWidth="1"/>
    <col min="17" max="19" width="10.00390625" style="2" customWidth="1"/>
    <col min="20" max="20" width="11.28125" style="2" bestFit="1" customWidth="1"/>
    <col min="21" max="21" width="10.28125" style="2" bestFit="1" customWidth="1"/>
    <col min="22" max="16384" width="11.421875" style="2" customWidth="1"/>
  </cols>
  <sheetData>
    <row r="1" ht="11.25">
      <c r="B1" s="1" t="s">
        <v>4</v>
      </c>
    </row>
    <row r="3" spans="2:21" ht="63.75" customHeight="1">
      <c r="B3" s="774"/>
      <c r="C3" s="769" t="s">
        <v>128</v>
      </c>
      <c r="D3" s="779"/>
      <c r="E3" s="779"/>
      <c r="F3" s="779"/>
      <c r="G3" s="779"/>
      <c r="H3" s="779"/>
      <c r="I3" s="779"/>
      <c r="J3" s="779"/>
      <c r="K3" s="779"/>
      <c r="L3" s="780"/>
      <c r="M3" s="378" t="s">
        <v>192</v>
      </c>
      <c r="N3" s="769" t="s">
        <v>203</v>
      </c>
      <c r="O3" s="779"/>
      <c r="P3" s="778"/>
      <c r="Q3" s="769" t="s">
        <v>204</v>
      </c>
      <c r="R3" s="779"/>
      <c r="S3" s="778"/>
      <c r="T3" s="769" t="s">
        <v>244</v>
      </c>
      <c r="U3" s="779"/>
    </row>
    <row r="4" spans="2:21" ht="15" customHeight="1">
      <c r="B4" s="775"/>
      <c r="C4" s="203">
        <v>2006</v>
      </c>
      <c r="D4" s="203">
        <v>2007</v>
      </c>
      <c r="E4" s="203">
        <v>2008</v>
      </c>
      <c r="F4" s="203">
        <v>2009</v>
      </c>
      <c r="G4" s="203">
        <v>2010</v>
      </c>
      <c r="H4" s="203">
        <v>2011</v>
      </c>
      <c r="I4" s="252">
        <v>2012</v>
      </c>
      <c r="J4" s="203">
        <v>2013</v>
      </c>
      <c r="K4" s="438">
        <v>2014</v>
      </c>
      <c r="L4" s="457">
        <v>2015</v>
      </c>
      <c r="M4" s="378">
        <v>2015</v>
      </c>
      <c r="N4" s="438" t="s">
        <v>149</v>
      </c>
      <c r="O4" s="438" t="s">
        <v>232</v>
      </c>
      <c r="P4" s="457" t="s">
        <v>238</v>
      </c>
      <c r="Q4" s="385" t="s">
        <v>149</v>
      </c>
      <c r="R4" s="438" t="s">
        <v>232</v>
      </c>
      <c r="S4" s="457" t="s">
        <v>238</v>
      </c>
      <c r="T4" s="457" t="s">
        <v>245</v>
      </c>
      <c r="U4" s="457" t="s">
        <v>246</v>
      </c>
    </row>
    <row r="5" spans="2:21" ht="25.5" customHeight="1">
      <c r="B5" s="201" t="s">
        <v>89</v>
      </c>
      <c r="C5" s="204">
        <f aca="true" t="shared" si="0" ref="C5:J5">SUM(C6:C9)</f>
        <v>21469.578169</v>
      </c>
      <c r="D5" s="204">
        <f t="shared" si="0"/>
        <v>26794.872489353183</v>
      </c>
      <c r="E5" s="204">
        <f t="shared" si="0"/>
        <v>28698.052532032238</v>
      </c>
      <c r="F5" s="204">
        <f t="shared" si="0"/>
        <v>31612.49297159913</v>
      </c>
      <c r="G5" s="204">
        <f t="shared" si="0"/>
        <v>34399.765978</v>
      </c>
      <c r="H5" s="204">
        <f>SUM(H6:H9)</f>
        <v>35811.077311</v>
      </c>
      <c r="I5" s="204">
        <f>SUM(I6:I9)</f>
        <v>37304.765828</v>
      </c>
      <c r="J5" s="204">
        <f t="shared" si="0"/>
        <v>40533.865497</v>
      </c>
      <c r="K5" s="204">
        <f>SUM(K6:K9)</f>
        <v>43155.929755</v>
      </c>
      <c r="L5" s="204">
        <f>SUM(L6:L9)</f>
        <v>45721.381624</v>
      </c>
      <c r="M5" s="205">
        <f aca="true" t="shared" si="1" ref="M5:M21">L5/$L$21*100</f>
        <v>22.121406028948794</v>
      </c>
      <c r="N5" s="205">
        <f aca="true" t="shared" si="2" ref="N5:N21">(J5/I5-1)*100</f>
        <v>8.65599769179175</v>
      </c>
      <c r="O5" s="205">
        <f aca="true" t="shared" si="3" ref="O5:O21">(K5/J5-1)*100</f>
        <v>6.468823601820217</v>
      </c>
      <c r="P5" s="205">
        <f aca="true" t="shared" si="4" ref="P5:P21">(L5/K5-1)*100</f>
        <v>5.944610354971602</v>
      </c>
      <c r="Q5" s="205">
        <f>(J5/(I5*99.46/98.6)-1)*100</f>
        <v>7.716482730853258</v>
      </c>
      <c r="R5" s="205">
        <f>(K5/(J5*99.96/99.46)-1)*100</f>
        <v>5.9362664609547755</v>
      </c>
      <c r="S5" s="205">
        <f>(L5/(K5*100/99.96)-1)*100</f>
        <v>5.902232510829619</v>
      </c>
      <c r="T5" s="205">
        <v>68.6701221349709</v>
      </c>
      <c r="U5" s="205">
        <v>31.329877865029104</v>
      </c>
    </row>
    <row r="6" spans="2:21" ht="15" customHeight="1">
      <c r="B6" s="178" t="s">
        <v>97</v>
      </c>
      <c r="C6" s="140">
        <v>2372.921643</v>
      </c>
      <c r="D6" s="140">
        <v>3404.953723</v>
      </c>
      <c r="E6" s="141">
        <v>4091</v>
      </c>
      <c r="F6" s="141">
        <v>5388.639228</v>
      </c>
      <c r="G6" s="141">
        <v>6547.69478</v>
      </c>
      <c r="H6" s="141">
        <v>7508.064295</v>
      </c>
      <c r="I6" s="141">
        <v>8850.897908</v>
      </c>
      <c r="J6" s="141">
        <v>10549.45816</v>
      </c>
      <c r="K6" s="141">
        <v>12380.303491</v>
      </c>
      <c r="L6" s="141">
        <v>14339.485446</v>
      </c>
      <c r="M6" s="169">
        <f t="shared" si="1"/>
        <v>6.937882638932737</v>
      </c>
      <c r="N6" s="169">
        <f t="shared" si="2"/>
        <v>19.19082413621258</v>
      </c>
      <c r="O6" s="169">
        <f t="shared" si="3"/>
        <v>17.35487551334105</v>
      </c>
      <c r="P6" s="169">
        <f t="shared" si="4"/>
        <v>15.824991337443773</v>
      </c>
      <c r="Q6" s="169">
        <f aca="true" t="shared" si="5" ref="Q6:Q21">(J6/(I6*99.46/98.6)-1)*100</f>
        <v>18.160217774286757</v>
      </c>
      <c r="R6" s="169">
        <f aca="true" t="shared" si="6" ref="R6:R21">(K6/(J6*99.96/99.46)-1)*100</f>
        <v>16.767866332101878</v>
      </c>
      <c r="S6" s="169">
        <f>(L6/(K6*100/99.96)-1)*100</f>
        <v>15.778661340908794</v>
      </c>
      <c r="T6" s="169">
        <v>95.7592446266198</v>
      </c>
      <c r="U6" s="169">
        <v>4.240755373380202</v>
      </c>
    </row>
    <row r="7" spans="2:21" ht="22.5">
      <c r="B7" s="179" t="s">
        <v>83</v>
      </c>
      <c r="C7" s="143">
        <v>12183.204056</v>
      </c>
      <c r="D7" s="143">
        <v>16443.194009353185</v>
      </c>
      <c r="E7" s="144">
        <v>17613.94776603224</v>
      </c>
      <c r="F7" s="144">
        <v>19133.55022832413</v>
      </c>
      <c r="G7" s="144">
        <v>20480.657939</v>
      </c>
      <c r="H7" s="144">
        <v>20950.016421</v>
      </c>
      <c r="I7" s="144">
        <v>21174.539217</v>
      </c>
      <c r="J7" s="144">
        <v>22749.797878</v>
      </c>
      <c r="K7" s="144">
        <v>23659.956953</v>
      </c>
      <c r="L7" s="144">
        <v>24430.660941</v>
      </c>
      <c r="M7" s="170">
        <f t="shared" si="1"/>
        <v>11.820302690672712</v>
      </c>
      <c r="N7" s="170">
        <f t="shared" si="2"/>
        <v>7.4393999550899315</v>
      </c>
      <c r="O7" s="170">
        <f t="shared" si="3"/>
        <v>4.000734775231396</v>
      </c>
      <c r="P7" s="170">
        <f t="shared" si="4"/>
        <v>3.2574192317043726</v>
      </c>
      <c r="Q7" s="170">
        <f t="shared" si="5"/>
        <v>6.510404540235948</v>
      </c>
      <c r="R7" s="170">
        <f t="shared" si="6"/>
        <v>3.480523016651804</v>
      </c>
      <c r="S7" s="170">
        <f aca="true" t="shared" si="7" ref="S7:S21">(L7/(K7*100/99.96)-1)*100</f>
        <v>3.2161162640116814</v>
      </c>
      <c r="T7" s="170">
        <v>50.8842700258983</v>
      </c>
      <c r="U7" s="170">
        <v>49.11572997410169</v>
      </c>
    </row>
    <row r="8" spans="2:21" ht="15" customHeight="1">
      <c r="B8" s="179" t="s">
        <v>0</v>
      </c>
      <c r="C8" s="143">
        <v>6877.281024</v>
      </c>
      <c r="D8" s="143">
        <v>6909.679659</v>
      </c>
      <c r="E8" s="144">
        <v>6953.676608</v>
      </c>
      <c r="F8" s="144">
        <v>7005.003030215</v>
      </c>
      <c r="G8" s="144">
        <v>7094.606868</v>
      </c>
      <c r="H8" s="144">
        <v>7076.084345</v>
      </c>
      <c r="I8" s="144">
        <v>7007.426843</v>
      </c>
      <c r="J8" s="144">
        <v>6976.318997</v>
      </c>
      <c r="K8" s="144">
        <v>6855.62547</v>
      </c>
      <c r="L8" s="144">
        <v>6698.353417</v>
      </c>
      <c r="M8" s="170">
        <f t="shared" si="1"/>
        <v>3.2408687226781594</v>
      </c>
      <c r="N8" s="170">
        <f t="shared" si="2"/>
        <v>-0.44392680361799997</v>
      </c>
      <c r="O8" s="170">
        <f t="shared" si="3"/>
        <v>-1.7300459891799957</v>
      </c>
      <c r="P8" s="170">
        <f t="shared" si="4"/>
        <v>-2.294058415066824</v>
      </c>
      <c r="Q8" s="170">
        <f t="shared" si="5"/>
        <v>-1.3047575189698013</v>
      </c>
      <c r="R8" s="170">
        <f t="shared" si="6"/>
        <v>-2.2215923777895275</v>
      </c>
      <c r="S8" s="170">
        <f t="shared" si="7"/>
        <v>-2.3331407917008162</v>
      </c>
      <c r="T8" s="170">
        <v>7.899801922320697</v>
      </c>
      <c r="U8" s="170">
        <v>92.10019807767931</v>
      </c>
    </row>
    <row r="9" spans="2:21" ht="15" customHeight="1">
      <c r="B9" s="180" t="s">
        <v>105</v>
      </c>
      <c r="C9" s="145">
        <v>36.171446</v>
      </c>
      <c r="D9" s="145">
        <v>37.045098</v>
      </c>
      <c r="E9" s="146">
        <v>39.428158</v>
      </c>
      <c r="F9" s="146">
        <v>85.30048506</v>
      </c>
      <c r="G9" s="146">
        <v>276.806391</v>
      </c>
      <c r="H9" s="146">
        <v>276.91225</v>
      </c>
      <c r="I9" s="146">
        <v>271.90186</v>
      </c>
      <c r="J9" s="146">
        <v>258.290462</v>
      </c>
      <c r="K9" s="146">
        <v>260.043841</v>
      </c>
      <c r="L9" s="146">
        <v>252.88182</v>
      </c>
      <c r="M9" s="170">
        <f t="shared" si="1"/>
        <v>0.1223519766651823</v>
      </c>
      <c r="N9" s="170">
        <f t="shared" si="2"/>
        <v>-5.0059966489379715</v>
      </c>
      <c r="O9" s="170">
        <f t="shared" si="3"/>
        <v>0.6788400107472725</v>
      </c>
      <c r="P9" s="170">
        <f t="shared" si="4"/>
        <v>-2.7541590573567865</v>
      </c>
      <c r="Q9" s="170">
        <f t="shared" si="5"/>
        <v>-5.827380550827299</v>
      </c>
      <c r="R9" s="170">
        <f t="shared" si="6"/>
        <v>0.17524437243821023</v>
      </c>
      <c r="S9" s="170">
        <f t="shared" si="7"/>
        <v>-2.7930573937338443</v>
      </c>
      <c r="T9" s="170">
        <v>9.825947551310726</v>
      </c>
      <c r="U9" s="170">
        <v>90.17405244868927</v>
      </c>
    </row>
    <row r="10" spans="2:21" ht="26.25" customHeight="1">
      <c r="B10" s="201" t="s">
        <v>90</v>
      </c>
      <c r="C10" s="206">
        <f aca="true" t="shared" si="8" ref="C10:J10">C11+C14</f>
        <v>79218.783153</v>
      </c>
      <c r="D10" s="206">
        <f t="shared" si="8"/>
        <v>86733.286765</v>
      </c>
      <c r="E10" s="204">
        <f t="shared" si="8"/>
        <v>93834.16486499998</v>
      </c>
      <c r="F10" s="204">
        <f t="shared" si="8"/>
        <v>107281.961968</v>
      </c>
      <c r="G10" s="204">
        <f t="shared" si="8"/>
        <v>116684.30137799999</v>
      </c>
      <c r="H10" s="204">
        <f>H11+H14</f>
        <v>120877.82019400001</v>
      </c>
      <c r="I10" s="204">
        <f>I11+I14</f>
        <v>133691.018344</v>
      </c>
      <c r="J10" s="204">
        <f t="shared" si="8"/>
        <v>143903.42064</v>
      </c>
      <c r="K10" s="204">
        <f>K11+K14</f>
        <v>152323.92137599998</v>
      </c>
      <c r="L10" s="204">
        <f>L11+L14</f>
        <v>160962.504401</v>
      </c>
      <c r="M10" s="205">
        <f t="shared" si="1"/>
        <v>77.87859397105122</v>
      </c>
      <c r="N10" s="205">
        <f t="shared" si="2"/>
        <v>7.638809564396065</v>
      </c>
      <c r="O10" s="205">
        <f t="shared" si="3"/>
        <v>5.851494494397991</v>
      </c>
      <c r="P10" s="205">
        <f t="shared" si="4"/>
        <v>5.671192644572454</v>
      </c>
      <c r="Q10" s="205">
        <f t="shared" si="5"/>
        <v>6.708089916041171</v>
      </c>
      <c r="R10" s="205">
        <f t="shared" si="6"/>
        <v>5.322025234221939</v>
      </c>
      <c r="S10" s="205">
        <f t="shared" si="7"/>
        <v>5.628924167514615</v>
      </c>
      <c r="T10" s="205">
        <v>71.70550272907839</v>
      </c>
      <c r="U10" s="205">
        <v>28.2944972709216</v>
      </c>
    </row>
    <row r="11" spans="2:21" ht="15" customHeight="1">
      <c r="B11" s="208" t="s">
        <v>5</v>
      </c>
      <c r="C11" s="209">
        <f aca="true" t="shared" si="9" ref="C11:J11">SUM(C12:C13)</f>
        <v>14826.414305999999</v>
      </c>
      <c r="D11" s="209">
        <f t="shared" si="9"/>
        <v>17165.557416</v>
      </c>
      <c r="E11" s="210">
        <f t="shared" si="9"/>
        <v>18934</v>
      </c>
      <c r="F11" s="210">
        <f t="shared" si="9"/>
        <v>22746.454094</v>
      </c>
      <c r="G11" s="210">
        <f t="shared" si="9"/>
        <v>25506.798683</v>
      </c>
      <c r="H11" s="210">
        <f>SUM(H12:H13)</f>
        <v>28522.408698</v>
      </c>
      <c r="I11" s="210">
        <f>SUM(I12:I13)</f>
        <v>31724.551077</v>
      </c>
      <c r="J11" s="210">
        <f t="shared" si="9"/>
        <v>35690.271479</v>
      </c>
      <c r="K11" s="210">
        <f>SUM(K12:K13)</f>
        <v>37532.113477</v>
      </c>
      <c r="L11" s="210">
        <f>SUM(L12:L13)</f>
        <v>40625.504813</v>
      </c>
      <c r="M11" s="211">
        <f t="shared" si="1"/>
        <v>19.655864612534927</v>
      </c>
      <c r="N11" s="211">
        <f t="shared" si="2"/>
        <v>12.500477602896986</v>
      </c>
      <c r="O11" s="211">
        <f t="shared" si="3"/>
        <v>5.160627593106781</v>
      </c>
      <c r="P11" s="211">
        <f t="shared" si="4"/>
        <v>8.241985461052327</v>
      </c>
      <c r="Q11" s="211">
        <f t="shared" si="5"/>
        <v>11.527720607738235</v>
      </c>
      <c r="R11" s="211">
        <f t="shared" si="6"/>
        <v>4.634614049723895</v>
      </c>
      <c r="S11" s="211">
        <f t="shared" si="7"/>
        <v>8.198688666867904</v>
      </c>
      <c r="T11" s="211">
        <v>80.72520773031393</v>
      </c>
      <c r="U11" s="211">
        <v>19.274792269686078</v>
      </c>
    </row>
    <row r="12" spans="2:21" ht="15" customHeight="1">
      <c r="B12" s="180" t="s">
        <v>101</v>
      </c>
      <c r="C12" s="143">
        <v>12612.214306</v>
      </c>
      <c r="D12" s="143">
        <v>14704.457416</v>
      </c>
      <c r="E12" s="144">
        <v>16194</v>
      </c>
      <c r="F12" s="144">
        <v>19695.454094</v>
      </c>
      <c r="G12" s="144">
        <v>22119.798683</v>
      </c>
      <c r="H12" s="144">
        <v>24778.308698</v>
      </c>
      <c r="I12" s="144">
        <v>27646.851077</v>
      </c>
      <c r="J12" s="144">
        <v>31249.050035</v>
      </c>
      <c r="K12" s="144">
        <v>32738.113477</v>
      </c>
      <c r="L12" s="144">
        <v>35593.443538</v>
      </c>
      <c r="M12" s="170">
        <f t="shared" si="1"/>
        <v>17.221199108717503</v>
      </c>
      <c r="N12" s="170">
        <f t="shared" si="2"/>
        <v>13.029328179066102</v>
      </c>
      <c r="O12" s="170">
        <f t="shared" si="3"/>
        <v>4.765147869558262</v>
      </c>
      <c r="P12" s="170">
        <f t="shared" si="4"/>
        <v>8.721730600042044</v>
      </c>
      <c r="Q12" s="170">
        <f t="shared" si="5"/>
        <v>12.05199837578843</v>
      </c>
      <c r="R12" s="170">
        <f t="shared" si="6"/>
        <v>4.241112516069068</v>
      </c>
      <c r="S12" s="170">
        <f t="shared" si="7"/>
        <v>8.67824190780202</v>
      </c>
      <c r="T12" s="170">
        <v>80.54980329533417</v>
      </c>
      <c r="U12" s="170">
        <v>19.450196704665828</v>
      </c>
    </row>
    <row r="13" spans="2:21" ht="15" customHeight="1">
      <c r="B13" s="180" t="s">
        <v>99</v>
      </c>
      <c r="C13" s="143">
        <v>2214.2</v>
      </c>
      <c r="D13" s="143">
        <v>2461.1</v>
      </c>
      <c r="E13" s="144">
        <v>2740</v>
      </c>
      <c r="F13" s="144">
        <v>3051</v>
      </c>
      <c r="G13" s="144">
        <v>3387</v>
      </c>
      <c r="H13" s="144">
        <v>3744.1</v>
      </c>
      <c r="I13" s="144">
        <v>4077.7</v>
      </c>
      <c r="J13" s="144">
        <v>4441.221444</v>
      </c>
      <c r="K13" s="144">
        <v>4794</v>
      </c>
      <c r="L13" s="144">
        <v>5032.061275</v>
      </c>
      <c r="M13" s="170">
        <f t="shared" si="1"/>
        <v>2.4346655038174254</v>
      </c>
      <c r="N13" s="170">
        <f t="shared" si="2"/>
        <v>8.914864850283255</v>
      </c>
      <c r="O13" s="170">
        <f t="shared" si="3"/>
        <v>7.943277777256452</v>
      </c>
      <c r="P13" s="170">
        <f t="shared" si="4"/>
        <v>4.965817167292452</v>
      </c>
      <c r="Q13" s="170">
        <f t="shared" si="5"/>
        <v>7.973111544720779</v>
      </c>
      <c r="R13" s="170">
        <f t="shared" si="6"/>
        <v>7.403345415425422</v>
      </c>
      <c r="S13" s="170">
        <f t="shared" si="7"/>
        <v>4.923830840425536</v>
      </c>
      <c r="T13" s="170">
        <v>81.91009973682623</v>
      </c>
      <c r="U13" s="170">
        <v>18.089900263173785</v>
      </c>
    </row>
    <row r="14" spans="2:21" ht="15" customHeight="1">
      <c r="B14" s="212" t="s">
        <v>6</v>
      </c>
      <c r="C14" s="213">
        <f aca="true" t="shared" si="10" ref="C14:L14">SUM(C15:C20)</f>
        <v>64392.368847</v>
      </c>
      <c r="D14" s="213">
        <f t="shared" si="10"/>
        <v>69567.729349</v>
      </c>
      <c r="E14" s="214">
        <f t="shared" si="10"/>
        <v>74900.16486499998</v>
      </c>
      <c r="F14" s="214">
        <f t="shared" si="10"/>
        <v>84535.507874</v>
      </c>
      <c r="G14" s="214">
        <f t="shared" si="10"/>
        <v>91177.50269499999</v>
      </c>
      <c r="H14" s="214">
        <f t="shared" si="10"/>
        <v>92355.41149600002</v>
      </c>
      <c r="I14" s="214">
        <f t="shared" si="10"/>
        <v>101966.46726700001</v>
      </c>
      <c r="J14" s="214">
        <f t="shared" si="10"/>
        <v>108213.149161</v>
      </c>
      <c r="K14" s="214">
        <f t="shared" si="10"/>
        <v>114791.80789899999</v>
      </c>
      <c r="L14" s="214">
        <f t="shared" si="10"/>
        <v>120336.999588</v>
      </c>
      <c r="M14" s="211">
        <f t="shared" si="1"/>
        <v>58.222729358516276</v>
      </c>
      <c r="N14" s="211">
        <f t="shared" si="2"/>
        <v>6.126211941464033</v>
      </c>
      <c r="O14" s="211">
        <f t="shared" si="3"/>
        <v>6.0793524530112775</v>
      </c>
      <c r="P14" s="211">
        <f t="shared" si="4"/>
        <v>4.830651063426905</v>
      </c>
      <c r="Q14" s="211">
        <f t="shared" si="5"/>
        <v>5.208571259082584</v>
      </c>
      <c r="R14" s="211">
        <f t="shared" si="6"/>
        <v>5.548743447143867</v>
      </c>
      <c r="S14" s="211">
        <f t="shared" si="7"/>
        <v>4.788718803001535</v>
      </c>
      <c r="T14" s="211">
        <v>68.66149850188353</v>
      </c>
      <c r="U14" s="211">
        <v>31.33850149811648</v>
      </c>
    </row>
    <row r="15" spans="2:21" ht="15" customHeight="1">
      <c r="B15" s="180" t="s">
        <v>7</v>
      </c>
      <c r="C15" s="143">
        <v>907.904362</v>
      </c>
      <c r="D15" s="143">
        <v>1402</v>
      </c>
      <c r="E15" s="144">
        <v>1859</v>
      </c>
      <c r="F15" s="144">
        <v>3000</v>
      </c>
      <c r="G15" s="144">
        <v>4000</v>
      </c>
      <c r="H15" s="144">
        <v>5000</v>
      </c>
      <c r="I15" s="144">
        <v>6700</v>
      </c>
      <c r="J15" s="144">
        <v>8600</v>
      </c>
      <c r="K15" s="144">
        <v>10300</v>
      </c>
      <c r="L15" s="144">
        <v>12200</v>
      </c>
      <c r="M15" s="170">
        <f t="shared" si="1"/>
        <v>5.902733993749428</v>
      </c>
      <c r="N15" s="170">
        <f t="shared" si="2"/>
        <v>28.358208955223873</v>
      </c>
      <c r="O15" s="170">
        <f t="shared" si="3"/>
        <v>19.767441860465105</v>
      </c>
      <c r="P15" s="170">
        <f t="shared" si="4"/>
        <v>18.446601941747566</v>
      </c>
      <c r="Q15" s="170">
        <f t="shared" si="5"/>
        <v>27.24833503906168</v>
      </c>
      <c r="R15" s="170">
        <f t="shared" si="6"/>
        <v>19.16836502042678</v>
      </c>
      <c r="S15" s="170">
        <f t="shared" si="7"/>
        <v>18.39922330097088</v>
      </c>
      <c r="T15" s="170">
        <v>100</v>
      </c>
      <c r="U15" s="170">
        <v>0</v>
      </c>
    </row>
    <row r="16" spans="2:21" ht="15" customHeight="1">
      <c r="B16" s="180" t="s">
        <v>137</v>
      </c>
      <c r="C16" s="143">
        <v>21388.664301</v>
      </c>
      <c r="D16" s="143">
        <v>25188.636404</v>
      </c>
      <c r="E16" s="144">
        <v>26317.989295</v>
      </c>
      <c r="F16" s="144">
        <v>31135.594994</v>
      </c>
      <c r="G16" s="144">
        <v>32816.327304</v>
      </c>
      <c r="H16" s="144">
        <v>30214.168101</v>
      </c>
      <c r="I16" s="144">
        <v>34814.182966</v>
      </c>
      <c r="J16" s="144">
        <v>36182.258291</v>
      </c>
      <c r="K16" s="144">
        <v>38097.263942</v>
      </c>
      <c r="L16" s="144">
        <v>39418.6007</v>
      </c>
      <c r="M16" s="170">
        <f t="shared" si="1"/>
        <v>19.071927404747953</v>
      </c>
      <c r="N16" s="170">
        <f t="shared" si="2"/>
        <v>3.9296493797831733</v>
      </c>
      <c r="O16" s="170">
        <f t="shared" si="3"/>
        <v>5.29266480715036</v>
      </c>
      <c r="P16" s="170">
        <f t="shared" si="4"/>
        <v>3.468324549530988</v>
      </c>
      <c r="Q16" s="170">
        <f t="shared" si="5"/>
        <v>3.0310016976334397</v>
      </c>
      <c r="R16" s="170">
        <f t="shared" si="6"/>
        <v>4.7659908135171625</v>
      </c>
      <c r="S16" s="170">
        <f t="shared" si="7"/>
        <v>3.426937219711168</v>
      </c>
      <c r="T16" s="170">
        <v>58.21323344135634</v>
      </c>
      <c r="U16" s="170">
        <v>41.78676655864368</v>
      </c>
    </row>
    <row r="17" spans="2:21" ht="15" customHeight="1">
      <c r="B17" s="180" t="s">
        <v>138</v>
      </c>
      <c r="C17" s="143">
        <v>3418.795812</v>
      </c>
      <c r="D17" s="143">
        <v>4219.690061</v>
      </c>
      <c r="E17" s="144">
        <v>3264.254299</v>
      </c>
      <c r="F17" s="144">
        <v>2915.352702</v>
      </c>
      <c r="G17" s="144">
        <v>2107.491257</v>
      </c>
      <c r="H17" s="144">
        <v>3379.800702</v>
      </c>
      <c r="I17" s="144">
        <v>3636.847821</v>
      </c>
      <c r="J17" s="144">
        <v>4040.955937</v>
      </c>
      <c r="K17" s="144">
        <v>3961.528932</v>
      </c>
      <c r="L17" s="144">
        <v>4161.023998</v>
      </c>
      <c r="M17" s="170">
        <f t="shared" si="1"/>
        <v>2.0132309673607995</v>
      </c>
      <c r="N17" s="170">
        <f t="shared" si="2"/>
        <v>11.111493686004303</v>
      </c>
      <c r="O17" s="170">
        <f t="shared" si="3"/>
        <v>-1.9655498906272828</v>
      </c>
      <c r="P17" s="170">
        <f t="shared" si="4"/>
        <v>5.035809896238308</v>
      </c>
      <c r="Q17" s="170">
        <f t="shared" si="5"/>
        <v>10.150746807158907</v>
      </c>
      <c r="R17" s="170">
        <f t="shared" si="6"/>
        <v>-2.4559182885333097</v>
      </c>
      <c r="S17" s="170">
        <f t="shared" si="7"/>
        <v>4.993795572279791</v>
      </c>
      <c r="T17" s="170">
        <v>89.6702977536903</v>
      </c>
      <c r="U17" s="170">
        <v>10.329702246309687</v>
      </c>
    </row>
    <row r="18" spans="2:21" ht="15" customHeight="1">
      <c r="B18" s="180" t="s">
        <v>193</v>
      </c>
      <c r="C18" s="143">
        <v>33859.479167</v>
      </c>
      <c r="D18" s="143">
        <v>33405.379564</v>
      </c>
      <c r="E18" s="144">
        <v>37681.326916</v>
      </c>
      <c r="F18" s="144">
        <v>41660.753087</v>
      </c>
      <c r="G18" s="144">
        <v>46084.394321</v>
      </c>
      <c r="H18" s="144">
        <v>47286.673898</v>
      </c>
      <c r="I18" s="144">
        <v>50950.856319</v>
      </c>
      <c r="J18" s="144">
        <v>53528.601159</v>
      </c>
      <c r="K18" s="144">
        <v>57125.309602</v>
      </c>
      <c r="L18" s="144">
        <v>60261.803381</v>
      </c>
      <c r="M18" s="170">
        <f t="shared" si="1"/>
        <v>29.156507814891224</v>
      </c>
      <c r="N18" s="170">
        <f t="shared" si="2"/>
        <v>5.059276774193755</v>
      </c>
      <c r="O18" s="170">
        <f t="shared" si="3"/>
        <v>6.719227413241069</v>
      </c>
      <c r="P18" s="170">
        <f t="shared" si="4"/>
        <v>5.490550162182739</v>
      </c>
      <c r="Q18" s="170">
        <f t="shared" si="5"/>
        <v>4.150861551734386</v>
      </c>
      <c r="R18" s="170">
        <f t="shared" si="6"/>
        <v>6.185417752310474</v>
      </c>
      <c r="S18" s="170">
        <f t="shared" si="7"/>
        <v>5.448353942117845</v>
      </c>
      <c r="T18" s="170">
        <v>67.09581170758938</v>
      </c>
      <c r="U18" s="170">
        <v>32.90418829241062</v>
      </c>
    </row>
    <row r="19" spans="2:21" ht="15" customHeight="1">
      <c r="B19" s="180" t="s">
        <v>103</v>
      </c>
      <c r="C19" s="143">
        <v>159.378004</v>
      </c>
      <c r="D19" s="143">
        <v>208.359004</v>
      </c>
      <c r="E19" s="144">
        <v>272.777339</v>
      </c>
      <c r="F19" s="144">
        <v>334.06768</v>
      </c>
      <c r="G19" s="144">
        <v>417.630756</v>
      </c>
      <c r="H19" s="144">
        <v>491.119579</v>
      </c>
      <c r="I19" s="144">
        <v>486.582827</v>
      </c>
      <c r="J19" s="144">
        <v>459.983904</v>
      </c>
      <c r="K19" s="144">
        <v>504.402267</v>
      </c>
      <c r="L19" s="144">
        <v>559.504683</v>
      </c>
      <c r="M19" s="170">
        <f t="shared" si="1"/>
        <v>0.270705517377549</v>
      </c>
      <c r="N19" s="170">
        <f t="shared" si="2"/>
        <v>-5.4664738507099075</v>
      </c>
      <c r="O19" s="170">
        <f t="shared" si="3"/>
        <v>9.656503763227331</v>
      </c>
      <c r="P19" s="170">
        <f t="shared" si="4"/>
        <v>10.92429983071428</v>
      </c>
      <c r="Q19" s="170">
        <f t="shared" si="5"/>
        <v>-6.283876147999168</v>
      </c>
      <c r="R19" s="170">
        <f t="shared" si="6"/>
        <v>9.108001843643354</v>
      </c>
      <c r="S19" s="170">
        <f t="shared" si="7"/>
        <v>10.879930110781988</v>
      </c>
      <c r="T19" s="170">
        <v>96.68266947380312</v>
      </c>
      <c r="U19" s="170">
        <v>3.3173305261968773</v>
      </c>
    </row>
    <row r="20" spans="2:21" s="1" customFormat="1" ht="15" customHeight="1">
      <c r="B20" s="180" t="s">
        <v>104</v>
      </c>
      <c r="C20" s="145">
        <v>4658.147201</v>
      </c>
      <c r="D20" s="145">
        <v>5143.664316</v>
      </c>
      <c r="E20" s="146">
        <v>5504.817016</v>
      </c>
      <c r="F20" s="146">
        <v>5489.7394110000005</v>
      </c>
      <c r="G20" s="146">
        <v>5751.659057000001</v>
      </c>
      <c r="H20" s="146">
        <v>5983.649216</v>
      </c>
      <c r="I20" s="146">
        <v>5377.997334</v>
      </c>
      <c r="J20" s="146">
        <v>5401.34987</v>
      </c>
      <c r="K20" s="146">
        <v>4803.303156</v>
      </c>
      <c r="L20" s="146">
        <v>3736.066826</v>
      </c>
      <c r="M20" s="171">
        <f t="shared" si="1"/>
        <v>1.8076236603893223</v>
      </c>
      <c r="N20" s="171">
        <f t="shared" si="2"/>
        <v>0.4342236440387337</v>
      </c>
      <c r="O20" s="171">
        <f t="shared" si="3"/>
        <v>-11.072171371857454</v>
      </c>
      <c r="P20" s="171">
        <f t="shared" si="4"/>
        <v>-22.21880017435235</v>
      </c>
      <c r="Q20" s="171">
        <f t="shared" si="5"/>
        <v>-0.4342001678844021</v>
      </c>
      <c r="R20" s="171">
        <f t="shared" si="6"/>
        <v>-11.51698844182617</v>
      </c>
      <c r="S20" s="171">
        <f t="shared" si="7"/>
        <v>-22.2499126542826</v>
      </c>
      <c r="T20" s="171">
        <v>58.18213142024724</v>
      </c>
      <c r="U20" s="171">
        <v>41.81786857975277</v>
      </c>
    </row>
    <row r="21" spans="2:21" ht="15" customHeight="1">
      <c r="B21" s="201" t="s">
        <v>65</v>
      </c>
      <c r="C21" s="204">
        <f aca="true" t="shared" si="11" ref="C21:J21">C5+C10</f>
        <v>100688.361322</v>
      </c>
      <c r="D21" s="204">
        <f t="shared" si="11"/>
        <v>113528.15925435317</v>
      </c>
      <c r="E21" s="207">
        <f t="shared" si="11"/>
        <v>122532.21739703222</v>
      </c>
      <c r="F21" s="207">
        <f t="shared" si="11"/>
        <v>138894.45493959915</v>
      </c>
      <c r="G21" s="207">
        <f t="shared" si="11"/>
        <v>151084.06735599999</v>
      </c>
      <c r="H21" s="207">
        <f>H5+H10</f>
        <v>156688.897505</v>
      </c>
      <c r="I21" s="207">
        <f>I5+I10</f>
        <v>170995.784172</v>
      </c>
      <c r="J21" s="207">
        <f t="shared" si="11"/>
        <v>184437.286137</v>
      </c>
      <c r="K21" s="207">
        <f>K5+K10</f>
        <v>195479.85113099997</v>
      </c>
      <c r="L21" s="207">
        <f>L5+L10</f>
        <v>206683.886025</v>
      </c>
      <c r="M21" s="205">
        <f t="shared" si="1"/>
        <v>100</v>
      </c>
      <c r="N21" s="205">
        <f t="shared" si="2"/>
        <v>7.860721262858461</v>
      </c>
      <c r="O21" s="205">
        <f t="shared" si="3"/>
        <v>5.987165190555643</v>
      </c>
      <c r="P21" s="205">
        <f t="shared" si="4"/>
        <v>5.731554852930443</v>
      </c>
      <c r="Q21" s="205">
        <f t="shared" si="5"/>
        <v>6.9280828123652105</v>
      </c>
      <c r="R21" s="205">
        <f t="shared" si="6"/>
        <v>5.45701730544883</v>
      </c>
      <c r="S21" s="205">
        <f t="shared" si="7"/>
        <v>5.689262230989267</v>
      </c>
      <c r="T21" s="205">
        <v>70.007365366351</v>
      </c>
      <c r="U21" s="205">
        <v>29.99263463364902</v>
      </c>
    </row>
    <row r="22" spans="2:17" ht="11.25">
      <c r="B22" s="49"/>
      <c r="C22" s="74"/>
      <c r="D22" s="74"/>
      <c r="E22" s="74"/>
      <c r="F22" s="74"/>
      <c r="G22" s="74"/>
      <c r="H22" s="74"/>
      <c r="I22" s="74"/>
      <c r="J22" s="74"/>
      <c r="K22" s="74"/>
      <c r="L22" s="74"/>
      <c r="M22" s="74"/>
      <c r="N22" s="74"/>
      <c r="O22" s="74"/>
      <c r="P22" s="117"/>
      <c r="Q22" s="142"/>
    </row>
    <row r="23" spans="2:16" ht="27" customHeight="1">
      <c r="B23" s="772"/>
      <c r="C23" s="772"/>
      <c r="D23" s="772"/>
      <c r="E23" s="772"/>
      <c r="F23" s="772"/>
      <c r="G23" s="772"/>
      <c r="H23" s="772"/>
      <c r="I23" s="772"/>
      <c r="J23" s="772"/>
      <c r="K23" s="772"/>
      <c r="L23" s="772"/>
      <c r="M23" s="772"/>
      <c r="N23" s="772"/>
      <c r="O23" s="772"/>
      <c r="P23" s="772"/>
    </row>
    <row r="24" spans="2:16" ht="24.75" customHeight="1">
      <c r="B24" s="772"/>
      <c r="C24" s="772"/>
      <c r="D24" s="772"/>
      <c r="E24" s="772"/>
      <c r="F24" s="772"/>
      <c r="G24" s="772"/>
      <c r="H24" s="772"/>
      <c r="I24" s="772"/>
      <c r="J24" s="772"/>
      <c r="K24" s="772"/>
      <c r="L24" s="772"/>
      <c r="M24" s="772"/>
      <c r="N24" s="772"/>
      <c r="O24" s="772"/>
      <c r="P24" s="772"/>
    </row>
    <row r="27" spans="2:13" ht="11.25" customHeight="1">
      <c r="B27" s="35"/>
      <c r="C27" s="35"/>
      <c r="D27" s="35"/>
      <c r="E27" s="35"/>
      <c r="F27" s="35"/>
      <c r="G27" s="35"/>
      <c r="H27" s="35"/>
      <c r="I27" s="35"/>
      <c r="J27" s="35"/>
      <c r="K27" s="35"/>
      <c r="L27" s="35"/>
      <c r="M27" s="35"/>
    </row>
    <row r="28" spans="2:13" ht="11.25" customHeight="1">
      <c r="B28" s="35"/>
      <c r="C28" s="35"/>
      <c r="D28" s="35"/>
      <c r="E28" s="35"/>
      <c r="F28" s="35"/>
      <c r="G28" s="35"/>
      <c r="H28" s="35"/>
      <c r="I28" s="35"/>
      <c r="J28" s="35"/>
      <c r="K28" s="35"/>
      <c r="L28" s="35"/>
      <c r="M28" s="35"/>
    </row>
    <row r="31" spans="2:13" ht="11.25">
      <c r="B31" s="6"/>
      <c r="C31" s="6"/>
      <c r="J31" s="6"/>
      <c r="K31" s="6"/>
      <c r="L31" s="6"/>
      <c r="M31" s="6"/>
    </row>
    <row r="32" spans="2:13" ht="11.25">
      <c r="B32" s="6"/>
      <c r="C32" s="6"/>
      <c r="J32" s="6"/>
      <c r="K32" s="6"/>
      <c r="L32" s="6"/>
      <c r="M32" s="6"/>
    </row>
    <row r="33" spans="2:13" ht="11.25">
      <c r="B33" s="6"/>
      <c r="C33" s="74"/>
      <c r="D33" s="74"/>
      <c r="E33" s="74"/>
      <c r="F33" s="74"/>
      <c r="G33" s="74"/>
      <c r="H33" s="74"/>
      <c r="I33" s="74"/>
      <c r="J33" s="74"/>
      <c r="K33" s="74"/>
      <c r="L33" s="74"/>
      <c r="M33" s="66"/>
    </row>
    <row r="34" spans="2:13" ht="11.25">
      <c r="B34" s="58"/>
      <c r="C34" s="6"/>
      <c r="D34" s="6"/>
      <c r="E34" s="147"/>
      <c r="F34" s="6"/>
      <c r="J34" s="66"/>
      <c r="K34" s="66"/>
      <c r="L34" s="66"/>
      <c r="M34" s="66"/>
    </row>
    <row r="35" spans="2:15" ht="11.25">
      <c r="B35" s="53"/>
      <c r="C35" s="66"/>
      <c r="D35" s="66"/>
      <c r="E35" s="147"/>
      <c r="F35" s="6"/>
      <c r="J35" s="66"/>
      <c r="K35" s="66"/>
      <c r="L35" s="66"/>
      <c r="M35" s="66"/>
      <c r="N35" s="1"/>
      <c r="O35" s="1"/>
    </row>
    <row r="36" spans="2:13" ht="15.75" customHeight="1">
      <c r="B36" s="53"/>
      <c r="C36" s="6"/>
      <c r="D36" s="6"/>
      <c r="E36" s="147"/>
      <c r="F36" s="6"/>
      <c r="J36" s="66"/>
      <c r="K36" s="66"/>
      <c r="L36" s="66"/>
      <c r="M36" s="66"/>
    </row>
    <row r="37" spans="2:13" ht="11.25">
      <c r="B37" s="53"/>
      <c r="C37" s="6"/>
      <c r="D37" s="92"/>
      <c r="E37" s="92"/>
      <c r="F37" s="92"/>
      <c r="J37" s="66"/>
      <c r="K37" s="66"/>
      <c r="L37" s="66"/>
      <c r="M37" s="66"/>
    </row>
    <row r="38" spans="2:13" ht="11.25">
      <c r="B38" s="53"/>
      <c r="C38" s="6"/>
      <c r="D38" s="92"/>
      <c r="E38" s="92"/>
      <c r="F38" s="92"/>
      <c r="J38" s="66"/>
      <c r="K38" s="66"/>
      <c r="L38" s="66"/>
      <c r="M38" s="66"/>
    </row>
    <row r="39" spans="2:13" ht="11.25">
      <c r="B39" s="58"/>
      <c r="C39" s="6"/>
      <c r="D39" s="92"/>
      <c r="E39" s="92"/>
      <c r="F39" s="92"/>
      <c r="H39" s="92"/>
      <c r="I39" s="92"/>
      <c r="J39" s="66"/>
      <c r="K39" s="66"/>
      <c r="L39" s="66"/>
      <c r="M39" s="66"/>
    </row>
    <row r="40" spans="2:13" ht="11.25">
      <c r="B40" s="94"/>
      <c r="C40" s="6"/>
      <c r="D40" s="92"/>
      <c r="E40" s="92"/>
      <c r="F40" s="92"/>
      <c r="H40" s="92"/>
      <c r="I40" s="92"/>
      <c r="J40" s="66"/>
      <c r="K40" s="66"/>
      <c r="L40" s="66"/>
      <c r="M40" s="66"/>
    </row>
    <row r="41" spans="2:13" ht="11.25">
      <c r="B41" s="149"/>
      <c r="C41" s="150"/>
      <c r="D41" s="6"/>
      <c r="E41" s="92"/>
      <c r="F41" s="92"/>
      <c r="H41" s="92"/>
      <c r="I41" s="92"/>
      <c r="J41" s="66"/>
      <c r="K41" s="66"/>
      <c r="L41" s="66"/>
      <c r="M41" s="66"/>
    </row>
    <row r="42" spans="2:13" ht="11.25">
      <c r="B42" s="149"/>
      <c r="C42" s="150"/>
      <c r="D42" s="6"/>
      <c r="E42" s="92"/>
      <c r="F42" s="92"/>
      <c r="H42" s="92"/>
      <c r="I42" s="92"/>
      <c r="J42" s="66"/>
      <c r="K42" s="66"/>
      <c r="L42" s="66"/>
      <c r="M42" s="66"/>
    </row>
    <row r="43" spans="2:13" ht="11.25">
      <c r="B43" s="149"/>
      <c r="C43" s="150"/>
      <c r="D43" s="6"/>
      <c r="E43" s="92"/>
      <c r="F43" s="92"/>
      <c r="H43" s="92"/>
      <c r="I43" s="92"/>
      <c r="J43" s="66"/>
      <c r="K43" s="66"/>
      <c r="L43" s="66"/>
      <c r="M43" s="66"/>
    </row>
    <row r="44" spans="2:13" ht="11.25">
      <c r="B44" s="151"/>
      <c r="C44" s="150"/>
      <c r="D44" s="6"/>
      <c r="E44" s="148"/>
      <c r="F44" s="148"/>
      <c r="H44" s="148"/>
      <c r="I44" s="148"/>
      <c r="J44" s="66"/>
      <c r="K44" s="66"/>
      <c r="L44" s="66"/>
      <c r="M44" s="66"/>
    </row>
    <row r="45" spans="2:13" ht="11.25">
      <c r="B45" s="152"/>
      <c r="C45" s="150"/>
      <c r="D45" s="6"/>
      <c r="E45" s="92"/>
      <c r="F45" s="92"/>
      <c r="H45" s="92"/>
      <c r="I45" s="92"/>
      <c r="J45" s="66"/>
      <c r="K45" s="66"/>
      <c r="L45" s="66"/>
      <c r="M45" s="66"/>
    </row>
    <row r="46" spans="2:13" ht="11.25">
      <c r="B46" s="149"/>
      <c r="C46" s="150"/>
      <c r="D46" s="6"/>
      <c r="E46" s="6"/>
      <c r="F46" s="6"/>
      <c r="H46" s="6"/>
      <c r="I46" s="6"/>
      <c r="J46" s="66"/>
      <c r="K46" s="66"/>
      <c r="L46" s="66"/>
      <c r="M46" s="66"/>
    </row>
    <row r="47" spans="2:13" ht="11.25">
      <c r="B47" s="149"/>
      <c r="C47" s="150"/>
      <c r="D47" s="6"/>
      <c r="E47" s="6"/>
      <c r="F47" s="6"/>
      <c r="H47" s="6"/>
      <c r="I47" s="6"/>
      <c r="J47" s="66"/>
      <c r="K47" s="66"/>
      <c r="L47" s="66"/>
      <c r="M47" s="66"/>
    </row>
    <row r="48" spans="2:13" ht="11.25">
      <c r="B48" s="153"/>
      <c r="C48" s="154"/>
      <c r="D48" s="6"/>
      <c r="E48" s="6"/>
      <c r="F48" s="6"/>
      <c r="G48" s="6"/>
      <c r="H48" s="6"/>
      <c r="I48" s="6"/>
      <c r="J48" s="66"/>
      <c r="K48" s="66"/>
      <c r="L48" s="66"/>
      <c r="M48" s="66"/>
    </row>
    <row r="49" spans="2:13" ht="11.25">
      <c r="B49" s="149"/>
      <c r="C49" s="150"/>
      <c r="D49" s="6"/>
      <c r="E49" s="6"/>
      <c r="F49" s="6"/>
      <c r="G49" s="6"/>
      <c r="H49" s="6"/>
      <c r="I49" s="6"/>
      <c r="J49" s="66"/>
      <c r="K49" s="66"/>
      <c r="L49" s="66"/>
      <c r="M49" s="66"/>
    </row>
    <row r="50" spans="2:13" ht="11.25">
      <c r="B50" s="149"/>
      <c r="C50" s="150"/>
      <c r="D50" s="6"/>
      <c r="E50" s="6"/>
      <c r="F50" s="6"/>
      <c r="G50" s="6"/>
      <c r="H50" s="6"/>
      <c r="I50" s="6"/>
      <c r="J50" s="6"/>
      <c r="K50" s="6"/>
      <c r="L50" s="6"/>
      <c r="M50" s="6"/>
    </row>
    <row r="51" spans="2:13" ht="11.25">
      <c r="B51" s="149"/>
      <c r="C51" s="150"/>
      <c r="D51" s="6"/>
      <c r="E51" s="6"/>
      <c r="F51" s="6"/>
      <c r="G51" s="6"/>
      <c r="H51" s="6"/>
      <c r="I51" s="6"/>
      <c r="J51" s="6"/>
      <c r="K51" s="6"/>
      <c r="L51" s="6"/>
      <c r="M51" s="6"/>
    </row>
    <row r="52" spans="2:13" ht="11.25">
      <c r="B52" s="149"/>
      <c r="C52" s="150"/>
      <c r="D52" s="6"/>
      <c r="E52" s="6"/>
      <c r="F52" s="6"/>
      <c r="G52" s="6"/>
      <c r="H52" s="6"/>
      <c r="I52" s="6"/>
      <c r="J52" s="6"/>
      <c r="K52" s="6"/>
      <c r="L52" s="6"/>
      <c r="M52" s="6"/>
    </row>
    <row r="53" spans="2:9" ht="11.25">
      <c r="B53" s="149"/>
      <c r="C53" s="150"/>
      <c r="D53" s="6"/>
      <c r="E53" s="6"/>
      <c r="F53" s="6"/>
      <c r="G53" s="6"/>
      <c r="H53" s="6"/>
      <c r="I53" s="6"/>
    </row>
    <row r="54" spans="2:9" ht="11.25">
      <c r="B54" s="149"/>
      <c r="C54" s="150"/>
      <c r="D54" s="6"/>
      <c r="E54" s="6"/>
      <c r="F54" s="6"/>
      <c r="G54" s="6"/>
      <c r="H54" s="6"/>
      <c r="I54" s="6"/>
    </row>
    <row r="55" spans="2:9" ht="11.25">
      <c r="B55" s="6"/>
      <c r="C55" s="6"/>
      <c r="D55" s="6"/>
      <c r="E55" s="6"/>
      <c r="F55" s="6"/>
      <c r="G55" s="6"/>
      <c r="H55" s="6"/>
      <c r="I55" s="6"/>
    </row>
    <row r="56" spans="2:9" ht="11.25">
      <c r="B56" s="6"/>
      <c r="C56" s="6"/>
      <c r="D56" s="6"/>
      <c r="E56" s="6"/>
      <c r="F56" s="6"/>
      <c r="G56" s="6"/>
      <c r="H56" s="6"/>
      <c r="I56" s="6"/>
    </row>
    <row r="57" spans="2:9" ht="11.25">
      <c r="B57" s="6"/>
      <c r="C57" s="6"/>
      <c r="D57" s="6"/>
      <c r="E57" s="6"/>
      <c r="F57" s="6"/>
      <c r="G57" s="6"/>
      <c r="H57" s="6"/>
      <c r="I57" s="6"/>
    </row>
  </sheetData>
  <sheetProtection/>
  <mergeCells count="7">
    <mergeCell ref="T3:U3"/>
    <mergeCell ref="B23:P23"/>
    <mergeCell ref="B24:P24"/>
    <mergeCell ref="N3:P3"/>
    <mergeCell ref="B3:B4"/>
    <mergeCell ref="Q3:S3"/>
    <mergeCell ref="C3:L3"/>
  </mergeCells>
  <printOptions/>
  <pageMargins left="0.7874015748031497" right="0.7874015748031497" top="0.984251968503937" bottom="0.984251968503937" header="0.5118110236220472" footer="0.5118110236220472"/>
  <pageSetup fitToHeight="1" fitToWidth="1" horizontalDpi="600" verticalDpi="600" orientation="landscape" paperSize="9" scale="89" r:id="rId2"/>
  <drawing r:id="rId1"/>
</worksheet>
</file>

<file path=xl/worksheets/sheet5.xml><?xml version="1.0" encoding="utf-8"?>
<worksheet xmlns="http://schemas.openxmlformats.org/spreadsheetml/2006/main" xmlns:r="http://schemas.openxmlformats.org/officeDocument/2006/relationships">
  <sheetPr>
    <tabColor rgb="FF00B050"/>
  </sheetPr>
  <dimension ref="B2:S52"/>
  <sheetViews>
    <sheetView showGridLines="0" zoomScalePageLayoutView="0" workbookViewId="0" topLeftCell="A7">
      <selection activeCell="B32" sqref="B32"/>
    </sheetView>
  </sheetViews>
  <sheetFormatPr defaultColWidth="11.421875" defaultRowHeight="12.75"/>
  <cols>
    <col min="1" max="1" width="3.7109375" style="512" customWidth="1"/>
    <col min="2" max="2" width="4.140625" style="512" customWidth="1"/>
    <col min="3" max="3" width="40.8515625" style="512" customWidth="1"/>
    <col min="4" max="6" width="7.140625" style="512" customWidth="1"/>
    <col min="7" max="7" width="7.7109375" style="512" customWidth="1"/>
    <col min="8" max="8" width="7.140625" style="512" customWidth="1"/>
    <col min="9" max="10" width="7.140625" style="513" customWidth="1"/>
    <col min="11" max="11" width="7.7109375" style="513" customWidth="1"/>
    <col min="12" max="14" width="7.140625" style="512" customWidth="1"/>
    <col min="15" max="15" width="7.7109375" style="512" customWidth="1"/>
    <col min="16" max="16384" width="11.421875" style="512" customWidth="1"/>
  </cols>
  <sheetData>
    <row r="2" ht="12.75">
      <c r="B2" s="511" t="s">
        <v>402</v>
      </c>
    </row>
    <row r="3" ht="11.25">
      <c r="B3" s="514"/>
    </row>
    <row r="4" ht="11.25">
      <c r="B4" s="514"/>
    </row>
    <row r="5" spans="2:15" ht="39.75" customHeight="1">
      <c r="B5" s="781"/>
      <c r="C5" s="782"/>
      <c r="D5" s="776" t="s">
        <v>274</v>
      </c>
      <c r="E5" s="777"/>
      <c r="F5" s="777"/>
      <c r="G5" s="777"/>
      <c r="H5" s="777"/>
      <c r="I5" s="777"/>
      <c r="J5" s="777"/>
      <c r="K5" s="777"/>
      <c r="L5" s="777"/>
      <c r="M5" s="777"/>
      <c r="N5" s="777"/>
      <c r="O5" s="778"/>
    </row>
    <row r="6" spans="2:15" ht="38.25" customHeight="1">
      <c r="B6" s="783"/>
      <c r="C6" s="784"/>
      <c r="D6" s="776" t="s">
        <v>275</v>
      </c>
      <c r="E6" s="777"/>
      <c r="F6" s="777"/>
      <c r="G6" s="778"/>
      <c r="H6" s="776" t="s">
        <v>276</v>
      </c>
      <c r="I6" s="777"/>
      <c r="J6" s="777"/>
      <c r="K6" s="778"/>
      <c r="L6" s="776" t="s">
        <v>277</v>
      </c>
      <c r="M6" s="777"/>
      <c r="N6" s="777"/>
      <c r="O6" s="778"/>
    </row>
    <row r="7" spans="2:15" ht="50.25" customHeight="1">
      <c r="B7" s="783"/>
      <c r="C7" s="784"/>
      <c r="D7" s="785" t="s">
        <v>250</v>
      </c>
      <c r="E7" s="785" t="s">
        <v>251</v>
      </c>
      <c r="F7" s="785" t="s">
        <v>16</v>
      </c>
      <c r="G7" s="785" t="s">
        <v>82</v>
      </c>
      <c r="H7" s="785" t="s">
        <v>250</v>
      </c>
      <c r="I7" s="785" t="s">
        <v>251</v>
      </c>
      <c r="J7" s="785" t="s">
        <v>16</v>
      </c>
      <c r="K7" s="785" t="s">
        <v>82</v>
      </c>
      <c r="L7" s="785" t="s">
        <v>250</v>
      </c>
      <c r="M7" s="785" t="s">
        <v>251</v>
      </c>
      <c r="N7" s="785" t="s">
        <v>16</v>
      </c>
      <c r="O7" s="785" t="s">
        <v>82</v>
      </c>
    </row>
    <row r="8" spans="2:15" ht="50.25" customHeight="1">
      <c r="B8" s="783"/>
      <c r="C8" s="784"/>
      <c r="D8" s="786"/>
      <c r="E8" s="786"/>
      <c r="F8" s="786"/>
      <c r="G8" s="786"/>
      <c r="H8" s="786"/>
      <c r="I8" s="786"/>
      <c r="J8" s="786"/>
      <c r="K8" s="786"/>
      <c r="L8" s="786"/>
      <c r="M8" s="786"/>
      <c r="N8" s="786"/>
      <c r="O8" s="786"/>
    </row>
    <row r="9" spans="2:15" ht="25.5" customHeight="1">
      <c r="B9" s="787" t="s">
        <v>278</v>
      </c>
      <c r="C9" s="788"/>
      <c r="D9" s="717">
        <v>90.04542374915277</v>
      </c>
      <c r="E9" s="717">
        <v>0.12262992275621759</v>
      </c>
      <c r="F9" s="718">
        <v>9.831946328091004</v>
      </c>
      <c r="G9" s="717">
        <v>0</v>
      </c>
      <c r="H9" s="728">
        <v>51.138931799603284</v>
      </c>
      <c r="I9" s="728">
        <v>0.00715943619757041</v>
      </c>
      <c r="J9" s="728">
        <v>48.85390876419915</v>
      </c>
      <c r="K9" s="728">
        <v>0</v>
      </c>
      <c r="L9" s="718">
        <v>68.34754188748441</v>
      </c>
      <c r="M9" s="728">
        <v>0.04590455549353501</v>
      </c>
      <c r="N9" s="729">
        <v>31.606553557022053</v>
      </c>
      <c r="O9" s="718">
        <v>0</v>
      </c>
    </row>
    <row r="10" spans="2:15" ht="11.25">
      <c r="B10" s="515"/>
      <c r="C10" s="517" t="s">
        <v>279</v>
      </c>
      <c r="D10" s="504">
        <v>99.22979508178383</v>
      </c>
      <c r="E10" s="504">
        <v>0.16692501272144966</v>
      </c>
      <c r="F10" s="505">
        <v>0.6032799054947221</v>
      </c>
      <c r="G10" s="504">
        <v>0</v>
      </c>
      <c r="H10" s="506">
        <v>99.48377451405604</v>
      </c>
      <c r="I10" s="506">
        <v>0.04992497084205809</v>
      </c>
      <c r="J10" s="506">
        <v>0.4663005151019045</v>
      </c>
      <c r="K10" s="506">
        <v>0</v>
      </c>
      <c r="L10" s="505">
        <v>99.29923952725912</v>
      </c>
      <c r="M10" s="506">
        <v>0.14636645839934695</v>
      </c>
      <c r="N10" s="507">
        <v>0.554394014341538</v>
      </c>
      <c r="O10" s="505">
        <v>0</v>
      </c>
    </row>
    <row r="11" spans="2:15" ht="39" customHeight="1">
      <c r="B11" s="515"/>
      <c r="C11" s="517" t="s">
        <v>280</v>
      </c>
      <c r="D11" s="504">
        <v>74.17912713862452</v>
      </c>
      <c r="E11" s="504">
        <v>0</v>
      </c>
      <c r="F11" s="505">
        <v>25.820872861375477</v>
      </c>
      <c r="G11" s="504">
        <v>0</v>
      </c>
      <c r="H11" s="506">
        <v>66.42859363844575</v>
      </c>
      <c r="I11" s="506">
        <v>0</v>
      </c>
      <c r="J11" s="506">
        <v>33.57140636155426</v>
      </c>
      <c r="K11" s="506">
        <v>0</v>
      </c>
      <c r="L11" s="505">
        <v>66.08655084277525</v>
      </c>
      <c r="M11" s="506">
        <v>0</v>
      </c>
      <c r="N11" s="507">
        <v>33.91344915722475</v>
      </c>
      <c r="O11" s="505">
        <v>0</v>
      </c>
    </row>
    <row r="12" spans="2:15" ht="14.25" customHeight="1">
      <c r="B12" s="515"/>
      <c r="C12" s="517" t="s">
        <v>0</v>
      </c>
      <c r="D12" s="504">
        <v>1.2010375506886388</v>
      </c>
      <c r="E12" s="504">
        <v>0</v>
      </c>
      <c r="F12" s="505">
        <v>98.79896244931136</v>
      </c>
      <c r="G12" s="504">
        <v>0</v>
      </c>
      <c r="H12" s="506">
        <v>6.577558228050448</v>
      </c>
      <c r="I12" s="506">
        <v>0</v>
      </c>
      <c r="J12" s="506">
        <v>93.42244177194955</v>
      </c>
      <c r="K12" s="506">
        <v>0</v>
      </c>
      <c r="L12" s="505">
        <v>10.225406131328947</v>
      </c>
      <c r="M12" s="506">
        <v>0</v>
      </c>
      <c r="N12" s="507">
        <v>89.77459386867105</v>
      </c>
      <c r="O12" s="505">
        <v>0</v>
      </c>
    </row>
    <row r="13" spans="2:15" ht="13.5" customHeight="1">
      <c r="B13" s="515"/>
      <c r="C13" s="516" t="s">
        <v>281</v>
      </c>
      <c r="D13" s="504">
        <v>63.02936070596266</v>
      </c>
      <c r="E13" s="504">
        <v>0</v>
      </c>
      <c r="F13" s="505">
        <v>36.97063929403735</v>
      </c>
      <c r="G13" s="504">
        <v>0</v>
      </c>
      <c r="H13" s="506">
        <v>53.10112057418015</v>
      </c>
      <c r="I13" s="506">
        <v>0</v>
      </c>
      <c r="J13" s="506">
        <v>46.89887942581985</v>
      </c>
      <c r="K13" s="506">
        <v>0</v>
      </c>
      <c r="L13" s="505">
        <v>71.2291029857346</v>
      </c>
      <c r="M13" s="506">
        <v>0</v>
      </c>
      <c r="N13" s="507">
        <v>28.7708970142654</v>
      </c>
      <c r="O13" s="505">
        <v>0</v>
      </c>
    </row>
    <row r="14" spans="2:15" ht="25.5" customHeight="1">
      <c r="B14" s="787" t="s">
        <v>282</v>
      </c>
      <c r="C14" s="788"/>
      <c r="D14" s="717">
        <v>73.41805363955794</v>
      </c>
      <c r="E14" s="717">
        <v>4.663980370331215</v>
      </c>
      <c r="F14" s="718">
        <v>1.4501322908792265</v>
      </c>
      <c r="G14" s="717">
        <v>20.467833699231626</v>
      </c>
      <c r="H14" s="728">
        <v>83.8127481589498</v>
      </c>
      <c r="I14" s="728">
        <v>5.504228347859037</v>
      </c>
      <c r="J14" s="728">
        <v>2.858374649695499</v>
      </c>
      <c r="K14" s="728">
        <v>7.663396400270685</v>
      </c>
      <c r="L14" s="718">
        <v>83.609790718912</v>
      </c>
      <c r="M14" s="728">
        <v>6.310355246816949</v>
      </c>
      <c r="N14" s="729">
        <v>2.507152240716624</v>
      </c>
      <c r="O14" s="718">
        <v>7.572701793554432</v>
      </c>
    </row>
    <row r="15" spans="2:15" ht="16.5" customHeight="1">
      <c r="B15" s="208" t="s">
        <v>5</v>
      </c>
      <c r="C15" s="208"/>
      <c r="D15" s="722">
        <v>95.27192623033201</v>
      </c>
      <c r="E15" s="722">
        <v>0</v>
      </c>
      <c r="F15" s="723">
        <v>4.72807376966798</v>
      </c>
      <c r="G15" s="722">
        <v>0</v>
      </c>
      <c r="H15" s="724">
        <v>78.8708411898286</v>
      </c>
      <c r="I15" s="724">
        <v>0</v>
      </c>
      <c r="J15" s="724">
        <v>21.129158810171404</v>
      </c>
      <c r="K15" s="724">
        <v>0</v>
      </c>
      <c r="L15" s="723">
        <v>89.99617805166726</v>
      </c>
      <c r="M15" s="724">
        <v>0</v>
      </c>
      <c r="N15" s="725">
        <v>10.003821948332748</v>
      </c>
      <c r="O15" s="723">
        <v>0</v>
      </c>
    </row>
    <row r="16" spans="2:15" ht="11.25">
      <c r="B16" s="515"/>
      <c r="C16" s="516" t="s">
        <v>283</v>
      </c>
      <c r="D16" s="504">
        <v>94.85036431984551</v>
      </c>
      <c r="E16" s="504">
        <v>0</v>
      </c>
      <c r="F16" s="505">
        <v>5.14963568015449</v>
      </c>
      <c r="G16" s="504">
        <v>0</v>
      </c>
      <c r="H16" s="506">
        <v>75.0945462358971</v>
      </c>
      <c r="I16" s="506">
        <v>0</v>
      </c>
      <c r="J16" s="506">
        <v>24.9054537641029</v>
      </c>
      <c r="K16" s="506">
        <v>0</v>
      </c>
      <c r="L16" s="505">
        <v>88.56956907925002</v>
      </c>
      <c r="M16" s="506">
        <v>0</v>
      </c>
      <c r="N16" s="507">
        <v>11.430430920749975</v>
      </c>
      <c r="O16" s="505">
        <v>0</v>
      </c>
    </row>
    <row r="17" spans="2:15" ht="12.75" customHeight="1">
      <c r="B17" s="515"/>
      <c r="C17" s="516" t="s">
        <v>284</v>
      </c>
      <c r="D17" s="504">
        <v>100</v>
      </c>
      <c r="E17" s="504">
        <v>0</v>
      </c>
      <c r="F17" s="505">
        <v>0</v>
      </c>
      <c r="G17" s="504">
        <v>0</v>
      </c>
      <c r="H17" s="506">
        <v>100</v>
      </c>
      <c r="I17" s="506">
        <v>0</v>
      </c>
      <c r="J17" s="506">
        <v>0</v>
      </c>
      <c r="K17" s="506">
        <v>0</v>
      </c>
      <c r="L17" s="505">
        <v>100</v>
      </c>
      <c r="M17" s="506">
        <v>0</v>
      </c>
      <c r="N17" s="507">
        <v>0</v>
      </c>
      <c r="O17" s="505">
        <v>0</v>
      </c>
    </row>
    <row r="18" spans="2:15" ht="11.25">
      <c r="B18" s="208" t="s">
        <v>6</v>
      </c>
      <c r="C18" s="208"/>
      <c r="D18" s="722">
        <v>63.750113275130296</v>
      </c>
      <c r="E18" s="722">
        <v>6.727279856220006</v>
      </c>
      <c r="F18" s="723">
        <v>2.9097647705298165E-06</v>
      </c>
      <c r="G18" s="722">
        <v>29.52260395888493</v>
      </c>
      <c r="H18" s="724">
        <v>84.57523141812905</v>
      </c>
      <c r="I18" s="724">
        <v>6.353471766678127</v>
      </c>
      <c r="J18" s="724">
        <v>0.039388549494261155</v>
      </c>
      <c r="K18" s="724">
        <v>8.821889823265936</v>
      </c>
      <c r="L18" s="723">
        <v>81.48020256092843</v>
      </c>
      <c r="M18" s="724">
        <v>8.414589942599637</v>
      </c>
      <c r="N18" s="725">
        <v>0.0073322013383372965</v>
      </c>
      <c r="O18" s="723">
        <v>10.097875295133592</v>
      </c>
    </row>
    <row r="19" spans="2:15" ht="11.25">
      <c r="B19" s="515"/>
      <c r="C19" s="516" t="s">
        <v>285</v>
      </c>
      <c r="D19" s="504">
        <v>0</v>
      </c>
      <c r="E19" s="504">
        <v>0</v>
      </c>
      <c r="F19" s="505">
        <v>0</v>
      </c>
      <c r="G19" s="504">
        <v>100</v>
      </c>
      <c r="H19" s="506">
        <v>0</v>
      </c>
      <c r="I19" s="506">
        <v>0</v>
      </c>
      <c r="J19" s="506">
        <v>0</v>
      </c>
      <c r="K19" s="506">
        <v>100</v>
      </c>
      <c r="L19" s="505">
        <v>0</v>
      </c>
      <c r="M19" s="506">
        <v>0</v>
      </c>
      <c r="N19" s="507">
        <v>0</v>
      </c>
      <c r="O19" s="505">
        <v>100</v>
      </c>
    </row>
    <row r="20" spans="2:15" ht="11.25">
      <c r="B20" s="515"/>
      <c r="C20" s="516" t="s">
        <v>286</v>
      </c>
      <c r="D20" s="504">
        <v>99.46507495675941</v>
      </c>
      <c r="E20" s="504">
        <v>0.5349250432405843</v>
      </c>
      <c r="F20" s="505">
        <v>0</v>
      </c>
      <c r="G20" s="504">
        <v>0</v>
      </c>
      <c r="H20" s="506">
        <v>98.44264018547506</v>
      </c>
      <c r="I20" s="506">
        <v>1.5573598145249377</v>
      </c>
      <c r="J20" s="506">
        <v>0</v>
      </c>
      <c r="K20" s="506">
        <v>0</v>
      </c>
      <c r="L20" s="505">
        <v>98.81082523112512</v>
      </c>
      <c r="M20" s="506">
        <v>1.1891747688748813</v>
      </c>
      <c r="N20" s="507">
        <v>0</v>
      </c>
      <c r="O20" s="505">
        <v>0</v>
      </c>
    </row>
    <row r="21" spans="2:15" ht="11.25">
      <c r="B21" s="515"/>
      <c r="C21" s="516" t="s">
        <v>287</v>
      </c>
      <c r="D21" s="504">
        <v>98.39712414459323</v>
      </c>
      <c r="E21" s="504">
        <v>1.6028758554067557</v>
      </c>
      <c r="F21" s="505">
        <v>0</v>
      </c>
      <c r="G21" s="504">
        <v>0</v>
      </c>
      <c r="H21" s="506">
        <v>94.97387011971196</v>
      </c>
      <c r="I21" s="506">
        <v>5.026129880288028</v>
      </c>
      <c r="J21" s="506">
        <v>0</v>
      </c>
      <c r="K21" s="506">
        <v>0</v>
      </c>
      <c r="L21" s="505">
        <v>90.79435712978072</v>
      </c>
      <c r="M21" s="506">
        <v>9.205642870219274</v>
      </c>
      <c r="N21" s="507">
        <v>0</v>
      </c>
      <c r="O21" s="505">
        <v>0</v>
      </c>
    </row>
    <row r="22" spans="2:15" ht="11.25">
      <c r="B22" s="515"/>
      <c r="C22" s="516" t="s">
        <v>288</v>
      </c>
      <c r="D22" s="504">
        <v>85.9570197702232</v>
      </c>
      <c r="E22" s="504">
        <v>14.042973642483709</v>
      </c>
      <c r="F22" s="505">
        <v>6.587293098007309E-06</v>
      </c>
      <c r="G22" s="504">
        <v>0</v>
      </c>
      <c r="H22" s="506">
        <v>87.8679417970778</v>
      </c>
      <c r="I22" s="506">
        <v>12.04599125536519</v>
      </c>
      <c r="J22" s="506">
        <v>0.08606694755701151</v>
      </c>
      <c r="K22" s="506">
        <v>0</v>
      </c>
      <c r="L22" s="505">
        <v>85.29654975821566</v>
      </c>
      <c r="M22" s="506">
        <v>14.688999249289234</v>
      </c>
      <c r="N22" s="507">
        <v>0.014450992495114372</v>
      </c>
      <c r="O22" s="505">
        <v>0</v>
      </c>
    </row>
    <row r="23" spans="2:15" ht="11.25">
      <c r="B23" s="515"/>
      <c r="C23" s="516" t="s">
        <v>2</v>
      </c>
      <c r="D23" s="504">
        <v>49.112096640138084</v>
      </c>
      <c r="E23" s="504">
        <v>50.88790335986191</v>
      </c>
      <c r="F23" s="505">
        <v>0</v>
      </c>
      <c r="G23" s="504">
        <v>0</v>
      </c>
      <c r="H23" s="506">
        <v>88.54864563739639</v>
      </c>
      <c r="I23" s="506">
        <v>11.451354362603606</v>
      </c>
      <c r="J23" s="506">
        <v>0</v>
      </c>
      <c r="K23" s="506">
        <v>0</v>
      </c>
      <c r="L23" s="505">
        <v>43.4049827246933</v>
      </c>
      <c r="M23" s="506">
        <v>56.5950172753067</v>
      </c>
      <c r="N23" s="507">
        <v>0</v>
      </c>
      <c r="O23" s="505">
        <v>0</v>
      </c>
    </row>
    <row r="24" spans="2:15" s="514" customFormat="1" ht="13.5" customHeight="1">
      <c r="B24" s="515"/>
      <c r="C24" s="516" t="s">
        <v>289</v>
      </c>
      <c r="D24" s="504">
        <v>100</v>
      </c>
      <c r="E24" s="504">
        <v>0</v>
      </c>
      <c r="F24" s="505">
        <v>0</v>
      </c>
      <c r="G24" s="504">
        <v>0</v>
      </c>
      <c r="H24" s="506">
        <v>100</v>
      </c>
      <c r="I24" s="506">
        <v>0</v>
      </c>
      <c r="J24" s="506">
        <v>0</v>
      </c>
      <c r="K24" s="506">
        <v>0</v>
      </c>
      <c r="L24" s="505">
        <v>100</v>
      </c>
      <c r="M24" s="506">
        <v>0</v>
      </c>
      <c r="N24" s="507">
        <v>0</v>
      </c>
      <c r="O24" s="505">
        <v>0</v>
      </c>
    </row>
    <row r="25" spans="2:15" ht="11.25" customHeight="1">
      <c r="B25" s="787" t="s">
        <v>65</v>
      </c>
      <c r="C25" s="788"/>
      <c r="D25" s="717">
        <v>77.03796279775277</v>
      </c>
      <c r="E25" s="717">
        <v>3.6752926844618394</v>
      </c>
      <c r="F25" s="718">
        <v>3.274919084918316</v>
      </c>
      <c r="G25" s="719">
        <v>15.973576517620527</v>
      </c>
      <c r="H25" s="720">
        <v>74.20377377820982</v>
      </c>
      <c r="I25" s="720">
        <v>3.8876068378281947</v>
      </c>
      <c r="J25" s="720">
        <v>16.385105169140594</v>
      </c>
      <c r="K25" s="720">
        <v>5.523514214821383</v>
      </c>
      <c r="L25" s="718">
        <v>80.23589251337906</v>
      </c>
      <c r="M25" s="720">
        <v>4.92552531909465</v>
      </c>
      <c r="N25" s="721">
        <v>8.939914474352816</v>
      </c>
      <c r="O25" s="718">
        <v>5.89866769317348</v>
      </c>
    </row>
    <row r="26" spans="2:19" s="520" customFormat="1" ht="11.25" customHeight="1">
      <c r="B26" s="512"/>
      <c r="C26" s="518"/>
      <c r="D26" s="508"/>
      <c r="E26" s="508"/>
      <c r="F26" s="508"/>
      <c r="G26" s="508"/>
      <c r="H26" s="508"/>
      <c r="I26" s="519"/>
      <c r="J26" s="519"/>
      <c r="K26" s="519"/>
      <c r="L26" s="509"/>
      <c r="M26" s="510"/>
      <c r="N26" s="510"/>
      <c r="O26" s="510"/>
      <c r="P26" s="512"/>
      <c r="Q26" s="512"/>
      <c r="R26" s="512"/>
      <c r="S26" s="512"/>
    </row>
    <row r="27" spans="2:15" ht="11.25" customHeight="1">
      <c r="B27" s="521" t="s">
        <v>290</v>
      </c>
      <c r="C27" s="521"/>
      <c r="D27" s="521"/>
      <c r="E27" s="521"/>
      <c r="F27" s="521"/>
      <c r="G27" s="521"/>
      <c r="H27" s="521"/>
      <c r="I27" s="521"/>
      <c r="J27" s="521"/>
      <c r="K27" s="521"/>
      <c r="L27" s="521"/>
      <c r="M27" s="521"/>
      <c r="N27" s="521"/>
      <c r="O27" s="521"/>
    </row>
    <row r="28" spans="2:15" ht="11.25">
      <c r="B28" s="522" t="s">
        <v>291</v>
      </c>
      <c r="C28" s="523"/>
      <c r="D28" s="523"/>
      <c r="E28" s="523"/>
      <c r="F28" s="523"/>
      <c r="G28" s="523"/>
      <c r="H28" s="523"/>
      <c r="I28" s="523"/>
      <c r="J28" s="523"/>
      <c r="K28" s="523"/>
      <c r="L28" s="523"/>
      <c r="M28" s="523"/>
      <c r="N28" s="523"/>
      <c r="O28" s="523"/>
    </row>
    <row r="29" spans="2:15" ht="11.25">
      <c r="B29" s="524" t="s">
        <v>292</v>
      </c>
      <c r="C29" s="525"/>
      <c r="D29" s="525"/>
      <c r="E29" s="525"/>
      <c r="F29" s="525"/>
      <c r="G29" s="525"/>
      <c r="H29" s="523"/>
      <c r="I29" s="523"/>
      <c r="J29" s="523"/>
      <c r="K29" s="523"/>
      <c r="L29" s="523"/>
      <c r="M29" s="523"/>
      <c r="N29" s="523"/>
      <c r="O29" s="523"/>
    </row>
    <row r="30" spans="2:15" ht="11.25">
      <c r="B30" s="526" t="s">
        <v>405</v>
      </c>
      <c r="C30" s="525"/>
      <c r="D30" s="525"/>
      <c r="E30" s="525"/>
      <c r="F30" s="525"/>
      <c r="G30" s="525"/>
      <c r="H30" s="523"/>
      <c r="I30" s="523"/>
      <c r="J30" s="523"/>
      <c r="K30" s="523"/>
      <c r="L30" s="523"/>
      <c r="M30" s="523"/>
      <c r="N30" s="523"/>
      <c r="O30" s="523"/>
    </row>
    <row r="31" spans="2:8" ht="11.25">
      <c r="B31" s="526" t="s">
        <v>406</v>
      </c>
      <c r="C31" s="524"/>
      <c r="D31" s="527"/>
      <c r="E31" s="527"/>
      <c r="F31" s="527"/>
      <c r="G31" s="528"/>
      <c r="H31" s="527"/>
    </row>
    <row r="32" spans="3:7" ht="11.25">
      <c r="C32" s="524"/>
      <c r="D32" s="529"/>
      <c r="E32" s="529"/>
      <c r="F32" s="529"/>
      <c r="G32" s="524"/>
    </row>
    <row r="33" spans="4:7" ht="11.25">
      <c r="D33" s="530"/>
      <c r="E33" s="530"/>
      <c r="F33" s="530"/>
      <c r="G33" s="531"/>
    </row>
    <row r="34" spans="2:18" s="513" customFormat="1" ht="11.25">
      <c r="B34" s="512"/>
      <c r="C34" s="532"/>
      <c r="D34" s="531"/>
      <c r="E34" s="512"/>
      <c r="F34" s="512"/>
      <c r="G34" s="512"/>
      <c r="H34" s="512"/>
      <c r="L34" s="512"/>
      <c r="M34" s="512"/>
      <c r="N34" s="512"/>
      <c r="O34" s="512"/>
      <c r="P34" s="512"/>
      <c r="Q34" s="512"/>
      <c r="R34" s="512"/>
    </row>
    <row r="35" spans="2:18" s="513" customFormat="1" ht="11.25">
      <c r="B35" s="512"/>
      <c r="C35" s="533"/>
      <c r="D35" s="534"/>
      <c r="E35" s="512"/>
      <c r="F35" s="512"/>
      <c r="G35" s="512"/>
      <c r="H35" s="512"/>
      <c r="L35" s="512"/>
      <c r="M35" s="512"/>
      <c r="N35" s="512"/>
      <c r="O35" s="512"/>
      <c r="P35" s="512"/>
      <c r="Q35" s="512"/>
      <c r="R35" s="512"/>
    </row>
    <row r="36" spans="2:18" s="513" customFormat="1" ht="11.25">
      <c r="B36" s="512"/>
      <c r="C36" s="533"/>
      <c r="D36" s="531"/>
      <c r="E36" s="531"/>
      <c r="F36" s="531"/>
      <c r="G36" s="531"/>
      <c r="H36" s="531"/>
      <c r="L36" s="512"/>
      <c r="M36" s="512"/>
      <c r="N36" s="512"/>
      <c r="O36" s="512"/>
      <c r="P36" s="512"/>
      <c r="Q36" s="512"/>
      <c r="R36" s="512"/>
    </row>
    <row r="37" spans="2:18" s="513" customFormat="1" ht="11.25">
      <c r="B37" s="512"/>
      <c r="C37" s="533"/>
      <c r="D37" s="531"/>
      <c r="E37" s="531"/>
      <c r="F37" s="531"/>
      <c r="G37" s="535"/>
      <c r="H37" s="512"/>
      <c r="L37" s="512"/>
      <c r="M37" s="512"/>
      <c r="N37" s="512"/>
      <c r="O37" s="512"/>
      <c r="P37" s="512"/>
      <c r="Q37" s="512"/>
      <c r="R37" s="512"/>
    </row>
    <row r="38" spans="2:18" s="513" customFormat="1" ht="11.25">
      <c r="B38" s="536"/>
      <c r="C38" s="533"/>
      <c r="D38" s="531"/>
      <c r="E38" s="512"/>
      <c r="F38" s="512"/>
      <c r="G38" s="512"/>
      <c r="H38" s="512"/>
      <c r="L38" s="512"/>
      <c r="M38" s="512"/>
      <c r="N38" s="512"/>
      <c r="O38" s="512"/>
      <c r="P38" s="512"/>
      <c r="Q38" s="512"/>
      <c r="R38" s="512"/>
    </row>
    <row r="39" spans="2:18" s="513" customFormat="1" ht="11.25">
      <c r="B39" s="532"/>
      <c r="C39" s="532"/>
      <c r="D39" s="531"/>
      <c r="E39" s="512"/>
      <c r="F39" s="512"/>
      <c r="G39" s="512"/>
      <c r="H39" s="512"/>
      <c r="L39" s="512"/>
      <c r="M39" s="512"/>
      <c r="N39" s="512"/>
      <c r="O39" s="512"/>
      <c r="P39" s="512"/>
      <c r="Q39" s="512"/>
      <c r="R39" s="512"/>
    </row>
    <row r="40" spans="2:18" s="513" customFormat="1" ht="11.25">
      <c r="B40" s="537"/>
      <c r="C40" s="537"/>
      <c r="D40" s="531"/>
      <c r="E40" s="531"/>
      <c r="F40" s="531"/>
      <c r="G40" s="535"/>
      <c r="H40" s="512"/>
      <c r="L40" s="512"/>
      <c r="M40" s="512"/>
      <c r="N40" s="512"/>
      <c r="O40" s="512"/>
      <c r="P40" s="512"/>
      <c r="Q40" s="512"/>
      <c r="R40" s="512"/>
    </row>
    <row r="41" spans="2:18" s="513" customFormat="1" ht="11.25">
      <c r="B41" s="536"/>
      <c r="C41" s="533"/>
      <c r="D41" s="531"/>
      <c r="E41" s="531"/>
      <c r="F41" s="531"/>
      <c r="G41" s="535"/>
      <c r="H41" s="512"/>
      <c r="L41" s="512"/>
      <c r="M41" s="512"/>
      <c r="N41" s="512"/>
      <c r="O41" s="512"/>
      <c r="P41" s="512"/>
      <c r="Q41" s="512"/>
      <c r="R41" s="512"/>
    </row>
    <row r="42" spans="2:18" s="513" customFormat="1" ht="11.25">
      <c r="B42" s="536"/>
      <c r="C42" s="533"/>
      <c r="D42" s="531"/>
      <c r="E42" s="531"/>
      <c r="F42" s="531"/>
      <c r="G42" s="535"/>
      <c r="H42" s="512"/>
      <c r="L42" s="512"/>
      <c r="M42" s="512"/>
      <c r="N42" s="512"/>
      <c r="O42" s="512"/>
      <c r="P42" s="512"/>
      <c r="Q42" s="512"/>
      <c r="R42" s="512"/>
    </row>
    <row r="43" spans="2:18" s="513" customFormat="1" ht="11.25">
      <c r="B43" s="537"/>
      <c r="C43" s="537"/>
      <c r="D43" s="531"/>
      <c r="E43" s="531"/>
      <c r="F43" s="531"/>
      <c r="G43" s="535"/>
      <c r="H43" s="512"/>
      <c r="L43" s="512"/>
      <c r="M43" s="512"/>
      <c r="N43" s="512"/>
      <c r="O43" s="512"/>
      <c r="P43" s="512"/>
      <c r="Q43" s="512"/>
      <c r="R43" s="512"/>
    </row>
    <row r="44" spans="2:18" s="513" customFormat="1" ht="11.25">
      <c r="B44" s="536"/>
      <c r="C44" s="533"/>
      <c r="D44" s="534"/>
      <c r="E44" s="534"/>
      <c r="F44" s="534"/>
      <c r="G44" s="538"/>
      <c r="H44" s="512"/>
      <c r="L44" s="512"/>
      <c r="M44" s="512"/>
      <c r="N44" s="512"/>
      <c r="O44" s="512"/>
      <c r="P44" s="512"/>
      <c r="Q44" s="512"/>
      <c r="R44" s="512"/>
    </row>
    <row r="45" spans="2:18" s="513" customFormat="1" ht="11.25">
      <c r="B45" s="536"/>
      <c r="C45" s="533"/>
      <c r="D45" s="531"/>
      <c r="E45" s="531"/>
      <c r="F45" s="531"/>
      <c r="G45" s="535"/>
      <c r="H45" s="512"/>
      <c r="L45" s="512"/>
      <c r="M45" s="512"/>
      <c r="N45" s="512"/>
      <c r="O45" s="512"/>
      <c r="P45" s="512"/>
      <c r="Q45" s="512"/>
      <c r="R45" s="512"/>
    </row>
    <row r="46" spans="2:18" s="513" customFormat="1" ht="11.25">
      <c r="B46" s="536"/>
      <c r="C46" s="536"/>
      <c r="D46" s="526"/>
      <c r="E46" s="526"/>
      <c r="F46" s="526"/>
      <c r="G46" s="526"/>
      <c r="H46" s="512"/>
      <c r="L46" s="512"/>
      <c r="M46" s="512"/>
      <c r="N46" s="512"/>
      <c r="O46" s="512"/>
      <c r="P46" s="512"/>
      <c r="Q46" s="512"/>
      <c r="R46" s="512"/>
    </row>
    <row r="47" spans="2:18" s="513" customFormat="1" ht="11.25">
      <c r="B47" s="536"/>
      <c r="C47" s="536"/>
      <c r="D47" s="526"/>
      <c r="E47" s="526"/>
      <c r="F47" s="526"/>
      <c r="G47" s="526"/>
      <c r="H47" s="512"/>
      <c r="L47" s="512"/>
      <c r="M47" s="512"/>
      <c r="N47" s="512"/>
      <c r="O47" s="512"/>
      <c r="P47" s="512"/>
      <c r="Q47" s="512"/>
      <c r="R47" s="512"/>
    </row>
    <row r="48" spans="2:18" s="513" customFormat="1" ht="11.25">
      <c r="B48" s="536"/>
      <c r="C48" s="536"/>
      <c r="D48" s="526"/>
      <c r="E48" s="526"/>
      <c r="F48" s="526"/>
      <c r="G48" s="526"/>
      <c r="H48" s="512"/>
      <c r="L48" s="512"/>
      <c r="M48" s="512"/>
      <c r="N48" s="512"/>
      <c r="O48" s="512"/>
      <c r="P48" s="512"/>
      <c r="Q48" s="512"/>
      <c r="R48" s="512"/>
    </row>
    <row r="49" spans="2:18" s="513" customFormat="1" ht="11.25">
      <c r="B49" s="526"/>
      <c r="C49" s="526"/>
      <c r="D49" s="526"/>
      <c r="E49" s="526"/>
      <c r="F49" s="526"/>
      <c r="G49" s="526"/>
      <c r="H49" s="512"/>
      <c r="L49" s="512"/>
      <c r="M49" s="512"/>
      <c r="N49" s="512"/>
      <c r="O49" s="512"/>
      <c r="P49" s="512"/>
      <c r="Q49" s="512"/>
      <c r="R49" s="512"/>
    </row>
    <row r="50" spans="2:7" ht="11.25">
      <c r="B50" s="526"/>
      <c r="C50" s="526"/>
      <c r="D50" s="526"/>
      <c r="E50" s="526"/>
      <c r="F50" s="526"/>
      <c r="G50" s="526"/>
    </row>
    <row r="51" spans="2:7" ht="11.25">
      <c r="B51" s="526"/>
      <c r="C51" s="526"/>
      <c r="D51" s="526"/>
      <c r="E51" s="526"/>
      <c r="F51" s="526"/>
      <c r="G51" s="526"/>
    </row>
    <row r="52" spans="2:7" ht="11.25">
      <c r="B52" s="526"/>
      <c r="C52" s="526"/>
      <c r="D52" s="526"/>
      <c r="E52" s="526"/>
      <c r="F52" s="526"/>
      <c r="G52" s="526"/>
    </row>
  </sheetData>
  <sheetProtection/>
  <mergeCells count="20">
    <mergeCell ref="O7:O8"/>
    <mergeCell ref="B9:C9"/>
    <mergeCell ref="B14:C14"/>
    <mergeCell ref="B25:C25"/>
    <mergeCell ref="I7:I8"/>
    <mergeCell ref="J7:J8"/>
    <mergeCell ref="K7:K8"/>
    <mergeCell ref="L7:L8"/>
    <mergeCell ref="M7:M8"/>
    <mergeCell ref="N7:N8"/>
    <mergeCell ref="B5:C8"/>
    <mergeCell ref="D5:O5"/>
    <mergeCell ref="D6:G6"/>
    <mergeCell ref="H6:K6"/>
    <mergeCell ref="L6:O6"/>
    <mergeCell ref="D7:D8"/>
    <mergeCell ref="E7:E8"/>
    <mergeCell ref="F7:F8"/>
    <mergeCell ref="G7:G8"/>
    <mergeCell ref="H7:H8"/>
  </mergeCells>
  <printOptions/>
  <pageMargins left="0.787401575" right="0.787401575" top="0.984251969" bottom="0.984251969" header="0.4921259845" footer="0.492125984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tabColor rgb="FF00B050"/>
  </sheetPr>
  <dimension ref="B1:N56"/>
  <sheetViews>
    <sheetView showGridLines="0" zoomScale="115" zoomScaleNormal="115" zoomScalePageLayoutView="0" workbookViewId="0" topLeftCell="A1">
      <selection activeCell="I38" sqref="I38"/>
    </sheetView>
  </sheetViews>
  <sheetFormatPr defaultColWidth="11.421875" defaultRowHeight="12.75"/>
  <cols>
    <col min="1" max="1" width="4.57421875" style="2" customWidth="1"/>
    <col min="2" max="2" width="35.57421875" style="2" customWidth="1"/>
    <col min="3" max="14" width="5.7109375" style="2" customWidth="1"/>
    <col min="15" max="16384" width="11.421875" style="2" customWidth="1"/>
  </cols>
  <sheetData>
    <row r="1" spans="2:6" ht="11.25">
      <c r="B1" s="1" t="s">
        <v>273</v>
      </c>
      <c r="C1" s="1"/>
      <c r="D1" s="1"/>
      <c r="E1" s="1"/>
      <c r="F1" s="1"/>
    </row>
    <row r="2" spans="2:6" ht="12" customHeight="1">
      <c r="B2" s="1"/>
      <c r="C2" s="1"/>
      <c r="D2" s="1"/>
      <c r="E2" s="1"/>
      <c r="F2" s="1"/>
    </row>
    <row r="3" spans="3:10" ht="11.25">
      <c r="C3" s="6"/>
      <c r="D3" s="6"/>
      <c r="E3" s="6"/>
      <c r="F3" s="6"/>
      <c r="G3" s="6"/>
      <c r="H3" s="6"/>
      <c r="I3" s="6"/>
      <c r="J3" s="6"/>
    </row>
    <row r="4" ht="11.25">
      <c r="G4" s="136"/>
    </row>
    <row r="5" spans="2:13" ht="11.25">
      <c r="B5" s="2" t="s">
        <v>270</v>
      </c>
      <c r="G5" s="136"/>
      <c r="H5" s="136"/>
      <c r="M5" s="90" t="s">
        <v>126</v>
      </c>
    </row>
    <row r="6" spans="3:14" ht="11.25">
      <c r="C6" s="726">
        <v>2005</v>
      </c>
      <c r="D6" s="726">
        <v>2006</v>
      </c>
      <c r="E6" s="726">
        <v>2007</v>
      </c>
      <c r="F6" s="726">
        <v>2008</v>
      </c>
      <c r="G6" s="726">
        <v>2009</v>
      </c>
      <c r="H6" s="726">
        <v>2010</v>
      </c>
      <c r="I6" s="726">
        <v>2011</v>
      </c>
      <c r="J6" s="726">
        <v>2012</v>
      </c>
      <c r="K6" s="726">
        <v>2013</v>
      </c>
      <c r="L6" s="726">
        <v>2014</v>
      </c>
      <c r="M6" s="726">
        <v>2015</v>
      </c>
      <c r="N6" s="56"/>
    </row>
    <row r="7" spans="2:14" ht="11.25">
      <c r="B7" s="479" t="s">
        <v>269</v>
      </c>
      <c r="C7" s="730">
        <v>212.9709222307254</v>
      </c>
      <c r="D7" s="730">
        <v>224.0827857579374</v>
      </c>
      <c r="E7" s="730">
        <v>234.3415643191592</v>
      </c>
      <c r="F7" s="730">
        <v>243.6601622369238</v>
      </c>
      <c r="G7" s="730">
        <v>244.55087644651044</v>
      </c>
      <c r="H7" s="730">
        <v>250.8215862473922</v>
      </c>
      <c r="I7" s="730">
        <v>264.25367667604434</v>
      </c>
      <c r="J7" s="730">
        <v>273.3904740735828</v>
      </c>
      <c r="K7" s="730">
        <v>285.71684950860714</v>
      </c>
      <c r="L7" s="730">
        <v>294.6285617253174</v>
      </c>
      <c r="M7" s="730">
        <v>300.2631174899235</v>
      </c>
      <c r="N7" s="56"/>
    </row>
    <row r="8" spans="2:13" ht="11.25">
      <c r="B8" s="480" t="s">
        <v>272</v>
      </c>
      <c r="C8" s="541">
        <v>8.659190842</v>
      </c>
      <c r="D8" s="542">
        <v>10.110512374999999</v>
      </c>
      <c r="E8" s="542">
        <v>10.970392757600067</v>
      </c>
      <c r="F8" s="542">
        <v>12.331218444</v>
      </c>
      <c r="G8" s="542">
        <v>12.933</v>
      </c>
      <c r="H8" s="477">
        <v>10.760543929999999</v>
      </c>
      <c r="I8" s="477">
        <v>10.355398681999999</v>
      </c>
      <c r="J8" s="476">
        <v>12.141216591000001</v>
      </c>
      <c r="K8" s="476">
        <v>12.137889644</v>
      </c>
      <c r="L8" s="476">
        <v>12.041838831000002</v>
      </c>
      <c r="M8" s="476">
        <v>12.926653270597036</v>
      </c>
    </row>
    <row r="9" spans="2:13" ht="11.25">
      <c r="B9" s="478" t="s">
        <v>229</v>
      </c>
      <c r="C9" s="543">
        <f>100*C8/C7</f>
        <v>4.065902871293823</v>
      </c>
      <c r="D9" s="543">
        <f>100*D8/D7</f>
        <v>4.511954071260856</v>
      </c>
      <c r="E9" s="543">
        <f>100*E8/E7</f>
        <v>4.681368748848603</v>
      </c>
      <c r="F9" s="543">
        <f>100*F8/F7</f>
        <v>5.060826657420385</v>
      </c>
      <c r="G9" s="543">
        <f>100*G8/G7</f>
        <v>5.288470108112158</v>
      </c>
      <c r="H9" s="481">
        <f aca="true" t="shared" si="0" ref="H9:M9">100*H8/H7</f>
        <v>4.290118761702822</v>
      </c>
      <c r="I9" s="481">
        <f t="shared" si="0"/>
        <v>3.9187340029690327</v>
      </c>
      <c r="J9" s="481">
        <f t="shared" si="0"/>
        <v>4.44098011539795</v>
      </c>
      <c r="K9" s="481">
        <f t="shared" si="0"/>
        <v>4.2482232549027</v>
      </c>
      <c r="L9" s="481">
        <f>100*L8/L7</f>
        <v>4.0871254166548265</v>
      </c>
      <c r="M9" s="481">
        <f t="shared" si="0"/>
        <v>4.305108592310156</v>
      </c>
    </row>
    <row r="10" spans="2:9" ht="11.25">
      <c r="B10" s="35"/>
      <c r="C10" s="35"/>
      <c r="D10" s="35"/>
      <c r="E10" s="35"/>
      <c r="F10" s="35"/>
      <c r="G10" s="35"/>
      <c r="H10" s="35"/>
      <c r="I10" s="35"/>
    </row>
    <row r="11" spans="2:13" ht="11.25">
      <c r="B11" s="2" t="s">
        <v>271</v>
      </c>
      <c r="F11" s="136"/>
      <c r="G11" s="136"/>
      <c r="M11" s="90" t="s">
        <v>126</v>
      </c>
    </row>
    <row r="12" spans="3:13" ht="11.25">
      <c r="C12" s="726">
        <v>2005</v>
      </c>
      <c r="D12" s="726">
        <v>2006</v>
      </c>
      <c r="E12" s="726">
        <v>2007</v>
      </c>
      <c r="F12" s="726">
        <v>2008</v>
      </c>
      <c r="G12" s="726">
        <v>2009</v>
      </c>
      <c r="H12" s="726">
        <v>2010</v>
      </c>
      <c r="I12" s="726">
        <v>2011</v>
      </c>
      <c r="J12" s="726">
        <v>2012</v>
      </c>
      <c r="K12" s="726">
        <v>2013</v>
      </c>
      <c r="L12" s="726">
        <v>2014</v>
      </c>
      <c r="M12" s="726">
        <v>2015</v>
      </c>
    </row>
    <row r="13" spans="2:13" ht="11.25">
      <c r="B13" s="479" t="s">
        <v>269</v>
      </c>
      <c r="C13" s="476">
        <v>205.72370215843063</v>
      </c>
      <c r="D13" s="476">
        <v>216.45029426885998</v>
      </c>
      <c r="E13" s="476">
        <v>228.36751823467003</v>
      </c>
      <c r="F13" s="476">
        <v>240.32768725553998</v>
      </c>
      <c r="G13" s="476">
        <v>250.7564531132204</v>
      </c>
      <c r="H13" s="476">
        <v>261.0991892827369</v>
      </c>
      <c r="I13" s="476">
        <v>271.2973462301665</v>
      </c>
      <c r="J13" s="476">
        <v>281.178701812249</v>
      </c>
      <c r="K13" s="476">
        <v>288.9069728609</v>
      </c>
      <c r="L13" s="476">
        <v>297.15223116878224</v>
      </c>
      <c r="M13" s="476">
        <v>302.5365364422988</v>
      </c>
    </row>
    <row r="14" spans="2:13" ht="11.25">
      <c r="B14" s="480" t="s">
        <v>272</v>
      </c>
      <c r="C14" s="541">
        <v>4.218834374</v>
      </c>
      <c r="D14" s="541">
        <v>5.073086559</v>
      </c>
      <c r="E14" s="541">
        <v>4.734520986000001</v>
      </c>
      <c r="F14" s="541">
        <v>6.040324426000001</v>
      </c>
      <c r="G14" s="541">
        <v>5.8481166182</v>
      </c>
      <c r="H14" s="539">
        <v>5.382400824</v>
      </c>
      <c r="I14" s="539">
        <v>5.037771968</v>
      </c>
      <c r="J14" s="540">
        <v>5.29137803</v>
      </c>
      <c r="K14" s="540">
        <v>5.633411601000001</v>
      </c>
      <c r="L14" s="540">
        <v>5.658930682</v>
      </c>
      <c r="M14" s="540">
        <v>5.672657040679531</v>
      </c>
    </row>
    <row r="15" spans="2:13" ht="11.25">
      <c r="B15" s="478" t="s">
        <v>229</v>
      </c>
      <c r="C15" s="543">
        <f aca="true" t="shared" si="1" ref="C15:M15">100*C14/C13</f>
        <v>2.050728394315507</v>
      </c>
      <c r="D15" s="543">
        <f t="shared" si="1"/>
        <v>2.343765147622555</v>
      </c>
      <c r="E15" s="543">
        <f t="shared" si="1"/>
        <v>2.0732024512938025</v>
      </c>
      <c r="F15" s="543">
        <f t="shared" si="1"/>
        <v>2.513370180098032</v>
      </c>
      <c r="G15" s="543">
        <f t="shared" si="1"/>
        <v>2.332189878104347</v>
      </c>
      <c r="H15" s="482">
        <f t="shared" si="1"/>
        <v>2.06143911774906</v>
      </c>
      <c r="I15" s="482">
        <f t="shared" si="1"/>
        <v>1.8569189997627158</v>
      </c>
      <c r="J15" s="482">
        <f t="shared" si="1"/>
        <v>1.8818559143690772</v>
      </c>
      <c r="K15" s="482">
        <f t="shared" si="1"/>
        <v>1.949905031787626</v>
      </c>
      <c r="L15" s="482">
        <f t="shared" si="1"/>
        <v>1.9043877475669135</v>
      </c>
      <c r="M15" s="482">
        <f t="shared" si="1"/>
        <v>1.875032056421207</v>
      </c>
    </row>
    <row r="16" spans="2:10" ht="11.25">
      <c r="B16" s="772"/>
      <c r="C16" s="772"/>
      <c r="D16" s="772"/>
      <c r="E16" s="772"/>
      <c r="F16" s="772"/>
      <c r="G16" s="772"/>
      <c r="H16" s="772"/>
      <c r="I16" s="772"/>
      <c r="J16" s="772"/>
    </row>
    <row r="17" spans="2:10" ht="11.25">
      <c r="B17" s="772"/>
      <c r="C17" s="772"/>
      <c r="D17" s="772"/>
      <c r="E17" s="772"/>
      <c r="F17" s="772"/>
      <c r="G17" s="772"/>
      <c r="H17" s="772"/>
      <c r="I17" s="772"/>
      <c r="J17" s="772"/>
    </row>
    <row r="21" spans="3:10" ht="11.25">
      <c r="C21" s="74"/>
      <c r="D21" s="6"/>
      <c r="E21" s="6"/>
      <c r="F21" s="6"/>
      <c r="G21" s="6"/>
      <c r="H21" s="6"/>
      <c r="I21" s="6"/>
      <c r="J21" s="6"/>
    </row>
    <row r="22" spans="3:14" ht="11.25">
      <c r="C22" s="6"/>
      <c r="D22" s="137"/>
      <c r="E22" s="37"/>
      <c r="F22" s="37"/>
      <c r="G22" s="71"/>
      <c r="H22" s="138"/>
      <c r="I22" s="71"/>
      <c r="J22" s="37"/>
      <c r="N22" s="56"/>
    </row>
    <row r="23" spans="3:14" ht="11.25">
      <c r="C23" s="137"/>
      <c r="D23" s="6"/>
      <c r="E23" s="37"/>
      <c r="F23" s="37"/>
      <c r="G23" s="37"/>
      <c r="H23" s="37"/>
      <c r="I23" s="37"/>
      <c r="J23" s="37"/>
      <c r="K23" s="56"/>
      <c r="L23" s="56"/>
      <c r="M23" s="56"/>
      <c r="N23" s="56"/>
    </row>
    <row r="24" spans="5:14" ht="11.25">
      <c r="E24" s="56"/>
      <c r="F24" s="56"/>
      <c r="G24" s="56"/>
      <c r="H24" s="56"/>
      <c r="I24" s="56"/>
      <c r="J24" s="56"/>
      <c r="K24" s="56"/>
      <c r="L24" s="56"/>
      <c r="M24" s="56"/>
      <c r="N24" s="56"/>
    </row>
    <row r="25" spans="3:14" ht="11.25">
      <c r="C25" s="139"/>
      <c r="D25" s="139"/>
      <c r="E25" s="139"/>
      <c r="F25" s="139"/>
      <c r="G25" s="126"/>
      <c r="H25" s="126"/>
      <c r="I25" s="126"/>
      <c r="J25" s="126"/>
      <c r="K25" s="465"/>
      <c r="L25" s="465"/>
      <c r="M25" s="465"/>
      <c r="N25" s="465"/>
    </row>
    <row r="26" spans="3:14" ht="11.25">
      <c r="C26" s="139"/>
      <c r="D26" s="139"/>
      <c r="E26" s="139"/>
      <c r="F26" s="139"/>
      <c r="G26" s="126"/>
      <c r="H26" s="126"/>
      <c r="I26" s="126"/>
      <c r="J26" s="126"/>
      <c r="K26" s="465"/>
      <c r="L26" s="465"/>
      <c r="M26" s="465"/>
      <c r="N26" s="465"/>
    </row>
    <row r="27" spans="3:10" ht="11.25">
      <c r="C27" s="139"/>
      <c r="D27" s="139"/>
      <c r="E27" s="139"/>
      <c r="F27" s="139"/>
      <c r="G27" s="126"/>
      <c r="H27" s="126"/>
      <c r="I27" s="126"/>
      <c r="J27" s="126"/>
    </row>
    <row r="28" spans="3:10" ht="11.25">
      <c r="C28" s="139"/>
      <c r="D28" s="139"/>
      <c r="E28" s="139"/>
      <c r="F28" s="139"/>
      <c r="G28" s="126"/>
      <c r="H28" s="126"/>
      <c r="I28" s="126"/>
      <c r="J28" s="126"/>
    </row>
    <row r="29" spans="3:10" ht="11.25">
      <c r="C29" s="139"/>
      <c r="D29" s="139"/>
      <c r="E29" s="139"/>
      <c r="F29" s="139"/>
      <c r="G29" s="126"/>
      <c r="H29" s="126"/>
      <c r="I29" s="126"/>
      <c r="J29" s="126"/>
    </row>
    <row r="30" spans="3:14" ht="11.25">
      <c r="C30" s="139"/>
      <c r="D30" s="139"/>
      <c r="E30" s="139"/>
      <c r="F30" s="139"/>
      <c r="G30" s="139"/>
      <c r="H30" s="139"/>
      <c r="I30" s="139"/>
      <c r="J30" s="139"/>
      <c r="K30" s="139"/>
      <c r="L30" s="139"/>
      <c r="M30" s="139"/>
      <c r="N30" s="139"/>
    </row>
    <row r="31" spans="3:10" ht="11.25">
      <c r="C31" s="139"/>
      <c r="D31" s="139"/>
      <c r="E31" s="139"/>
      <c r="F31" s="139"/>
      <c r="G31" s="126"/>
      <c r="H31" s="126"/>
      <c r="I31" s="126"/>
      <c r="J31" s="126"/>
    </row>
    <row r="32" spans="3:10" ht="11.25">
      <c r="C32" s="139"/>
      <c r="D32" s="139"/>
      <c r="E32" s="139"/>
      <c r="F32" s="139"/>
      <c r="G32" s="126"/>
      <c r="H32" s="126"/>
      <c r="I32" s="126"/>
      <c r="J32" s="126"/>
    </row>
    <row r="33" spans="3:10" ht="11.25">
      <c r="C33" s="139"/>
      <c r="D33" s="139"/>
      <c r="E33" s="139"/>
      <c r="F33" s="139"/>
      <c r="G33" s="126"/>
      <c r="H33" s="126"/>
      <c r="I33" s="126"/>
      <c r="J33" s="126"/>
    </row>
    <row r="34" spans="3:10" ht="11.25">
      <c r="C34" s="139"/>
      <c r="D34" s="139"/>
      <c r="E34" s="139"/>
      <c r="F34" s="139"/>
      <c r="G34" s="126"/>
      <c r="H34" s="126"/>
      <c r="I34" s="126"/>
      <c r="J34" s="126"/>
    </row>
    <row r="35" spans="3:10" ht="11.25">
      <c r="C35" s="139"/>
      <c r="D35" s="139"/>
      <c r="E35" s="139"/>
      <c r="F35" s="139"/>
      <c r="G35" s="126"/>
      <c r="H35" s="126"/>
      <c r="I35" s="126"/>
      <c r="J35" s="126"/>
    </row>
    <row r="36" spans="3:10" ht="11.25">
      <c r="C36" s="139"/>
      <c r="D36" s="139"/>
      <c r="E36" s="139"/>
      <c r="F36" s="139"/>
      <c r="G36" s="126"/>
      <c r="H36" s="126"/>
      <c r="I36" s="126"/>
      <c r="J36" s="126"/>
    </row>
    <row r="37" spans="3:10" ht="11.25">
      <c r="C37" s="139"/>
      <c r="D37" s="139"/>
      <c r="E37" s="139"/>
      <c r="F37" s="139"/>
      <c r="G37" s="126"/>
      <c r="H37" s="126"/>
      <c r="I37" s="126"/>
      <c r="J37" s="126"/>
    </row>
    <row r="38" spans="3:10" ht="11.25">
      <c r="C38" s="139"/>
      <c r="D38" s="139"/>
      <c r="E38" s="139"/>
      <c r="F38" s="139"/>
      <c r="G38" s="126"/>
      <c r="H38" s="126"/>
      <c r="I38" s="126"/>
      <c r="J38" s="126"/>
    </row>
    <row r="39" spans="3:10" ht="11.25">
      <c r="C39" s="139"/>
      <c r="D39" s="139"/>
      <c r="E39" s="139"/>
      <c r="F39" s="139"/>
      <c r="G39" s="126"/>
      <c r="H39" s="126"/>
      <c r="I39" s="126"/>
      <c r="J39" s="126"/>
    </row>
    <row r="44" spans="3:5" ht="11.25">
      <c r="C44" s="43"/>
      <c r="D44" s="43"/>
      <c r="E44" s="43"/>
    </row>
    <row r="45" spans="3:8" ht="11.25">
      <c r="C45" s="139"/>
      <c r="D45" s="139"/>
      <c r="E45" s="139"/>
      <c r="F45" s="126"/>
      <c r="G45" s="126"/>
      <c r="H45" s="126"/>
    </row>
    <row r="46" spans="3:8" ht="11.25">
      <c r="C46" s="139"/>
      <c r="D46" s="139"/>
      <c r="E46" s="139"/>
      <c r="F46" s="126"/>
      <c r="G46" s="126"/>
      <c r="H46" s="126"/>
    </row>
    <row r="47" spans="3:8" ht="11.25">
      <c r="C47" s="139"/>
      <c r="D47" s="139"/>
      <c r="E47" s="139"/>
      <c r="F47" s="126"/>
      <c r="G47" s="126"/>
      <c r="H47" s="126"/>
    </row>
    <row r="48" spans="3:8" ht="11.25">
      <c r="C48" s="139"/>
      <c r="D48" s="139"/>
      <c r="E48" s="139"/>
      <c r="F48" s="126"/>
      <c r="G48" s="126"/>
      <c r="H48" s="126"/>
    </row>
    <row r="49" spans="3:8" ht="11.25">
      <c r="C49" s="139"/>
      <c r="D49" s="139"/>
      <c r="E49" s="139"/>
      <c r="F49" s="126"/>
      <c r="G49" s="126"/>
      <c r="H49" s="126"/>
    </row>
    <row r="50" spans="3:8" ht="11.25">
      <c r="C50" s="139"/>
      <c r="D50" s="139"/>
      <c r="E50" s="139"/>
      <c r="F50" s="126"/>
      <c r="G50" s="126"/>
      <c r="H50" s="126"/>
    </row>
    <row r="51" spans="3:8" ht="11.25">
      <c r="C51" s="139"/>
      <c r="D51" s="139"/>
      <c r="E51" s="139"/>
      <c r="F51" s="126"/>
      <c r="G51" s="126"/>
      <c r="H51" s="126"/>
    </row>
    <row r="52" spans="3:8" ht="11.25">
      <c r="C52" s="139"/>
      <c r="D52" s="139"/>
      <c r="E52" s="139"/>
      <c r="F52" s="126"/>
      <c r="G52" s="126"/>
      <c r="H52" s="126"/>
    </row>
    <row r="53" spans="3:8" ht="11.25">
      <c r="C53" s="139"/>
      <c r="D53" s="139"/>
      <c r="E53" s="139"/>
      <c r="F53" s="126"/>
      <c r="G53" s="126"/>
      <c r="H53" s="126"/>
    </row>
    <row r="54" spans="3:8" ht="11.25">
      <c r="C54" s="139"/>
      <c r="D54" s="139"/>
      <c r="E54" s="139"/>
      <c r="F54" s="126"/>
      <c r="G54" s="126"/>
      <c r="H54" s="126"/>
    </row>
    <row r="55" spans="3:8" ht="11.25">
      <c r="C55" s="139"/>
      <c r="D55" s="139"/>
      <c r="E55" s="139"/>
      <c r="F55" s="126"/>
      <c r="G55" s="126"/>
      <c r="H55" s="126"/>
    </row>
    <row r="56" spans="3:8" ht="11.25">
      <c r="C56" s="139"/>
      <c r="D56" s="139"/>
      <c r="E56" s="139"/>
      <c r="F56" s="126"/>
      <c r="G56" s="126"/>
      <c r="H56" s="126"/>
    </row>
  </sheetData>
  <sheetProtection/>
  <mergeCells count="2">
    <mergeCell ref="B16:J16"/>
    <mergeCell ref="B17:J17"/>
  </mergeCells>
  <printOptions/>
  <pageMargins left="0.787401575" right="0.787401575" top="0.984251969" bottom="0.984251969" header="0.4921259845" footer="0.4921259845"/>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tabColor rgb="FF00B050"/>
    <pageSetUpPr fitToPage="1"/>
  </sheetPr>
  <dimension ref="B1:AA54"/>
  <sheetViews>
    <sheetView showGridLines="0" zoomScale="90" zoomScaleNormal="90" zoomScalePageLayoutView="0" workbookViewId="0" topLeftCell="A1">
      <selection activeCell="W9" sqref="W9"/>
    </sheetView>
  </sheetViews>
  <sheetFormatPr defaultColWidth="11.421875" defaultRowHeight="12.75"/>
  <cols>
    <col min="1" max="1" width="3.7109375" style="2" customWidth="1"/>
    <col min="2" max="2" width="4.140625" style="2" customWidth="1"/>
    <col min="3" max="3" width="30.28125" style="2" customWidth="1"/>
    <col min="4" max="14" width="7.421875" style="2" customWidth="1"/>
    <col min="15" max="15" width="11.00390625" style="2" customWidth="1"/>
    <col min="16" max="17" width="5.7109375" style="2" customWidth="1"/>
    <col min="18" max="20" width="5.00390625" style="2" customWidth="1"/>
    <col min="21" max="21" width="6.7109375" style="2" customWidth="1"/>
    <col min="22" max="22" width="11.421875" style="2" customWidth="1"/>
    <col min="23" max="23" width="4.7109375" style="77" customWidth="1"/>
    <col min="24" max="16384" width="11.421875" style="2" customWidth="1"/>
  </cols>
  <sheetData>
    <row r="1" ht="15" customHeight="1">
      <c r="B1" s="1" t="s">
        <v>10</v>
      </c>
    </row>
    <row r="2" ht="15" customHeight="1"/>
    <row r="3" spans="2:21" ht="47.25" customHeight="1">
      <c r="B3" s="789"/>
      <c r="C3" s="774"/>
      <c r="D3" s="801"/>
      <c r="E3" s="801"/>
      <c r="F3" s="801"/>
      <c r="G3" s="801"/>
      <c r="H3" s="801"/>
      <c r="I3" s="801"/>
      <c r="J3" s="801"/>
      <c r="K3" s="801"/>
      <c r="L3" s="801"/>
      <c r="M3" s="801"/>
      <c r="N3" s="802"/>
      <c r="O3" s="794" t="s">
        <v>248</v>
      </c>
      <c r="P3" s="796" t="s">
        <v>219</v>
      </c>
      <c r="Q3" s="796"/>
      <c r="R3" s="796" t="s">
        <v>355</v>
      </c>
      <c r="S3" s="797"/>
      <c r="T3" s="797"/>
      <c r="U3" s="797"/>
    </row>
    <row r="4" spans="2:23" s="1" customFormat="1" ht="103.5">
      <c r="B4" s="790"/>
      <c r="C4" s="775"/>
      <c r="D4" s="215" t="s">
        <v>11</v>
      </c>
      <c r="E4" s="215" t="s">
        <v>12</v>
      </c>
      <c r="F4" s="215" t="s">
        <v>13</v>
      </c>
      <c r="G4" s="215" t="s">
        <v>14</v>
      </c>
      <c r="H4" s="215" t="s">
        <v>15</v>
      </c>
      <c r="I4" s="215" t="s">
        <v>59</v>
      </c>
      <c r="J4" s="215" t="s">
        <v>84</v>
      </c>
      <c r="K4" s="215" t="s">
        <v>91</v>
      </c>
      <c r="L4" s="215" t="s">
        <v>150</v>
      </c>
      <c r="M4" s="215" t="s">
        <v>233</v>
      </c>
      <c r="N4" s="215" t="s">
        <v>247</v>
      </c>
      <c r="O4" s="795"/>
      <c r="P4" s="457" t="s">
        <v>234</v>
      </c>
      <c r="Q4" s="457" t="s">
        <v>249</v>
      </c>
      <c r="R4" s="216" t="s">
        <v>75</v>
      </c>
      <c r="S4" s="216" t="s">
        <v>236</v>
      </c>
      <c r="T4" s="217" t="s">
        <v>16</v>
      </c>
      <c r="U4" s="216" t="s">
        <v>82</v>
      </c>
      <c r="W4" s="118"/>
    </row>
    <row r="5" spans="2:23" ht="41.25" customHeight="1">
      <c r="B5" s="791" t="s">
        <v>196</v>
      </c>
      <c r="C5" s="798"/>
      <c r="D5" s="460">
        <f aca="true" t="shared" si="0" ref="D5:L5">SUM(D6:D9)</f>
        <v>2705.338411277036</v>
      </c>
      <c r="E5" s="460">
        <f t="shared" si="0"/>
        <v>3012.8496309523266</v>
      </c>
      <c r="F5" s="460">
        <f>SUM(F6:F9)</f>
        <v>3011.7521502887066</v>
      </c>
      <c r="G5" s="460">
        <f t="shared" si="0"/>
        <v>3081.7196077247227</v>
      </c>
      <c r="H5" s="460">
        <f>SUM(H6:H9)</f>
        <v>2946.9290678342186</v>
      </c>
      <c r="I5" s="460">
        <f t="shared" si="0"/>
        <v>2929.1491786854685</v>
      </c>
      <c r="J5" s="460">
        <f>SUM(J6:J9)</f>
        <v>2917.235070980868</v>
      </c>
      <c r="K5" s="460">
        <f t="shared" si="0"/>
        <v>2951.575361704409</v>
      </c>
      <c r="L5" s="206">
        <f t="shared" si="0"/>
        <v>2890.2979463747793</v>
      </c>
      <c r="M5" s="206">
        <f>SUM(M6:M9)</f>
        <v>2970.6115421310465</v>
      </c>
      <c r="N5" s="206">
        <f>SUM(N6:N9)</f>
        <v>3011.9069982513424</v>
      </c>
      <c r="O5" s="379">
        <f>SUM(O6:O9)</f>
        <v>1544.1589791216127</v>
      </c>
      <c r="P5" s="223">
        <f aca="true" t="shared" si="1" ref="P5:Q9">(M5/L5-1)*100</f>
        <v>2.7787306792022015</v>
      </c>
      <c r="Q5" s="223">
        <f t="shared" si="1"/>
        <v>1.390133160617557</v>
      </c>
      <c r="R5" s="222">
        <v>89.66999976491185</v>
      </c>
      <c r="S5" s="222">
        <v>0.0331351532626811</v>
      </c>
      <c r="T5" s="224">
        <v>10.296865081825466</v>
      </c>
      <c r="U5" s="222">
        <v>0</v>
      </c>
      <c r="W5" s="60"/>
    </row>
    <row r="6" spans="2:24" ht="15" customHeight="1">
      <c r="B6" s="119"/>
      <c r="C6" s="49" t="s">
        <v>97</v>
      </c>
      <c r="D6" s="459">
        <v>1739.2974112770355</v>
      </c>
      <c r="E6" s="459">
        <v>2054.185630952327</v>
      </c>
      <c r="F6" s="459">
        <v>2049.8151502887067</v>
      </c>
      <c r="G6" s="459">
        <v>2224.111607724723</v>
      </c>
      <c r="H6" s="459">
        <v>2091.841067834219</v>
      </c>
      <c r="I6" s="459">
        <v>2108.3101786854686</v>
      </c>
      <c r="J6" s="459">
        <v>2109.5730709808677</v>
      </c>
      <c r="K6" s="459">
        <v>2135.0263617044084</v>
      </c>
      <c r="L6" s="120">
        <v>2082.0609463747787</v>
      </c>
      <c r="M6" s="120">
        <v>2173.4105421310464</v>
      </c>
      <c r="N6" s="120">
        <v>2224.8909982513424</v>
      </c>
      <c r="O6" s="380">
        <v>960.0879791216125</v>
      </c>
      <c r="P6" s="166">
        <f t="shared" si="1"/>
        <v>4.387460218939454</v>
      </c>
      <c r="Q6" s="166">
        <f t="shared" si="1"/>
        <v>2.3686484961013887</v>
      </c>
      <c r="R6" s="253">
        <v>99.48271623153468</v>
      </c>
      <c r="S6" s="253">
        <v>0.04485613006589447</v>
      </c>
      <c r="T6" s="253">
        <v>0.47242763839941565</v>
      </c>
      <c r="U6" s="121">
        <v>0</v>
      </c>
      <c r="W6" s="33"/>
      <c r="X6" s="126"/>
    </row>
    <row r="7" spans="2:24" ht="44.25" customHeight="1">
      <c r="B7" s="119"/>
      <c r="C7" s="39" t="s">
        <v>81</v>
      </c>
      <c r="D7" s="459">
        <v>817.538</v>
      </c>
      <c r="E7" s="459">
        <v>815.622</v>
      </c>
      <c r="F7" s="459">
        <v>818.895</v>
      </c>
      <c r="G7" s="459">
        <v>790.6779999999999</v>
      </c>
      <c r="H7" s="459">
        <v>784.839</v>
      </c>
      <c r="I7" s="459">
        <v>742.732</v>
      </c>
      <c r="J7" s="459">
        <v>730.546</v>
      </c>
      <c r="K7" s="459">
        <v>725.528</v>
      </c>
      <c r="L7" s="120">
        <v>719.36</v>
      </c>
      <c r="M7" s="120">
        <v>709.987</v>
      </c>
      <c r="N7" s="120">
        <v>702.382</v>
      </c>
      <c r="O7" s="380">
        <v>522.168</v>
      </c>
      <c r="P7" s="166">
        <f>(M7/L7-1)*100</f>
        <v>-1.3029637455516108</v>
      </c>
      <c r="Q7" s="166">
        <f>(N7/M7-1)*100</f>
        <v>-1.071146373102605</v>
      </c>
      <c r="R7" s="253">
        <v>68.42202676036686</v>
      </c>
      <c r="S7" s="253">
        <v>0</v>
      </c>
      <c r="T7" s="253">
        <v>31.577973239633135</v>
      </c>
      <c r="U7" s="121">
        <v>0</v>
      </c>
      <c r="W7" s="33"/>
      <c r="X7" s="126"/>
    </row>
    <row r="8" spans="2:24" ht="15" customHeight="1">
      <c r="B8" s="119"/>
      <c r="C8" s="39" t="s">
        <v>0</v>
      </c>
      <c r="D8" s="459">
        <v>148.503</v>
      </c>
      <c r="E8" s="459">
        <v>143.042</v>
      </c>
      <c r="F8" s="459">
        <v>143.042</v>
      </c>
      <c r="G8" s="459">
        <v>66.93</v>
      </c>
      <c r="H8" s="459">
        <v>70.249</v>
      </c>
      <c r="I8" s="459">
        <v>70.298</v>
      </c>
      <c r="J8" s="459">
        <v>69.662</v>
      </c>
      <c r="K8" s="459">
        <v>84.005</v>
      </c>
      <c r="L8" s="120">
        <v>82.26</v>
      </c>
      <c r="M8" s="120">
        <v>80.897</v>
      </c>
      <c r="N8" s="120">
        <v>78.47</v>
      </c>
      <c r="O8" s="380">
        <v>56.518</v>
      </c>
      <c r="P8" s="166">
        <f t="shared" si="1"/>
        <v>-1.6569414053002718</v>
      </c>
      <c r="Q8" s="166">
        <f t="shared" si="1"/>
        <v>-3.0001112525804507</v>
      </c>
      <c r="R8" s="253">
        <v>3.025360010194979</v>
      </c>
      <c r="S8" s="253">
        <v>0</v>
      </c>
      <c r="T8" s="253">
        <v>96.97463998980503</v>
      </c>
      <c r="U8" s="121">
        <v>0</v>
      </c>
      <c r="W8" s="33"/>
      <c r="X8" s="126"/>
    </row>
    <row r="9" spans="2:24" ht="15" customHeight="1">
      <c r="B9" s="119"/>
      <c r="C9" s="6" t="s">
        <v>105</v>
      </c>
      <c r="D9" s="459">
        <v>0</v>
      </c>
      <c r="E9" s="459">
        <v>0</v>
      </c>
      <c r="F9" s="459">
        <v>0</v>
      </c>
      <c r="G9" s="459">
        <v>0</v>
      </c>
      <c r="H9" s="459">
        <v>0</v>
      </c>
      <c r="I9" s="254">
        <v>7.809</v>
      </c>
      <c r="J9" s="254">
        <v>7.454</v>
      </c>
      <c r="K9" s="254">
        <v>7.016</v>
      </c>
      <c r="L9" s="121">
        <v>6.617</v>
      </c>
      <c r="M9" s="121">
        <v>6.317</v>
      </c>
      <c r="N9" s="121">
        <v>6.164</v>
      </c>
      <c r="O9" s="381">
        <v>5.385</v>
      </c>
      <c r="P9" s="166">
        <f t="shared" si="1"/>
        <v>-4.533776635937736</v>
      </c>
      <c r="Q9" s="166">
        <f t="shared" si="1"/>
        <v>-2.4220357764761835</v>
      </c>
      <c r="R9" s="254">
        <v>71.98247890979883</v>
      </c>
      <c r="S9" s="253">
        <v>0</v>
      </c>
      <c r="T9" s="253">
        <v>28.01752109020117</v>
      </c>
      <c r="U9" s="121">
        <v>0</v>
      </c>
      <c r="W9" s="33"/>
      <c r="X9" s="126"/>
    </row>
    <row r="10" spans="2:24" ht="22.5" customHeight="1">
      <c r="B10" s="791" t="s">
        <v>88</v>
      </c>
      <c r="C10" s="792"/>
      <c r="D10" s="792"/>
      <c r="E10" s="792"/>
      <c r="F10" s="792"/>
      <c r="G10" s="792"/>
      <c r="H10" s="792"/>
      <c r="I10" s="792"/>
      <c r="J10" s="792"/>
      <c r="K10" s="792"/>
      <c r="L10" s="792"/>
      <c r="M10" s="792"/>
      <c r="N10" s="792"/>
      <c r="O10" s="792"/>
      <c r="P10" s="792"/>
      <c r="Q10" s="792"/>
      <c r="R10" s="792"/>
      <c r="S10" s="792"/>
      <c r="T10" s="792"/>
      <c r="U10" s="793"/>
      <c r="W10" s="33"/>
      <c r="X10" s="126"/>
    </row>
    <row r="11" spans="2:24" ht="15" customHeight="1">
      <c r="B11" s="799" t="s">
        <v>5</v>
      </c>
      <c r="C11" s="800"/>
      <c r="D11" s="461">
        <f>SUM(D12:D13)</f>
        <v>1077.8209920888644</v>
      </c>
      <c r="E11" s="461">
        <f>SUM(E12:E13)</f>
        <v>1244.6751825291365</v>
      </c>
      <c r="F11" s="461">
        <f>SUM(F12:F13)</f>
        <v>1363.0362200265427</v>
      </c>
      <c r="G11" s="461">
        <f>SUM(G12:G13)</f>
        <v>1291.0438556083134</v>
      </c>
      <c r="H11" s="461">
        <f>SUM(H12:H13)</f>
        <v>1335.2627778644635</v>
      </c>
      <c r="I11" s="461">
        <f aca="true" t="shared" si="2" ref="I11:O11">SUM(I12:I13)</f>
        <v>1429.6972282416637</v>
      </c>
      <c r="J11" s="461">
        <f t="shared" si="2"/>
        <v>1447.054498588287</v>
      </c>
      <c r="K11" s="461">
        <f t="shared" si="2"/>
        <v>1509.658324447814</v>
      </c>
      <c r="L11" s="218">
        <f t="shared" si="2"/>
        <v>1519.1149059943887</v>
      </c>
      <c r="M11" s="218">
        <f>SUM(M12:M13)</f>
        <v>1544.1490481904257</v>
      </c>
      <c r="N11" s="218">
        <f>SUM(N12:N13)</f>
        <v>1549.4058284291245</v>
      </c>
      <c r="O11" s="382">
        <f t="shared" si="2"/>
        <v>1001.4725881532578</v>
      </c>
      <c r="P11" s="220">
        <f aca="true" t="shared" si="3" ref="P11:Q13">(M11/L11-1)*100</f>
        <v>1.6479426340465064</v>
      </c>
      <c r="Q11" s="220">
        <f t="shared" si="3"/>
        <v>0.3404321781540043</v>
      </c>
      <c r="R11" s="219">
        <v>85.42490732563381</v>
      </c>
      <c r="S11" s="219">
        <v>0</v>
      </c>
      <c r="T11" s="221">
        <v>14.57509267436618</v>
      </c>
      <c r="U11" s="219">
        <v>0</v>
      </c>
      <c r="W11" s="60"/>
      <c r="X11" s="126"/>
    </row>
    <row r="12" spans="2:24" ht="15" customHeight="1">
      <c r="B12" s="119"/>
      <c r="C12" s="6" t="s">
        <v>101</v>
      </c>
      <c r="D12" s="254">
        <v>822.2137924431365</v>
      </c>
      <c r="E12" s="254">
        <v>999.2650138180036</v>
      </c>
      <c r="F12" s="254">
        <v>1106.8868550495913</v>
      </c>
      <c r="G12" s="254">
        <v>1031.4472725749083</v>
      </c>
      <c r="H12" s="254">
        <v>1071.9448405153832</v>
      </c>
      <c r="I12" s="254">
        <v>1160.1962728657006</v>
      </c>
      <c r="J12" s="254">
        <v>1175.302382416596</v>
      </c>
      <c r="K12" s="254">
        <v>1242.0251304550707</v>
      </c>
      <c r="L12" s="121">
        <v>1267.5295035564102</v>
      </c>
      <c r="M12" s="121">
        <v>1267.8029004037994</v>
      </c>
      <c r="N12" s="121">
        <v>1280.4528032483079</v>
      </c>
      <c r="O12" s="381">
        <v>803.9259006360712</v>
      </c>
      <c r="P12" s="166">
        <f t="shared" si="3"/>
        <v>0.021569268929999552</v>
      </c>
      <c r="Q12" s="166">
        <f t="shared" si="3"/>
        <v>0.9977815037715665</v>
      </c>
      <c r="R12" s="253">
        <v>82.39511941869019</v>
      </c>
      <c r="S12" s="253">
        <v>0</v>
      </c>
      <c r="T12" s="253">
        <v>17.60488058130981</v>
      </c>
      <c r="U12" s="121">
        <v>0</v>
      </c>
      <c r="W12" s="33"/>
      <c r="X12" s="126"/>
    </row>
    <row r="13" spans="2:24" ht="15" customHeight="1">
      <c r="B13" s="119"/>
      <c r="C13" s="39" t="s">
        <v>99</v>
      </c>
      <c r="D13" s="254">
        <v>255.6071996457279</v>
      </c>
      <c r="E13" s="254">
        <v>245.4101687111328</v>
      </c>
      <c r="F13" s="254">
        <v>256.1493649769513</v>
      </c>
      <c r="G13" s="254">
        <v>259.5965830334051</v>
      </c>
      <c r="H13" s="254">
        <v>263.31793734908024</v>
      </c>
      <c r="I13" s="254">
        <v>269.500955375963</v>
      </c>
      <c r="J13" s="254">
        <v>271.7521161716912</v>
      </c>
      <c r="K13" s="254">
        <v>267.63319399274343</v>
      </c>
      <c r="L13" s="121">
        <v>251.5854024379785</v>
      </c>
      <c r="M13" s="121">
        <v>276.34614778662615</v>
      </c>
      <c r="N13" s="121">
        <v>268.9530251808167</v>
      </c>
      <c r="O13" s="381">
        <v>197.54668751718654</v>
      </c>
      <c r="P13" s="166">
        <f t="shared" si="3"/>
        <v>9.841884747169205</v>
      </c>
      <c r="Q13" s="166">
        <f t="shared" si="3"/>
        <v>-2.6753123446894733</v>
      </c>
      <c r="R13" s="254">
        <v>99.97992606005404</v>
      </c>
      <c r="S13" s="253">
        <v>0</v>
      </c>
      <c r="T13" s="253">
        <v>0.02007393994596814</v>
      </c>
      <c r="U13" s="121">
        <v>0</v>
      </c>
      <c r="W13" s="33"/>
      <c r="X13" s="126"/>
    </row>
    <row r="14" spans="2:24" ht="15" customHeight="1">
      <c r="B14" s="799" t="s">
        <v>6</v>
      </c>
      <c r="C14" s="800"/>
      <c r="D14" s="462" t="s">
        <v>8</v>
      </c>
      <c r="E14" s="462" t="s">
        <v>8</v>
      </c>
      <c r="F14" s="462" t="s">
        <v>8</v>
      </c>
      <c r="G14" s="462" t="s">
        <v>8</v>
      </c>
      <c r="H14" s="462" t="s">
        <v>8</v>
      </c>
      <c r="I14" s="462" t="s">
        <v>8</v>
      </c>
      <c r="J14" s="462" t="s">
        <v>8</v>
      </c>
      <c r="K14" s="462" t="s">
        <v>8</v>
      </c>
      <c r="L14" s="455" t="s">
        <v>8</v>
      </c>
      <c r="M14" s="455" t="s">
        <v>8</v>
      </c>
      <c r="N14" s="455" t="s">
        <v>8</v>
      </c>
      <c r="O14" s="456" t="s">
        <v>8</v>
      </c>
      <c r="P14" s="455" t="s">
        <v>8</v>
      </c>
      <c r="Q14" s="455" t="s">
        <v>8</v>
      </c>
      <c r="R14" s="455" t="s">
        <v>8</v>
      </c>
      <c r="S14" s="455" t="s">
        <v>8</v>
      </c>
      <c r="T14" s="455" t="s">
        <v>8</v>
      </c>
      <c r="U14" s="455" t="s">
        <v>8</v>
      </c>
      <c r="W14" s="33"/>
      <c r="X14" s="126"/>
    </row>
    <row r="15" spans="2:24" ht="14.25" customHeight="1">
      <c r="B15" s="119"/>
      <c r="C15" s="6" t="s">
        <v>7</v>
      </c>
      <c r="D15" s="254">
        <v>101.839</v>
      </c>
      <c r="E15" s="254">
        <v>202.293</v>
      </c>
      <c r="F15" s="254">
        <v>358.4726785411795</v>
      </c>
      <c r="G15" s="254">
        <v>617.6868214634941</v>
      </c>
      <c r="H15" s="254">
        <v>543.9444749338428</v>
      </c>
      <c r="I15" s="254">
        <v>692.2655487571091</v>
      </c>
      <c r="J15" s="254">
        <v>970.7780848508032</v>
      </c>
      <c r="K15" s="254">
        <v>1216.2581872054034</v>
      </c>
      <c r="L15" s="121">
        <v>1608.640952219324</v>
      </c>
      <c r="M15" s="121">
        <v>1849.7035096019745</v>
      </c>
      <c r="N15" s="121">
        <v>2086.611</v>
      </c>
      <c r="O15" s="381">
        <v>1095.571</v>
      </c>
      <c r="P15" s="166">
        <f>(M15/L15-1)*100</f>
        <v>14.985479329621331</v>
      </c>
      <c r="Q15" s="166">
        <f>(N15/M15-1)*100</f>
        <v>12.807862944964832</v>
      </c>
      <c r="R15" s="121">
        <v>100</v>
      </c>
      <c r="S15" s="121">
        <v>0</v>
      </c>
      <c r="T15" s="121">
        <v>0</v>
      </c>
      <c r="U15" s="254">
        <v>100</v>
      </c>
      <c r="W15" s="33"/>
      <c r="X15" s="126"/>
    </row>
    <row r="16" spans="2:24" ht="14.25" customHeight="1">
      <c r="B16" s="119"/>
      <c r="C16" s="6" t="s">
        <v>139</v>
      </c>
      <c r="D16" s="463" t="s">
        <v>8</v>
      </c>
      <c r="E16" s="463" t="s">
        <v>8</v>
      </c>
      <c r="F16" s="463" t="s">
        <v>8</v>
      </c>
      <c r="G16" s="463" t="s">
        <v>8</v>
      </c>
      <c r="H16" s="463" t="s">
        <v>8</v>
      </c>
      <c r="I16" s="463" t="s">
        <v>8</v>
      </c>
      <c r="J16" s="463" t="s">
        <v>8</v>
      </c>
      <c r="K16" s="463" t="s">
        <v>8</v>
      </c>
      <c r="L16" s="122" t="s">
        <v>8</v>
      </c>
      <c r="M16" s="122" t="s">
        <v>8</v>
      </c>
      <c r="N16" s="122" t="s">
        <v>8</v>
      </c>
      <c r="O16" s="383" t="s">
        <v>8</v>
      </c>
      <c r="P16" s="122" t="s">
        <v>8</v>
      </c>
      <c r="Q16" s="122" t="s">
        <v>8</v>
      </c>
      <c r="R16" s="122" t="s">
        <v>8</v>
      </c>
      <c r="S16" s="122" t="s">
        <v>8</v>
      </c>
      <c r="T16" s="122" t="s">
        <v>8</v>
      </c>
      <c r="U16" s="122" t="s">
        <v>8</v>
      </c>
      <c r="W16" s="33"/>
      <c r="X16" s="126"/>
    </row>
    <row r="17" spans="2:24" ht="14.25" customHeight="1">
      <c r="B17" s="119"/>
      <c r="C17" s="6" t="s">
        <v>140</v>
      </c>
      <c r="D17" s="439">
        <v>237.89935486196475</v>
      </c>
      <c r="E17" s="439">
        <v>215.23157481681295</v>
      </c>
      <c r="F17" s="439">
        <v>243.290534414416</v>
      </c>
      <c r="G17" s="439">
        <v>293.107620522728</v>
      </c>
      <c r="H17" s="439">
        <v>157.15449430673058</v>
      </c>
      <c r="I17" s="439">
        <v>102.59841702958244</v>
      </c>
      <c r="J17" s="439">
        <v>122.03908511547804</v>
      </c>
      <c r="K17" s="439">
        <v>217.79362343478036</v>
      </c>
      <c r="L17" s="439">
        <v>283.9963091446445</v>
      </c>
      <c r="M17" s="439">
        <v>285.4130946834401</v>
      </c>
      <c r="N17" s="439">
        <v>244.94901112870292</v>
      </c>
      <c r="O17" s="440">
        <v>103.85635496289318</v>
      </c>
      <c r="P17" s="166">
        <f aca="true" t="shared" si="4" ref="P17:Q20">(M17/L17-1)*100</f>
        <v>0.4988746308227432</v>
      </c>
      <c r="Q17" s="166">
        <f t="shared" si="4"/>
        <v>-14.177374587391324</v>
      </c>
      <c r="R17" s="253">
        <v>84.40102696321395</v>
      </c>
      <c r="S17" s="253">
        <v>15.59217051923672</v>
      </c>
      <c r="T17" s="253">
        <v>0.0068025175493256745</v>
      </c>
      <c r="U17" s="121">
        <v>0</v>
      </c>
      <c r="W17" s="2"/>
      <c r="X17" s="126"/>
    </row>
    <row r="18" spans="2:24" ht="14.25" customHeight="1">
      <c r="B18" s="119"/>
      <c r="C18" s="6" t="s">
        <v>141</v>
      </c>
      <c r="D18" s="439">
        <v>2663.21522250373</v>
      </c>
      <c r="E18" s="439">
        <v>2747.337770932682</v>
      </c>
      <c r="F18" s="439">
        <v>2869.3165087124567</v>
      </c>
      <c r="G18" s="439">
        <v>3793.8686982184568</v>
      </c>
      <c r="H18" s="439">
        <v>3513.767039491177</v>
      </c>
      <c r="I18" s="439">
        <v>3931.1358065423083</v>
      </c>
      <c r="J18" s="439">
        <v>3721.5272648224072</v>
      </c>
      <c r="K18" s="439">
        <v>3813.5288117456025</v>
      </c>
      <c r="L18" s="439">
        <v>3800.8010911832976</v>
      </c>
      <c r="M18" s="439">
        <v>4105.300490957886</v>
      </c>
      <c r="N18" s="439">
        <v>4846.831295079872</v>
      </c>
      <c r="O18" s="440">
        <v>2096.5655722536094</v>
      </c>
      <c r="P18" s="166">
        <f t="shared" si="4"/>
        <v>8.011453177092953</v>
      </c>
      <c r="Q18" s="166">
        <f t="shared" si="4"/>
        <v>18.062765582086904</v>
      </c>
      <c r="R18" s="253">
        <v>71.03456659750223</v>
      </c>
      <c r="S18" s="253">
        <v>28.837280523657494</v>
      </c>
      <c r="T18" s="253">
        <v>0.12815287884027513</v>
      </c>
      <c r="U18" s="121">
        <v>0</v>
      </c>
      <c r="W18" s="2"/>
      <c r="X18" s="126"/>
    </row>
    <row r="19" spans="2:24" ht="14.25" customHeight="1">
      <c r="B19" s="119"/>
      <c r="C19" s="6" t="s">
        <v>103</v>
      </c>
      <c r="D19" s="254">
        <v>1.111</v>
      </c>
      <c r="E19" s="254">
        <v>64.12799999999999</v>
      </c>
      <c r="F19" s="254">
        <v>84.7125709187219</v>
      </c>
      <c r="G19" s="254">
        <v>117.08018369205129</v>
      </c>
      <c r="H19" s="254">
        <v>153.67614018014987</v>
      </c>
      <c r="I19" s="254">
        <v>196.8171960585967</v>
      </c>
      <c r="J19" s="254">
        <v>163.35975417489271</v>
      </c>
      <c r="K19" s="254">
        <v>140.5739757838045</v>
      </c>
      <c r="L19" s="121">
        <v>110.35917207537364</v>
      </c>
      <c r="M19" s="121">
        <v>117.79556191669798</v>
      </c>
      <c r="N19" s="121">
        <v>118.96</v>
      </c>
      <c r="O19" s="381">
        <v>59.41199999999999</v>
      </c>
      <c r="P19" s="166">
        <f t="shared" si="4"/>
        <v>6.738352328563502</v>
      </c>
      <c r="Q19" s="166">
        <f t="shared" si="4"/>
        <v>0.988524579665806</v>
      </c>
      <c r="R19" s="253">
        <v>34.731842636180225</v>
      </c>
      <c r="S19" s="253">
        <v>65.26815736381977</v>
      </c>
      <c r="T19" s="253">
        <v>0</v>
      </c>
      <c r="U19" s="121">
        <v>0</v>
      </c>
      <c r="W19" s="2"/>
      <c r="X19" s="126"/>
    </row>
    <row r="20" spans="2:27" s="1" customFormat="1" ht="15" customHeight="1">
      <c r="B20" s="123"/>
      <c r="C20" s="124" t="s">
        <v>104</v>
      </c>
      <c r="D20" s="464">
        <v>0</v>
      </c>
      <c r="E20" s="464">
        <v>0</v>
      </c>
      <c r="F20" s="464">
        <v>0</v>
      </c>
      <c r="G20" s="464">
        <v>129.02499999999998</v>
      </c>
      <c r="H20" s="464">
        <v>309.471</v>
      </c>
      <c r="I20" s="464">
        <v>362.112</v>
      </c>
      <c r="J20" s="464">
        <v>370.057</v>
      </c>
      <c r="K20" s="464">
        <v>356.602</v>
      </c>
      <c r="L20" s="125">
        <v>334.66200000000003</v>
      </c>
      <c r="M20" s="125">
        <v>420.574</v>
      </c>
      <c r="N20" s="125">
        <v>332.458</v>
      </c>
      <c r="O20" s="384">
        <v>33.556</v>
      </c>
      <c r="P20" s="167">
        <f t="shared" si="4"/>
        <v>25.67127430063765</v>
      </c>
      <c r="Q20" s="167">
        <f>(N20/M20-1)*100</f>
        <v>-20.951366465830024</v>
      </c>
      <c r="R20" s="255">
        <v>100</v>
      </c>
      <c r="S20" s="255">
        <v>0</v>
      </c>
      <c r="T20" s="255">
        <v>0</v>
      </c>
      <c r="U20" s="255">
        <v>0</v>
      </c>
      <c r="V20" s="2"/>
      <c r="W20" s="2"/>
      <c r="X20" s="126"/>
      <c r="Y20" s="2"/>
      <c r="Z20" s="2"/>
      <c r="AA20" s="2"/>
    </row>
    <row r="21" spans="2:21" ht="39.75" customHeight="1">
      <c r="B21" s="772"/>
      <c r="C21" s="772"/>
      <c r="D21" s="772"/>
      <c r="E21" s="772"/>
      <c r="F21" s="772"/>
      <c r="G21" s="772"/>
      <c r="H21" s="772"/>
      <c r="I21" s="772"/>
      <c r="J21" s="772"/>
      <c r="K21" s="772"/>
      <c r="L21" s="772"/>
      <c r="M21" s="772"/>
      <c r="N21" s="772"/>
      <c r="O21" s="772"/>
      <c r="P21" s="772"/>
      <c r="Q21" s="772"/>
      <c r="R21" s="772"/>
      <c r="S21" s="772"/>
      <c r="T21" s="772"/>
      <c r="U21" s="772"/>
    </row>
    <row r="22" spans="2:21" ht="22.5" customHeight="1">
      <c r="B22" s="772"/>
      <c r="C22" s="772"/>
      <c r="D22" s="772"/>
      <c r="E22" s="772"/>
      <c r="F22" s="772"/>
      <c r="G22" s="772"/>
      <c r="H22" s="772"/>
      <c r="I22" s="772"/>
      <c r="J22" s="772"/>
      <c r="K22" s="772"/>
      <c r="L22" s="772"/>
      <c r="M22" s="772"/>
      <c r="N22" s="772"/>
      <c r="O22" s="772"/>
      <c r="P22" s="772"/>
      <c r="Q22" s="772"/>
      <c r="R22" s="772"/>
      <c r="S22" s="772"/>
      <c r="T22" s="772"/>
      <c r="U22" s="772"/>
    </row>
    <row r="25" spans="16:18" ht="11.25">
      <c r="P25" s="56"/>
      <c r="Q25" s="56"/>
      <c r="R25" s="56"/>
    </row>
    <row r="27" spans="16:18" ht="11.25">
      <c r="P27" s="56"/>
      <c r="Q27" s="56"/>
      <c r="R27" s="56"/>
    </row>
    <row r="28" spans="16:21" ht="11.25">
      <c r="P28" s="126"/>
      <c r="Q28" s="126"/>
      <c r="U28" s="127"/>
    </row>
    <row r="30" spans="2:17" ht="11.25">
      <c r="B30" s="6"/>
      <c r="C30" s="6"/>
      <c r="D30" s="37"/>
      <c r="E30" s="37"/>
      <c r="F30" s="37"/>
      <c r="G30" s="37"/>
      <c r="H30" s="37"/>
      <c r="I30" s="37"/>
      <c r="J30" s="37"/>
      <c r="K30" s="37"/>
      <c r="L30" s="37"/>
      <c r="M30" s="37"/>
      <c r="N30" s="37"/>
      <c r="O30" s="37"/>
      <c r="P30" s="6"/>
      <c r="Q30" s="6"/>
    </row>
    <row r="31" spans="2:23" ht="11.25">
      <c r="B31" s="6"/>
      <c r="C31" s="6"/>
      <c r="D31" s="6"/>
      <c r="E31" s="25"/>
      <c r="F31" s="25"/>
      <c r="G31" s="157"/>
      <c r="H31" s="157"/>
      <c r="I31" s="157"/>
      <c r="J31" s="157"/>
      <c r="K31" s="157"/>
      <c r="L31" s="157"/>
      <c r="M31" s="157"/>
      <c r="N31" s="157"/>
      <c r="O31" s="157"/>
      <c r="P31" s="36"/>
      <c r="Q31" s="36"/>
      <c r="T31" s="77"/>
      <c r="W31" s="2"/>
    </row>
    <row r="32" spans="2:17" ht="11.25">
      <c r="B32" s="58"/>
      <c r="C32" s="50"/>
      <c r="D32" s="58"/>
      <c r="E32" s="93"/>
      <c r="F32" s="93"/>
      <c r="G32" s="128"/>
      <c r="H32" s="128"/>
      <c r="I32" s="128"/>
      <c r="J32" s="71"/>
      <c r="K32" s="71"/>
      <c r="L32" s="157"/>
      <c r="M32" s="157"/>
      <c r="N32" s="157"/>
      <c r="O32" s="157"/>
      <c r="P32" s="71"/>
      <c r="Q32" s="71"/>
    </row>
    <row r="33" spans="2:17" ht="12.75">
      <c r="B33" s="49"/>
      <c r="C33" s="53"/>
      <c r="D33" s="6"/>
      <c r="E33" s="159"/>
      <c r="F33" s="159"/>
      <c r="G33" s="159"/>
      <c r="H33" s="159"/>
      <c r="I33" s="159"/>
      <c r="J33" s="159"/>
      <c r="K33" s="159"/>
      <c r="L33" s="159"/>
      <c r="M33" s="159"/>
      <c r="N33" s="159"/>
      <c r="O33" s="159"/>
      <c r="P33" s="71"/>
      <c r="Q33" s="74"/>
    </row>
    <row r="34" spans="2:17" ht="11.25">
      <c r="B34" s="49"/>
      <c r="C34" s="53"/>
      <c r="D34" s="6"/>
      <c r="E34" s="74"/>
      <c r="F34" s="74"/>
      <c r="G34" s="74"/>
      <c r="H34" s="74"/>
      <c r="I34" s="74"/>
      <c r="J34" s="74"/>
      <c r="K34" s="74"/>
      <c r="L34" s="74"/>
      <c r="M34" s="74"/>
      <c r="N34" s="74"/>
      <c r="O34" s="74"/>
      <c r="P34" s="71"/>
      <c r="Q34" s="74"/>
    </row>
    <row r="35" spans="2:17" ht="11.25">
      <c r="B35" s="49"/>
      <c r="C35" s="53"/>
      <c r="D35" s="53"/>
      <c r="E35" s="116"/>
      <c r="F35" s="116"/>
      <c r="G35" s="74"/>
      <c r="H35" s="74"/>
      <c r="I35" s="128"/>
      <c r="J35" s="71"/>
      <c r="K35" s="71"/>
      <c r="L35" s="157"/>
      <c r="M35" s="157"/>
      <c r="N35" s="157"/>
      <c r="O35" s="157"/>
      <c r="P35" s="71"/>
      <c r="Q35" s="74"/>
    </row>
    <row r="36" spans="2:17" ht="11.25">
      <c r="B36" s="49"/>
      <c r="C36" s="53"/>
      <c r="D36" s="6"/>
      <c r="E36" s="6"/>
      <c r="F36" s="92"/>
      <c r="G36" s="92"/>
      <c r="H36" s="92"/>
      <c r="I36" s="92"/>
      <c r="J36" s="92"/>
      <c r="K36" s="92"/>
      <c r="L36" s="157"/>
      <c r="M36" s="157"/>
      <c r="N36" s="157"/>
      <c r="O36" s="157"/>
      <c r="P36" s="71"/>
      <c r="Q36" s="92"/>
    </row>
    <row r="37" spans="2:17" ht="11.25">
      <c r="B37" s="58"/>
      <c r="C37" s="58"/>
      <c r="E37" s="6"/>
      <c r="F37" s="6"/>
      <c r="G37" s="6"/>
      <c r="H37" s="6"/>
      <c r="I37" s="6"/>
      <c r="J37" s="6"/>
      <c r="K37" s="6"/>
      <c r="L37" s="157"/>
      <c r="M37" s="157"/>
      <c r="N37" s="157"/>
      <c r="O37" s="157"/>
      <c r="P37" s="71"/>
      <c r="Q37" s="6"/>
    </row>
    <row r="38" spans="2:17" ht="11.25">
      <c r="B38" s="94"/>
      <c r="C38" s="94"/>
      <c r="E38" s="74"/>
      <c r="F38" s="74"/>
      <c r="G38" s="74"/>
      <c r="H38" s="74"/>
      <c r="I38" s="74"/>
      <c r="J38" s="74"/>
      <c r="K38" s="74"/>
      <c r="L38" s="157"/>
      <c r="M38" s="157"/>
      <c r="N38" s="157"/>
      <c r="O38" s="157"/>
      <c r="P38" s="71"/>
      <c r="Q38" s="74"/>
    </row>
    <row r="39" spans="2:17" ht="11.25">
      <c r="B39" s="49"/>
      <c r="C39" s="53"/>
      <c r="E39" s="6"/>
      <c r="F39" s="92"/>
      <c r="G39" s="92"/>
      <c r="H39" s="92"/>
      <c r="I39" s="92"/>
      <c r="J39" s="92"/>
      <c r="K39" s="92"/>
      <c r="L39" s="157"/>
      <c r="M39" s="157"/>
      <c r="N39" s="157"/>
      <c r="O39" s="157"/>
      <c r="P39" s="71"/>
      <c r="Q39" s="92"/>
    </row>
    <row r="40" spans="2:17" ht="11.25">
      <c r="B40" s="49"/>
      <c r="C40" s="53"/>
      <c r="E40" s="6"/>
      <c r="F40" s="6"/>
      <c r="G40" s="6"/>
      <c r="H40" s="6"/>
      <c r="I40" s="6"/>
      <c r="J40" s="6"/>
      <c r="K40" s="6"/>
      <c r="L40" s="157"/>
      <c r="M40" s="157"/>
      <c r="N40" s="157"/>
      <c r="O40" s="157"/>
      <c r="P40" s="71"/>
      <c r="Q40" s="6"/>
    </row>
    <row r="41" spans="2:17" ht="11.25">
      <c r="B41" s="94"/>
      <c r="C41" s="94"/>
      <c r="E41" s="56"/>
      <c r="F41" s="56"/>
      <c r="G41" s="56"/>
      <c r="H41" s="129"/>
      <c r="I41" s="129"/>
      <c r="J41" s="129"/>
      <c r="K41" s="129"/>
      <c r="L41" s="157"/>
      <c r="M41" s="157"/>
      <c r="N41" s="157"/>
      <c r="O41" s="157"/>
      <c r="P41" s="71"/>
      <c r="Q41" s="130"/>
    </row>
    <row r="42" spans="2:17" ht="11.25">
      <c r="B42" s="49"/>
      <c r="C42" s="53"/>
      <c r="E42" s="37"/>
      <c r="F42" s="56"/>
      <c r="G42" s="37"/>
      <c r="H42" s="92"/>
      <c r="I42" s="92"/>
      <c r="J42" s="92"/>
      <c r="K42" s="92"/>
      <c r="L42" s="157"/>
      <c r="M42" s="157"/>
      <c r="N42" s="157"/>
      <c r="O42" s="157"/>
      <c r="P42" s="71"/>
      <c r="Q42" s="92"/>
    </row>
    <row r="43" spans="2:17" ht="11.25">
      <c r="B43" s="49"/>
      <c r="C43" s="53"/>
      <c r="E43" s="37"/>
      <c r="F43" s="56"/>
      <c r="G43" s="131"/>
      <c r="H43" s="92"/>
      <c r="I43" s="92"/>
      <c r="J43" s="92"/>
      <c r="K43" s="92"/>
      <c r="L43" s="157"/>
      <c r="M43" s="157"/>
      <c r="N43" s="157"/>
      <c r="O43" s="157"/>
      <c r="P43" s="71"/>
      <c r="Q43" s="132"/>
    </row>
    <row r="44" spans="2:17" ht="11.25">
      <c r="B44" s="49"/>
      <c r="C44" s="49"/>
      <c r="E44" s="37"/>
      <c r="F44" s="56"/>
      <c r="G44" s="131"/>
      <c r="H44" s="92"/>
      <c r="I44" s="92"/>
      <c r="J44" s="92"/>
      <c r="K44" s="92"/>
      <c r="L44" s="157"/>
      <c r="M44" s="157"/>
      <c r="N44" s="157"/>
      <c r="O44" s="157"/>
      <c r="P44" s="71"/>
      <c r="Q44" s="132"/>
    </row>
    <row r="45" spans="2:17" ht="11.25">
      <c r="B45" s="49"/>
      <c r="C45" s="49"/>
      <c r="E45" s="37"/>
      <c r="F45" s="56"/>
      <c r="G45" s="37"/>
      <c r="H45" s="133"/>
      <c r="I45" s="133"/>
      <c r="J45" s="133"/>
      <c r="K45" s="133"/>
      <c r="L45" s="157"/>
      <c r="M45" s="157"/>
      <c r="N45" s="157"/>
      <c r="O45" s="157"/>
      <c r="P45" s="71"/>
      <c r="Q45" s="134"/>
    </row>
    <row r="46" spans="2:17" ht="11.25">
      <c r="B46" s="49"/>
      <c r="C46" s="49"/>
      <c r="H46" s="133"/>
      <c r="I46" s="133"/>
      <c r="J46" s="133"/>
      <c r="K46" s="133"/>
      <c r="L46" s="157"/>
      <c r="M46" s="157"/>
      <c r="N46" s="157"/>
      <c r="O46" s="157"/>
      <c r="P46" s="71"/>
      <c r="Q46" s="134"/>
    </row>
    <row r="47" spans="2:17" ht="11.25">
      <c r="B47" s="6"/>
      <c r="C47" s="6"/>
      <c r="H47" s="6"/>
      <c r="I47" s="6"/>
      <c r="J47" s="6"/>
      <c r="K47" s="6"/>
      <c r="L47" s="157"/>
      <c r="M47" s="157"/>
      <c r="N47" s="157"/>
      <c r="O47" s="157"/>
      <c r="P47" s="71"/>
      <c r="Q47" s="6"/>
    </row>
    <row r="48" spans="2:17" ht="11.25">
      <c r="B48" s="6"/>
      <c r="C48" s="6"/>
      <c r="E48" s="56"/>
      <c r="F48" s="56"/>
      <c r="G48" s="37"/>
      <c r="H48" s="6"/>
      <c r="I48" s="6"/>
      <c r="J48" s="6"/>
      <c r="K48" s="6"/>
      <c r="L48" s="157"/>
      <c r="M48" s="157"/>
      <c r="N48" s="157"/>
      <c r="O48" s="157"/>
      <c r="P48" s="71"/>
      <c r="Q48" s="6"/>
    </row>
    <row r="49" spans="2:17" ht="11.25">
      <c r="B49" s="6"/>
      <c r="C49" s="6"/>
      <c r="E49" s="37"/>
      <c r="F49" s="56"/>
      <c r="G49" s="37"/>
      <c r="H49" s="6"/>
      <c r="I49" s="6"/>
      <c r="J49" s="6"/>
      <c r="K49" s="6"/>
      <c r="L49" s="6"/>
      <c r="M49" s="6"/>
      <c r="N49" s="6"/>
      <c r="O49" s="6"/>
      <c r="P49" s="6"/>
      <c r="Q49" s="6"/>
    </row>
    <row r="50" spans="5:7" ht="11.25">
      <c r="E50" s="37"/>
      <c r="F50" s="56"/>
      <c r="G50" s="37"/>
    </row>
    <row r="51" spans="5:7" ht="11.25">
      <c r="E51" s="37"/>
      <c r="F51" s="56"/>
      <c r="G51" s="56"/>
    </row>
    <row r="52" spans="5:7" ht="11.25">
      <c r="E52" s="37"/>
      <c r="F52" s="56"/>
      <c r="G52" s="56"/>
    </row>
    <row r="53" spans="5:7" ht="11.25">
      <c r="E53" s="56"/>
      <c r="F53" s="56"/>
      <c r="G53" s="56"/>
    </row>
    <row r="54" spans="5:7" ht="11.25">
      <c r="E54" s="56"/>
      <c r="F54" s="56"/>
      <c r="G54" s="56"/>
    </row>
  </sheetData>
  <sheetProtection/>
  <mergeCells count="11">
    <mergeCell ref="B14:C14"/>
    <mergeCell ref="B3:C4"/>
    <mergeCell ref="B10:U10"/>
    <mergeCell ref="B21:U21"/>
    <mergeCell ref="O3:O4"/>
    <mergeCell ref="B22:U22"/>
    <mergeCell ref="R3:U3"/>
    <mergeCell ref="P3:Q3"/>
    <mergeCell ref="B5:C5"/>
    <mergeCell ref="B11:C11"/>
    <mergeCell ref="D3:N3"/>
  </mergeCells>
  <printOptions/>
  <pageMargins left="0.36" right="0.2" top="0.984251969" bottom="0.984251969" header="0.4921259845" footer="0.4921259845"/>
  <pageSetup fitToHeight="1" fitToWidth="1" horizontalDpi="600" verticalDpi="600" orientation="landscape" paperSize="9" scale="80" r:id="rId2"/>
  <ignoredErrors>
    <ignoredError sqref="D4:N4" numberStoredAsText="1"/>
  </ignoredErrors>
  <drawing r:id="rId1"/>
</worksheet>
</file>

<file path=xl/worksheets/sheet8.xml><?xml version="1.0" encoding="utf-8"?>
<worksheet xmlns="http://schemas.openxmlformats.org/spreadsheetml/2006/main" xmlns:r="http://schemas.openxmlformats.org/officeDocument/2006/relationships">
  <sheetPr>
    <tabColor rgb="FF00B050"/>
    <pageSetUpPr fitToPage="1"/>
  </sheetPr>
  <dimension ref="B1:Z35"/>
  <sheetViews>
    <sheetView showGridLines="0" zoomScaleSheetLayoutView="115" zoomScalePageLayoutView="0" workbookViewId="0" topLeftCell="A1">
      <selection activeCell="B31" sqref="B31"/>
    </sheetView>
  </sheetViews>
  <sheetFormatPr defaultColWidth="11.421875" defaultRowHeight="12.75"/>
  <cols>
    <col min="1" max="1" width="3.7109375" style="2" customWidth="1"/>
    <col min="2" max="2" width="39.421875" style="2" customWidth="1"/>
    <col min="3" max="11" width="8.28125" style="2" bestFit="1" customWidth="1"/>
    <col min="12" max="15" width="6.7109375" style="2" customWidth="1"/>
    <col min="16" max="16" width="8.28125" style="2" customWidth="1"/>
    <col min="17" max="19" width="8.28125" style="77" customWidth="1"/>
    <col min="20" max="22" width="8.28125" style="2" customWidth="1"/>
    <col min="23" max="26" width="6.7109375" style="2" customWidth="1"/>
    <col min="27" max="16384" width="11.421875" style="2" customWidth="1"/>
  </cols>
  <sheetData>
    <row r="1" ht="11.25">
      <c r="B1" s="1" t="s">
        <v>19</v>
      </c>
    </row>
    <row r="2" spans="17:26" ht="18.75" customHeight="1">
      <c r="Q2" s="104"/>
      <c r="R2" s="104"/>
      <c r="S2" s="104"/>
      <c r="T2" s="104"/>
      <c r="U2" s="104"/>
      <c r="V2" s="104"/>
      <c r="W2" s="104"/>
      <c r="X2" s="104"/>
      <c r="Y2" s="104"/>
      <c r="Z2" s="104"/>
    </row>
    <row r="3" spans="2:26" ht="54.75" customHeight="1">
      <c r="B3" s="774"/>
      <c r="C3" s="803" t="s">
        <v>129</v>
      </c>
      <c r="D3" s="804"/>
      <c r="E3" s="804"/>
      <c r="F3" s="804"/>
      <c r="G3" s="804"/>
      <c r="H3" s="804"/>
      <c r="I3" s="804"/>
      <c r="J3" s="804"/>
      <c r="K3" s="805"/>
      <c r="L3" s="769" t="s">
        <v>197</v>
      </c>
      <c r="M3" s="779"/>
      <c r="N3" s="779"/>
      <c r="O3" s="815"/>
      <c r="P3" s="809" t="s">
        <v>130</v>
      </c>
      <c r="Q3" s="801"/>
      <c r="R3" s="801"/>
      <c r="S3" s="801"/>
      <c r="T3" s="801"/>
      <c r="U3" s="801"/>
      <c r="V3" s="802"/>
      <c r="W3" s="769" t="s">
        <v>199</v>
      </c>
      <c r="X3" s="779"/>
      <c r="Y3" s="779"/>
      <c r="Z3" s="815"/>
    </row>
    <row r="4" spans="2:26" ht="24" customHeight="1">
      <c r="B4" s="775"/>
      <c r="C4" s="806"/>
      <c r="D4" s="807"/>
      <c r="E4" s="807"/>
      <c r="F4" s="807"/>
      <c r="G4" s="807"/>
      <c r="H4" s="807"/>
      <c r="I4" s="807"/>
      <c r="J4" s="807"/>
      <c r="K4" s="808"/>
      <c r="L4" s="769" t="s">
        <v>198</v>
      </c>
      <c r="M4" s="813"/>
      <c r="N4" s="814" t="s">
        <v>200</v>
      </c>
      <c r="O4" s="815"/>
      <c r="P4" s="810"/>
      <c r="Q4" s="811"/>
      <c r="R4" s="811"/>
      <c r="S4" s="811"/>
      <c r="T4" s="811"/>
      <c r="U4" s="811"/>
      <c r="V4" s="812"/>
      <c r="W4" s="769" t="s">
        <v>198</v>
      </c>
      <c r="X4" s="813"/>
      <c r="Y4" s="814" t="s">
        <v>200</v>
      </c>
      <c r="Z4" s="815"/>
    </row>
    <row r="5" spans="2:26" ht="22.5">
      <c r="B5" s="775"/>
      <c r="C5" s="225">
        <v>2007</v>
      </c>
      <c r="D5" s="225">
        <v>2008</v>
      </c>
      <c r="E5" s="225">
        <v>2009</v>
      </c>
      <c r="F5" s="225">
        <v>2010</v>
      </c>
      <c r="G5" s="225">
        <v>2011</v>
      </c>
      <c r="H5" s="225">
        <v>2012</v>
      </c>
      <c r="I5" s="225">
        <v>2013</v>
      </c>
      <c r="J5" s="225">
        <v>2014</v>
      </c>
      <c r="K5" s="225">
        <v>2015</v>
      </c>
      <c r="L5" s="225" t="s">
        <v>234</v>
      </c>
      <c r="M5" s="387" t="s">
        <v>249</v>
      </c>
      <c r="N5" s="225" t="s">
        <v>234</v>
      </c>
      <c r="O5" s="387" t="s">
        <v>249</v>
      </c>
      <c r="P5" s="226">
        <v>2009</v>
      </c>
      <c r="Q5" s="226">
        <v>2010</v>
      </c>
      <c r="R5" s="226">
        <v>2011</v>
      </c>
      <c r="S5" s="226">
        <v>2012</v>
      </c>
      <c r="T5" s="226">
        <v>2013</v>
      </c>
      <c r="U5" s="226">
        <v>2014</v>
      </c>
      <c r="V5" s="226">
        <v>2015</v>
      </c>
      <c r="W5" s="225" t="s">
        <v>234</v>
      </c>
      <c r="X5" s="387" t="s">
        <v>249</v>
      </c>
      <c r="Y5" s="225" t="s">
        <v>234</v>
      </c>
      <c r="Z5" s="387" t="s">
        <v>249</v>
      </c>
    </row>
    <row r="6" spans="2:26" ht="30" customHeight="1">
      <c r="B6" s="228" t="s">
        <v>195</v>
      </c>
      <c r="C6" s="229">
        <v>707.2899278456387</v>
      </c>
      <c r="D6" s="229">
        <v>670.9971361759805</v>
      </c>
      <c r="E6" s="229">
        <v>682.9470789808988</v>
      </c>
      <c r="F6" s="229">
        <v>703.4533426203412</v>
      </c>
      <c r="G6" s="229">
        <v>691.2447695044104</v>
      </c>
      <c r="H6" s="229">
        <v>730.9167539994146</v>
      </c>
      <c r="I6" s="229">
        <v>821.8592061798211</v>
      </c>
      <c r="J6" s="229">
        <v>907.9778240095573</v>
      </c>
      <c r="K6" s="229">
        <v>934.4504563538972</v>
      </c>
      <c r="L6" s="229">
        <f aca="true" t="shared" si="0" ref="L6:M10">(J6/I6-1)*100</f>
        <v>10.478512278281116</v>
      </c>
      <c r="M6" s="388">
        <f t="shared" si="0"/>
        <v>2.9155593500553634</v>
      </c>
      <c r="N6" s="388">
        <f>(J6/(I6*99.96/99.46)-1)*100</f>
        <v>9.925898671446976</v>
      </c>
      <c r="O6" s="277">
        <f>(K6/(J6*100/99.96)-1)*100</f>
        <v>2.8743931263153444</v>
      </c>
      <c r="P6" s="230">
        <v>1206.9515266155677</v>
      </c>
      <c r="Q6" s="230">
        <v>1217.2626131426612</v>
      </c>
      <c r="R6" s="231">
        <v>1225.7520296187258</v>
      </c>
      <c r="S6" s="231">
        <v>1310.8283832074785</v>
      </c>
      <c r="T6" s="231">
        <v>1630.0958703367294</v>
      </c>
      <c r="U6" s="231">
        <v>1709.9106378076851</v>
      </c>
      <c r="V6" s="231">
        <v>2109.849103944017</v>
      </c>
      <c r="W6" s="229">
        <f aca="true" t="shared" si="1" ref="W6:X10">(U6/T6-1)*100</f>
        <v>4.896323518350387</v>
      </c>
      <c r="X6" s="388">
        <f t="shared" si="1"/>
        <v>23.389436692966715</v>
      </c>
      <c r="Y6" s="388">
        <f>(U6/(T6*99.96/99.46)-1)*100</f>
        <v>4.371632024160976</v>
      </c>
      <c r="Z6" s="277">
        <f>(V6/(U6*100/99.96)-1)*100</f>
        <v>23.34008091828952</v>
      </c>
    </row>
    <row r="7" spans="2:26" ht="15" customHeight="1">
      <c r="B7" s="179" t="s">
        <v>20</v>
      </c>
      <c r="C7" s="105">
        <v>509.03251559973415</v>
      </c>
      <c r="D7" s="106">
        <v>479.5714957161245</v>
      </c>
      <c r="E7" s="106">
        <v>507.614318819923</v>
      </c>
      <c r="F7" s="106">
        <v>537.2372945053961</v>
      </c>
      <c r="G7" s="106">
        <v>543.779477838435</v>
      </c>
      <c r="H7" s="106">
        <v>606.3027348133597</v>
      </c>
      <c r="I7" s="106">
        <v>715.2341326643686</v>
      </c>
      <c r="J7" s="106">
        <v>842.6371927893113</v>
      </c>
      <c r="K7" s="106">
        <v>929.2370253755881</v>
      </c>
      <c r="L7" s="106">
        <f t="shared" si="0"/>
        <v>17.812776866554803</v>
      </c>
      <c r="M7" s="389">
        <f t="shared" si="0"/>
        <v>10.277238333097149</v>
      </c>
      <c r="N7" s="389">
        <f>(J7/(I7*99.96/99.46)-1)*100</f>
        <v>17.22347726238036</v>
      </c>
      <c r="O7" s="182">
        <f aca="true" t="shared" si="2" ref="O7:O20">(K7/(J7*100/99.96)-1)*100</f>
        <v>10.233127437763923</v>
      </c>
      <c r="P7" s="107">
        <v>1068.6491286499554</v>
      </c>
      <c r="Q7" s="107">
        <v>1128.5735914393513</v>
      </c>
      <c r="R7" s="42">
        <v>1178.8341564756743</v>
      </c>
      <c r="S7" s="42">
        <v>1341.9685879268434</v>
      </c>
      <c r="T7" s="42">
        <v>1630.247034498815</v>
      </c>
      <c r="U7" s="42">
        <v>1881.6824239779914</v>
      </c>
      <c r="V7" s="42">
        <v>2153.3975405998913</v>
      </c>
      <c r="W7" s="106">
        <f t="shared" si="1"/>
        <v>15.42314656358046</v>
      </c>
      <c r="X7" s="389">
        <f t="shared" si="1"/>
        <v>14.440009278902522</v>
      </c>
      <c r="Y7" s="389">
        <f>(U7/(T7*99.96/99.46)-1)*100</f>
        <v>14.845799892093957</v>
      </c>
      <c r="Z7" s="182">
        <f>(V7/(U7*100/99.96)-1)*100</f>
        <v>14.394233275190938</v>
      </c>
    </row>
    <row r="8" spans="2:26" ht="35.25" customHeight="1">
      <c r="B8" s="179" t="s">
        <v>93</v>
      </c>
      <c r="C8" s="105">
        <v>1015.2461548794412</v>
      </c>
      <c r="D8" s="106">
        <v>1056.135832981288</v>
      </c>
      <c r="E8" s="106">
        <v>1042.7259973098814</v>
      </c>
      <c r="F8" s="106">
        <v>1079.0047621483927</v>
      </c>
      <c r="G8" s="106">
        <v>1027.7889701675185</v>
      </c>
      <c r="H8" s="106">
        <v>1022.6058759965158</v>
      </c>
      <c r="I8" s="106">
        <v>1069.732647075178</v>
      </c>
      <c r="J8" s="106">
        <v>1065.909160308569</v>
      </c>
      <c r="K8" s="106">
        <v>918.889171419541</v>
      </c>
      <c r="L8" s="106">
        <f t="shared" si="0"/>
        <v>-0.3574245188330938</v>
      </c>
      <c r="M8" s="389">
        <f t="shared" si="0"/>
        <v>-13.792919168315187</v>
      </c>
      <c r="N8" s="389">
        <f aca="true" t="shared" si="3" ref="N8:N20">(J8/(I8*99.96/99.46)-1)*100</f>
        <v>-0.855836761135853</v>
      </c>
      <c r="O8" s="183">
        <f t="shared" si="2"/>
        <v>-13.82740200064786</v>
      </c>
      <c r="P8" s="107">
        <v>1342.7547673162921</v>
      </c>
      <c r="Q8" s="107">
        <v>1291.7843182766999</v>
      </c>
      <c r="R8" s="42">
        <v>1229.6189223004287</v>
      </c>
      <c r="S8" s="42">
        <v>1222.260435508901</v>
      </c>
      <c r="T8" s="42">
        <v>1604.3123906775438</v>
      </c>
      <c r="U8" s="42">
        <v>1408.330055586468</v>
      </c>
      <c r="V8" s="42">
        <v>1236.0221499594</v>
      </c>
      <c r="W8" s="106">
        <f t="shared" si="1"/>
        <v>-12.215970918750262</v>
      </c>
      <c r="X8" s="389">
        <f t="shared" si="1"/>
        <v>-12.234909348385258</v>
      </c>
      <c r="Y8" s="389">
        <f>(U8/(T8*99.96/99.46)-1)*100</f>
        <v>-12.655066702470009</v>
      </c>
      <c r="Z8" s="183">
        <f>(V8/(U8*100/99.96)-1)*100</f>
        <v>-12.270015384645916</v>
      </c>
    </row>
    <row r="9" spans="2:26" ht="15" customHeight="1">
      <c r="B9" s="179" t="s">
        <v>0</v>
      </c>
      <c r="C9" s="105">
        <v>1703.0961310285463</v>
      </c>
      <c r="D9" s="106">
        <v>1480.3471938089615</v>
      </c>
      <c r="E9" s="106">
        <v>1447.5377760420365</v>
      </c>
      <c r="F9" s="106">
        <v>1363.8229663943798</v>
      </c>
      <c r="G9" s="106">
        <v>1362.4524808075064</v>
      </c>
      <c r="H9" s="106">
        <v>1310.653901553479</v>
      </c>
      <c r="I9" s="106">
        <v>1432.1588986141503</v>
      </c>
      <c r="J9" s="106">
        <v>1251.04254793132</v>
      </c>
      <c r="K9" s="106">
        <v>1238.6024085637823</v>
      </c>
      <c r="L9" s="106">
        <f t="shared" si="0"/>
        <v>-12.646386574708302</v>
      </c>
      <c r="M9" s="389">
        <f t="shared" si="0"/>
        <v>-0.9943817968548152</v>
      </c>
      <c r="N9" s="389">
        <f t="shared" si="3"/>
        <v>-13.083329418972479</v>
      </c>
      <c r="O9" s="183">
        <f t="shared" si="2"/>
        <v>-1.0339840441360937</v>
      </c>
      <c r="P9" s="107">
        <v>1965.5157801703358</v>
      </c>
      <c r="Q9" s="107">
        <v>1800.8474684430887</v>
      </c>
      <c r="R9" s="42">
        <v>1810.4546370491648</v>
      </c>
      <c r="S9" s="42">
        <v>1753.0408082030383</v>
      </c>
      <c r="T9" s="42">
        <v>1907.689919844547</v>
      </c>
      <c r="U9" s="42">
        <v>1756.7364867210556</v>
      </c>
      <c r="V9" s="42">
        <v>1719.6845429774585</v>
      </c>
      <c r="W9" s="106">
        <f t="shared" si="1"/>
        <v>-7.912891479543605</v>
      </c>
      <c r="X9" s="389">
        <f t="shared" si="1"/>
        <v>-2.109134979757521</v>
      </c>
      <c r="Y9" s="389">
        <f>(U9/(T9*99.96/99.46)-1)*100</f>
        <v>-8.373511270062096</v>
      </c>
      <c r="Z9" s="183">
        <f>(V9/(U9*100/99.96)-1)*100</f>
        <v>-2.1482913257656278</v>
      </c>
    </row>
    <row r="10" spans="2:26" s="1" customFormat="1" ht="15" customHeight="1">
      <c r="B10" s="186" t="s">
        <v>132</v>
      </c>
      <c r="C10" s="109">
        <v>1007.9220125786163</v>
      </c>
      <c r="D10" s="110">
        <v>849.717887154862</v>
      </c>
      <c r="E10" s="110">
        <v>420.17951807228917</v>
      </c>
      <c r="F10" s="110">
        <v>627.1349724676654</v>
      </c>
      <c r="G10" s="110">
        <v>650.9494231285216</v>
      </c>
      <c r="H10" s="110">
        <v>661.676881413911</v>
      </c>
      <c r="I10" s="110">
        <v>678.3388242405924</v>
      </c>
      <c r="J10" s="110">
        <v>786.9941427892987</v>
      </c>
      <c r="K10" s="110">
        <v>677.90038935756</v>
      </c>
      <c r="L10" s="110">
        <f t="shared" si="0"/>
        <v>16.017853418658024</v>
      </c>
      <c r="M10" s="390">
        <f t="shared" si="0"/>
        <v>-13.862079461618848</v>
      </c>
      <c r="N10" s="389">
        <f t="shared" si="3"/>
        <v>15.437532023006462</v>
      </c>
      <c r="O10" s="183">
        <f t="shared" si="2"/>
        <v>-13.896534629834223</v>
      </c>
      <c r="P10" s="111">
        <v>1053.622356495468</v>
      </c>
      <c r="Q10" s="111">
        <v>1612.5442871254527</v>
      </c>
      <c r="R10" s="112" t="s">
        <v>8</v>
      </c>
      <c r="S10" s="112">
        <v>761.5362532808399</v>
      </c>
      <c r="T10" s="112">
        <v>777.9147313691508</v>
      </c>
      <c r="U10" s="112">
        <v>905.709965385316</v>
      </c>
      <c r="V10" s="112">
        <v>775.9662024141132</v>
      </c>
      <c r="W10" s="110">
        <f t="shared" si="1"/>
        <v>16.42792312098811</v>
      </c>
      <c r="X10" s="390">
        <f t="shared" si="1"/>
        <v>-14.32508948005291</v>
      </c>
      <c r="Y10" s="389">
        <f>(U10/(T10*99.96/99.46)-1)*100</f>
        <v>15.845550556357303</v>
      </c>
      <c r="Z10" s="183">
        <f>(V10/(U10*100/99.96)-1)*100</f>
        <v>-14.3593594442609</v>
      </c>
    </row>
    <row r="11" spans="2:26" ht="30" customHeight="1">
      <c r="B11" s="228" t="s">
        <v>87</v>
      </c>
      <c r="C11" s="448" t="s">
        <v>8</v>
      </c>
      <c r="D11" s="448" t="s">
        <v>8</v>
      </c>
      <c r="E11" s="448" t="s">
        <v>8</v>
      </c>
      <c r="F11" s="448" t="s">
        <v>8</v>
      </c>
      <c r="G11" s="448" t="s">
        <v>8</v>
      </c>
      <c r="H11" s="448" t="s">
        <v>8</v>
      </c>
      <c r="I11" s="448" t="s">
        <v>8</v>
      </c>
      <c r="J11" s="448" t="s">
        <v>8</v>
      </c>
      <c r="K11" s="448" t="s">
        <v>8</v>
      </c>
      <c r="L11" s="448" t="s">
        <v>8</v>
      </c>
      <c r="M11" s="449" t="s">
        <v>8</v>
      </c>
      <c r="N11" s="449" t="s">
        <v>8</v>
      </c>
      <c r="O11" s="450" t="s">
        <v>8</v>
      </c>
      <c r="P11" s="230" t="s">
        <v>8</v>
      </c>
      <c r="Q11" s="230" t="s">
        <v>8</v>
      </c>
      <c r="R11" s="231" t="s">
        <v>8</v>
      </c>
      <c r="S11" s="231" t="s">
        <v>8</v>
      </c>
      <c r="T11" s="231" t="s">
        <v>8</v>
      </c>
      <c r="U11" s="231" t="s">
        <v>8</v>
      </c>
      <c r="V11" s="231" t="s">
        <v>8</v>
      </c>
      <c r="W11" s="448" t="s">
        <v>8</v>
      </c>
      <c r="X11" s="449" t="s">
        <v>8</v>
      </c>
      <c r="Y11" s="449" t="s">
        <v>8</v>
      </c>
      <c r="Z11" s="450" t="s">
        <v>8</v>
      </c>
    </row>
    <row r="12" spans="2:26" ht="15" customHeight="1">
      <c r="B12" s="232" t="s">
        <v>5</v>
      </c>
      <c r="C12" s="233">
        <v>1541.770718106078</v>
      </c>
      <c r="D12" s="234">
        <v>1887.2303623854998</v>
      </c>
      <c r="E12" s="234">
        <v>1850.0625227952087</v>
      </c>
      <c r="F12" s="234">
        <v>1786.1970561730252</v>
      </c>
      <c r="G12" s="234">
        <v>1871.8660052843754</v>
      </c>
      <c r="H12" s="234">
        <v>1982.0838757934882</v>
      </c>
      <c r="I12" s="234">
        <v>2140.9182016662226</v>
      </c>
      <c r="J12" s="234">
        <v>1964.652227378954</v>
      </c>
      <c r="K12" s="234">
        <v>2001.2252584211255</v>
      </c>
      <c r="L12" s="234">
        <f aca="true" t="shared" si="4" ref="L12:M14">(J12/I12-1)*100</f>
        <v>-8.233195184668208</v>
      </c>
      <c r="M12" s="391">
        <f t="shared" si="4"/>
        <v>1.861552417903689</v>
      </c>
      <c r="N12" s="391">
        <f t="shared" si="3"/>
        <v>-8.69221281579733</v>
      </c>
      <c r="O12" s="278">
        <f t="shared" si="2"/>
        <v>1.8208077969365188</v>
      </c>
      <c r="P12" s="235">
        <v>2485.6265432098767</v>
      </c>
      <c r="Q12" s="235">
        <v>2657.541899441341</v>
      </c>
      <c r="R12" s="236">
        <v>2722.501171089452</v>
      </c>
      <c r="S12" s="236">
        <v>2872.4372828019154</v>
      </c>
      <c r="T12" s="236">
        <v>3174.552496101319</v>
      </c>
      <c r="U12" s="236">
        <v>2963.635806269662</v>
      </c>
      <c r="V12" s="236">
        <v>3118.986770243328</v>
      </c>
      <c r="W12" s="234">
        <f aca="true" t="shared" si="5" ref="W12:X14">(U12/T12-1)*100</f>
        <v>-6.643981792415921</v>
      </c>
      <c r="X12" s="391">
        <f t="shared" si="5"/>
        <v>5.241904678200204</v>
      </c>
      <c r="Y12" s="391">
        <f>(U12/(T12*99.96/99.46)-1)*100</f>
        <v>-7.110948670204953</v>
      </c>
      <c r="Z12" s="278">
        <f>(V12/(U12*100/99.96)-1)*100</f>
        <v>5.199807916328925</v>
      </c>
    </row>
    <row r="13" spans="2:26" ht="15" customHeight="1">
      <c r="B13" s="180" t="s">
        <v>35</v>
      </c>
      <c r="C13" s="105">
        <v>1818.270131119423</v>
      </c>
      <c r="D13" s="106">
        <v>2151.4280957726996</v>
      </c>
      <c r="E13" s="106">
        <v>2091.22809480034</v>
      </c>
      <c r="F13" s="106">
        <v>2007.3107532852118</v>
      </c>
      <c r="G13" s="106">
        <v>2101.7688596196613</v>
      </c>
      <c r="H13" s="106">
        <v>2211.740299484522</v>
      </c>
      <c r="I13" s="106">
        <v>2376.3010908613164</v>
      </c>
      <c r="J13" s="106">
        <v>2183.066136793408</v>
      </c>
      <c r="K13" s="106">
        <v>2223.9345689087295</v>
      </c>
      <c r="L13" s="106">
        <f t="shared" si="4"/>
        <v>-8.131753792103346</v>
      </c>
      <c r="M13" s="389">
        <f t="shared" si="4"/>
        <v>1.8720656890107268</v>
      </c>
      <c r="N13" s="389">
        <f t="shared" si="3"/>
        <v>-8.591278833159254</v>
      </c>
      <c r="O13" s="183">
        <f t="shared" si="2"/>
        <v>1.8313168627351217</v>
      </c>
      <c r="P13" s="107">
        <v>2849.198452740471</v>
      </c>
      <c r="Q13" s="107">
        <v>3068.0339462517677</v>
      </c>
      <c r="R13" s="42">
        <v>3149.762186956516</v>
      </c>
      <c r="S13" s="42">
        <v>3293.5614153163892</v>
      </c>
      <c r="T13" s="42">
        <v>3628.1974670023274</v>
      </c>
      <c r="U13" s="42">
        <v>3385.3274552848457</v>
      </c>
      <c r="V13" s="42">
        <v>3574.9310088480656</v>
      </c>
      <c r="W13" s="106">
        <f t="shared" si="5"/>
        <v>-6.693957920601957</v>
      </c>
      <c r="X13" s="389">
        <f t="shared" si="5"/>
        <v>5.60074486346156</v>
      </c>
      <c r="Y13" s="389">
        <f>(U13/(T13*99.96/99.46)-1)*100</f>
        <v>-7.160674817757807</v>
      </c>
      <c r="Z13" s="183">
        <f>(V13/(U13*100/99.96)-1)*100</f>
        <v>5.558504565516165</v>
      </c>
    </row>
    <row r="14" spans="2:26" ht="15" customHeight="1">
      <c r="B14" s="180" t="s">
        <v>64</v>
      </c>
      <c r="C14" s="105">
        <v>773.5906646048342</v>
      </c>
      <c r="D14" s="106">
        <v>870.586496053615</v>
      </c>
      <c r="E14" s="106">
        <v>831.69419525595</v>
      </c>
      <c r="F14" s="106">
        <v>834.2629482071712</v>
      </c>
      <c r="G14" s="106">
        <v>890.8854268021331</v>
      </c>
      <c r="H14" s="106">
        <v>973.7207710007222</v>
      </c>
      <c r="I14" s="106">
        <v>1087.4553823425645</v>
      </c>
      <c r="J14" s="106">
        <v>951.7049617173207</v>
      </c>
      <c r="K14" s="106">
        <v>944.0310248576063</v>
      </c>
      <c r="L14" s="106">
        <f t="shared" si="4"/>
        <v>-12.483309460735226</v>
      </c>
      <c r="M14" s="389">
        <f t="shared" si="4"/>
        <v>-0.8063356994448156</v>
      </c>
      <c r="N14" s="389">
        <f t="shared" si="3"/>
        <v>-12.921068016853997</v>
      </c>
      <c r="O14" s="183">
        <f t="shared" si="2"/>
        <v>-0.8460131651650382</v>
      </c>
      <c r="P14" s="107">
        <v>1056.3721068823602</v>
      </c>
      <c r="Q14" s="107">
        <v>1113.8297872340427</v>
      </c>
      <c r="R14" s="42">
        <v>1150.9154591961023</v>
      </c>
      <c r="S14" s="42">
        <v>1262.492116899668</v>
      </c>
      <c r="T14" s="42">
        <v>1428.1698834431331</v>
      </c>
      <c r="U14" s="42">
        <v>1274.5991997415315</v>
      </c>
      <c r="V14" s="42">
        <v>1285.516498361464</v>
      </c>
      <c r="W14" s="106">
        <f t="shared" si="5"/>
        <v>-10.752970321105115</v>
      </c>
      <c r="X14" s="389">
        <f t="shared" si="5"/>
        <v>0.8565279675482707</v>
      </c>
      <c r="Y14" s="389">
        <f>(U14/(T14*99.96/99.46)-1)*100</f>
        <v>-11.19938403498515</v>
      </c>
      <c r="Z14" s="183">
        <f>(V14/(U14*100/99.96)-1)*100</f>
        <v>0.8161853563612542</v>
      </c>
    </row>
    <row r="15" spans="2:26" ht="15" customHeight="1">
      <c r="B15" s="232" t="s">
        <v>6</v>
      </c>
      <c r="C15" s="445" t="s">
        <v>8</v>
      </c>
      <c r="D15" s="445" t="s">
        <v>8</v>
      </c>
      <c r="E15" s="445" t="s">
        <v>8</v>
      </c>
      <c r="F15" s="445" t="s">
        <v>8</v>
      </c>
      <c r="G15" s="445" t="s">
        <v>8</v>
      </c>
      <c r="H15" s="445" t="s">
        <v>8</v>
      </c>
      <c r="I15" s="445" t="s">
        <v>8</v>
      </c>
      <c r="J15" s="445" t="s">
        <v>8</v>
      </c>
      <c r="K15" s="445" t="s">
        <v>8</v>
      </c>
      <c r="L15" s="445" t="s">
        <v>8</v>
      </c>
      <c r="M15" s="446" t="s">
        <v>8</v>
      </c>
      <c r="N15" s="446" t="s">
        <v>8</v>
      </c>
      <c r="O15" s="447" t="s">
        <v>8</v>
      </c>
      <c r="P15" s="235" t="s">
        <v>8</v>
      </c>
      <c r="Q15" s="235" t="s">
        <v>8</v>
      </c>
      <c r="R15" s="236" t="s">
        <v>8</v>
      </c>
      <c r="S15" s="236" t="s">
        <v>8</v>
      </c>
      <c r="T15" s="236" t="s">
        <v>8</v>
      </c>
      <c r="U15" s="236" t="s">
        <v>8</v>
      </c>
      <c r="V15" s="236" t="s">
        <v>8</v>
      </c>
      <c r="W15" s="445" t="s">
        <v>8</v>
      </c>
      <c r="X15" s="446" t="s">
        <v>8</v>
      </c>
      <c r="Y15" s="446" t="s">
        <v>8</v>
      </c>
      <c r="Z15" s="447" t="s">
        <v>8</v>
      </c>
    </row>
    <row r="16" spans="2:26" ht="15" customHeight="1">
      <c r="B16" s="180" t="s">
        <v>7</v>
      </c>
      <c r="C16" s="105">
        <v>1127.8325149251023</v>
      </c>
      <c r="D16" s="106">
        <v>1343.8405063291139</v>
      </c>
      <c r="E16" s="106">
        <v>1566.4254901960783</v>
      </c>
      <c r="F16" s="106">
        <v>1560.0949707727127</v>
      </c>
      <c r="G16" s="106">
        <v>1442.1421557071544</v>
      </c>
      <c r="H16" s="106">
        <v>1315.5101579840712</v>
      </c>
      <c r="I16" s="106">
        <v>1056.7926905345998</v>
      </c>
      <c r="J16" s="106">
        <v>977.0054888250878</v>
      </c>
      <c r="K16" s="106">
        <v>991.9401153353452</v>
      </c>
      <c r="L16" s="106">
        <f>(J16/I16-1)*100</f>
        <v>-7.549938831347336</v>
      </c>
      <c r="M16" s="389">
        <f>(K16/J16-1)*100</f>
        <v>1.5286123446673017</v>
      </c>
      <c r="N16" s="389">
        <f t="shared" si="3"/>
        <v>-8.012374111302577</v>
      </c>
      <c r="O16" s="183">
        <f t="shared" si="2"/>
        <v>1.4880008997294247</v>
      </c>
      <c r="P16" s="107">
        <v>2515.27646799534</v>
      </c>
      <c r="Q16" s="107">
        <v>2386.7429979222875</v>
      </c>
      <c r="R16" s="42">
        <v>2009.2657154763042</v>
      </c>
      <c r="S16" s="42">
        <v>2019.220193219409</v>
      </c>
      <c r="T16" s="42">
        <v>1717.24746373574</v>
      </c>
      <c r="U16" s="42">
        <v>1734.9539090249903</v>
      </c>
      <c r="V16" s="42">
        <v>1889.2368965589633</v>
      </c>
      <c r="W16" s="106">
        <f>(U16/T16-1)*100</f>
        <v>1.0310945663434712</v>
      </c>
      <c r="X16" s="389">
        <f>(V16/U16-1)*100</f>
        <v>8.892627448568756</v>
      </c>
      <c r="Y16" s="389">
        <f>(U16/(T16*99.96/99.46)-1)*100</f>
        <v>0.5257369504654053</v>
      </c>
      <c r="Z16" s="183">
        <f>(V16/(U16*100/99.96)-1)*100</f>
        <v>8.849070397589331</v>
      </c>
    </row>
    <row r="17" spans="2:26" ht="15" customHeight="1">
      <c r="B17" s="180" t="s">
        <v>194</v>
      </c>
      <c r="C17" s="113" t="s">
        <v>8</v>
      </c>
      <c r="D17" s="113" t="s">
        <v>8</v>
      </c>
      <c r="E17" s="113" t="s">
        <v>8</v>
      </c>
      <c r="F17" s="113" t="s">
        <v>8</v>
      </c>
      <c r="G17" s="113" t="s">
        <v>8</v>
      </c>
      <c r="H17" s="113" t="s">
        <v>8</v>
      </c>
      <c r="I17" s="113" t="s">
        <v>8</v>
      </c>
      <c r="J17" s="113" t="s">
        <v>8</v>
      </c>
      <c r="K17" s="113" t="s">
        <v>8</v>
      </c>
      <c r="L17" s="113" t="s">
        <v>8</v>
      </c>
      <c r="M17" s="113" t="s">
        <v>8</v>
      </c>
      <c r="N17" s="392" t="s">
        <v>8</v>
      </c>
      <c r="O17" s="184" t="s">
        <v>8</v>
      </c>
      <c r="P17" s="114" t="s">
        <v>8</v>
      </c>
      <c r="Q17" s="114" t="s">
        <v>8</v>
      </c>
      <c r="R17" s="115" t="s">
        <v>8</v>
      </c>
      <c r="S17" s="115" t="s">
        <v>8</v>
      </c>
      <c r="T17" s="115" t="s">
        <v>8</v>
      </c>
      <c r="U17" s="115" t="s">
        <v>8</v>
      </c>
      <c r="V17" s="115" t="s">
        <v>8</v>
      </c>
      <c r="W17" s="113" t="s">
        <v>8</v>
      </c>
      <c r="X17" s="113" t="s">
        <v>8</v>
      </c>
      <c r="Y17" s="392" t="s">
        <v>8</v>
      </c>
      <c r="Z17" s="184" t="s">
        <v>8</v>
      </c>
    </row>
    <row r="18" spans="2:26" ht="15" customHeight="1">
      <c r="B18" s="180" t="s">
        <v>142</v>
      </c>
      <c r="C18" s="105">
        <v>576.4846701846966</v>
      </c>
      <c r="D18" s="106">
        <v>850.0299465283967</v>
      </c>
      <c r="E18" s="106">
        <v>939.5383609699056</v>
      </c>
      <c r="F18" s="106">
        <v>770.0552336710991</v>
      </c>
      <c r="G18" s="106">
        <v>633.9717388637434</v>
      </c>
      <c r="H18" s="106">
        <v>944.537832447617</v>
      </c>
      <c r="I18" s="106">
        <v>1120.8655949041683</v>
      </c>
      <c r="J18" s="106">
        <v>714.7078525820543</v>
      </c>
      <c r="K18" s="106">
        <v>921.0747533144969</v>
      </c>
      <c r="L18" s="106">
        <f aca="true" t="shared" si="6" ref="L18:M20">(J18/I18-1)*100</f>
        <v>-36.236078988296505</v>
      </c>
      <c r="M18" s="389">
        <f t="shared" si="6"/>
        <v>28.874301574677318</v>
      </c>
      <c r="N18" s="389">
        <f t="shared" si="3"/>
        <v>-36.5550261722286</v>
      </c>
      <c r="O18" s="183">
        <f t="shared" si="2"/>
        <v>28.822751854047436</v>
      </c>
      <c r="P18" s="107">
        <v>3657.8164142771334</v>
      </c>
      <c r="Q18" s="107">
        <v>3804.5389659520806</v>
      </c>
      <c r="R18" s="42">
        <v>1707.9973037382365</v>
      </c>
      <c r="S18" s="42">
        <v>2677.2703629657713</v>
      </c>
      <c r="T18" s="42">
        <v>3525.695911091637</v>
      </c>
      <c r="U18" s="42">
        <v>1381.8282204792622</v>
      </c>
      <c r="V18" s="42">
        <v>2216.3638236893853</v>
      </c>
      <c r="W18" s="106">
        <f aca="true" t="shared" si="7" ref="W18:X21">(U18/T18-1)*100</f>
        <v>-60.806936975701454</v>
      </c>
      <c r="X18" s="389">
        <f t="shared" si="7"/>
        <v>60.393585167965334</v>
      </c>
      <c r="Y18" s="389">
        <f>(U18/(T18*99.96/99.46)-1)*100</f>
        <v>-61.00298070831598</v>
      </c>
      <c r="Z18" s="183">
        <f>(V18/(U18*100/99.96)-1)*100</f>
        <v>60.32942773389816</v>
      </c>
    </row>
    <row r="19" spans="2:26" ht="15" customHeight="1">
      <c r="B19" s="180" t="s">
        <v>143</v>
      </c>
      <c r="C19" s="105">
        <v>840.0698360205182</v>
      </c>
      <c r="D19" s="106">
        <v>775.1931366380352</v>
      </c>
      <c r="E19" s="106">
        <v>699.6753524919615</v>
      </c>
      <c r="F19" s="106">
        <v>647.2456702629096</v>
      </c>
      <c r="G19" s="106">
        <v>631.186300636197</v>
      </c>
      <c r="H19" s="106">
        <v>686.6540103053202</v>
      </c>
      <c r="I19" s="106">
        <v>690.7866589205262</v>
      </c>
      <c r="J19" s="106">
        <v>660.4896652504597</v>
      </c>
      <c r="K19" s="106">
        <v>638.947648966801</v>
      </c>
      <c r="L19" s="106">
        <f t="shared" si="6"/>
        <v>-4.385868383360325</v>
      </c>
      <c r="M19" s="389">
        <f t="shared" si="6"/>
        <v>-3.2615220823311253</v>
      </c>
      <c r="N19" s="389">
        <f t="shared" si="3"/>
        <v>-4.864130346228679</v>
      </c>
      <c r="O19" s="183">
        <f t="shared" si="2"/>
        <v>-3.3002174734981904</v>
      </c>
      <c r="P19" s="107">
        <v>1234.0834408561275</v>
      </c>
      <c r="Q19" s="107">
        <v>1725.8477628780972</v>
      </c>
      <c r="R19" s="42">
        <v>1300.2248429490007</v>
      </c>
      <c r="S19" s="42">
        <v>1484.3909436226668</v>
      </c>
      <c r="T19" s="42">
        <v>1458.9551081083548</v>
      </c>
      <c r="U19" s="42">
        <v>1402.5502184022553</v>
      </c>
      <c r="V19" s="42">
        <v>1446.8459008673244</v>
      </c>
      <c r="W19" s="106">
        <f t="shared" si="7"/>
        <v>-3.8661155091490595</v>
      </c>
      <c r="X19" s="389">
        <f t="shared" si="7"/>
        <v>3.158224346186289</v>
      </c>
      <c r="Y19" s="389">
        <f>(U19/(T19*99.96/99.46)-1)*100</f>
        <v>-4.346977276310183</v>
      </c>
      <c r="Z19" s="183">
        <f>(V19/(U19*100/99.96)-1)*100</f>
        <v>3.116961056447831</v>
      </c>
    </row>
    <row r="20" spans="2:26" ht="15" customHeight="1">
      <c r="B20" s="180" t="s">
        <v>2</v>
      </c>
      <c r="C20" s="105">
        <v>336.1095989401421</v>
      </c>
      <c r="D20" s="106">
        <v>379.14778279643207</v>
      </c>
      <c r="E20" s="106">
        <v>461.4088752937004</v>
      </c>
      <c r="F20" s="106">
        <v>418.7893418391163</v>
      </c>
      <c r="G20" s="106">
        <v>520.5135893444475</v>
      </c>
      <c r="H20" s="106">
        <v>481.86231926865656</v>
      </c>
      <c r="I20" s="106">
        <v>472.40213948318984</v>
      </c>
      <c r="J20" s="106">
        <v>464.6117910512036</v>
      </c>
      <c r="K20" s="106">
        <v>424.28219569603226</v>
      </c>
      <c r="L20" s="106">
        <f t="shared" si="6"/>
        <v>-1.6490925380881816</v>
      </c>
      <c r="M20" s="389">
        <f t="shared" si="6"/>
        <v>-8.68027805836007</v>
      </c>
      <c r="N20" s="389">
        <f t="shared" si="3"/>
        <v>-2.1410438559248735</v>
      </c>
      <c r="O20" s="183">
        <f t="shared" si="2"/>
        <v>-8.71680594713673</v>
      </c>
      <c r="P20" s="107">
        <v>562.4425830856525</v>
      </c>
      <c r="Q20" s="107">
        <v>775.81077147016</v>
      </c>
      <c r="R20" s="42">
        <v>638.8270780371312</v>
      </c>
      <c r="S20" s="42">
        <v>616.6406074293868</v>
      </c>
      <c r="T20" s="42">
        <v>573.8213574538458</v>
      </c>
      <c r="U20" s="42">
        <v>580.4148052506995</v>
      </c>
      <c r="V20" s="42">
        <v>849.5356157005319</v>
      </c>
      <c r="W20" s="106">
        <f t="shared" si="7"/>
        <v>1.1490418945209635</v>
      </c>
      <c r="X20" s="389">
        <f t="shared" si="7"/>
        <v>46.36697892873196</v>
      </c>
      <c r="Y20" s="389">
        <f>(U20/(T20*99.96/99.46)-1)*100</f>
        <v>0.6430943060129701</v>
      </c>
      <c r="Z20" s="183">
        <f>(V20/(U20*100/99.96)-1)*100</f>
        <v>46.30843213716047</v>
      </c>
    </row>
    <row r="21" spans="2:26" s="1" customFormat="1" ht="15" customHeight="1">
      <c r="B21" s="186" t="s">
        <v>133</v>
      </c>
      <c r="C21" s="545">
        <v>355.94156261797235</v>
      </c>
      <c r="D21" s="544">
        <v>337.65497384227865</v>
      </c>
      <c r="E21" s="544">
        <v>960.3615944628091</v>
      </c>
      <c r="F21" s="544">
        <v>826.3428690570873</v>
      </c>
      <c r="G21" s="544">
        <v>777.0084797747375</v>
      </c>
      <c r="H21" s="544">
        <v>810.3200907454249</v>
      </c>
      <c r="I21" s="110">
        <v>754.2089959421745</v>
      </c>
      <c r="J21" s="110">
        <v>484.93264443355986</v>
      </c>
      <c r="K21" s="110">
        <v>528.9451058479567</v>
      </c>
      <c r="L21" s="110">
        <f>(J21/I21-1)*100</f>
        <v>-35.703147662966906</v>
      </c>
      <c r="M21" s="390">
        <f>(K21/J21-1)*100</f>
        <v>9.075994763315421</v>
      </c>
      <c r="N21" s="390">
        <f>(J21/(I21*99.96/99.46)-1)*100</f>
        <v>-36.02476056981481</v>
      </c>
      <c r="O21" s="185">
        <f>(K21/(J21*100/99.96)-1)*100</f>
        <v>9.032364365410084</v>
      </c>
      <c r="P21" s="546">
        <v>1423.6706585105312</v>
      </c>
      <c r="Q21" s="546">
        <v>1222.409243175672</v>
      </c>
      <c r="R21" s="547">
        <v>1266.8800343665323</v>
      </c>
      <c r="S21" s="547">
        <v>1239.6046682224548</v>
      </c>
      <c r="T21" s="112">
        <v>1156.1668208802082</v>
      </c>
      <c r="U21" s="112">
        <v>1900.445055303447</v>
      </c>
      <c r="V21" s="112">
        <v>5240.554058886637</v>
      </c>
      <c r="W21" s="110">
        <f t="shared" si="7"/>
        <v>64.3746404914654</v>
      </c>
      <c r="X21" s="390">
        <f t="shared" si="7"/>
        <v>175.7540421525036</v>
      </c>
      <c r="Y21" s="390">
        <f>(U21/(T21*99.96/99.46)-1)*100</f>
        <v>63.55243840817473</v>
      </c>
      <c r="Z21" s="185">
        <f>(V21/(U21*100/99.96)-1)*100</f>
        <v>175.64374053564254</v>
      </c>
    </row>
    <row r="26" spans="2:19" ht="24.75" customHeight="1">
      <c r="B26" s="772"/>
      <c r="C26" s="772"/>
      <c r="D26" s="772"/>
      <c r="E26" s="772"/>
      <c r="F26" s="772"/>
      <c r="G26" s="772"/>
      <c r="H26" s="772"/>
      <c r="I26" s="772"/>
      <c r="J26" s="772"/>
      <c r="K26" s="772"/>
      <c r="L26" s="772"/>
      <c r="M26" s="772"/>
      <c r="N26" s="772"/>
      <c r="O26" s="772"/>
      <c r="P26" s="772"/>
      <c r="Q26" s="772"/>
      <c r="R26" s="35"/>
      <c r="S26" s="35"/>
    </row>
    <row r="27" spans="3:14" ht="11.25">
      <c r="C27" s="6"/>
      <c r="D27" s="6"/>
      <c r="E27" s="6"/>
      <c r="F27" s="6"/>
      <c r="G27" s="6"/>
      <c r="H27" s="6"/>
      <c r="I27" s="6"/>
      <c r="J27" s="6"/>
      <c r="K27" s="6"/>
      <c r="L27" s="6"/>
      <c r="M27" s="6"/>
      <c r="N27" s="6"/>
    </row>
    <row r="28" spans="3:14" ht="11.25">
      <c r="C28" s="25"/>
      <c r="D28" s="25"/>
      <c r="E28" s="25"/>
      <c r="F28" s="25"/>
      <c r="G28" s="25"/>
      <c r="H28" s="25"/>
      <c r="I28" s="25"/>
      <c r="J28" s="25"/>
      <c r="K28" s="25"/>
      <c r="L28" s="25"/>
      <c r="M28" s="25"/>
      <c r="N28" s="25"/>
    </row>
    <row r="29" spans="3:14" ht="11.25">
      <c r="C29" s="58"/>
      <c r="D29" s="58"/>
      <c r="E29" s="93"/>
      <c r="F29" s="93"/>
      <c r="G29" s="441"/>
      <c r="H29" s="441"/>
      <c r="I29" s="441"/>
      <c r="J29" s="441"/>
      <c r="K29" s="441"/>
      <c r="L29" s="93"/>
      <c r="M29" s="93"/>
      <c r="N29" s="93"/>
    </row>
    <row r="30" spans="3:14" ht="11.25">
      <c r="C30" s="6"/>
      <c r="D30" s="6"/>
      <c r="E30" s="6"/>
      <c r="F30" s="6"/>
      <c r="G30" s="6"/>
      <c r="H30" s="6"/>
      <c r="I30" s="6"/>
      <c r="J30" s="6"/>
      <c r="K30" s="6"/>
      <c r="L30" s="6"/>
      <c r="M30" s="6"/>
      <c r="N30" s="6"/>
    </row>
    <row r="31" spans="3:14" ht="11.25">
      <c r="C31" s="6"/>
      <c r="D31" s="6"/>
      <c r="E31" s="74"/>
      <c r="F31" s="74"/>
      <c r="G31" s="74"/>
      <c r="H31" s="74"/>
      <c r="I31" s="74"/>
      <c r="J31" s="74"/>
      <c r="K31" s="74"/>
      <c r="L31" s="74"/>
      <c r="M31" s="74"/>
      <c r="N31" s="74"/>
    </row>
    <row r="32" spans="3:14" ht="11.25">
      <c r="C32" s="53"/>
      <c r="D32" s="53"/>
      <c r="E32" s="116"/>
      <c r="F32" s="116"/>
      <c r="G32" s="116"/>
      <c r="H32" s="116"/>
      <c r="I32" s="116"/>
      <c r="J32" s="116"/>
      <c r="K32" s="116"/>
      <c r="L32" s="116"/>
      <c r="M32" s="116"/>
      <c r="N32" s="116"/>
    </row>
    <row r="33" spans="17:19" s="6" customFormat="1" ht="11.25">
      <c r="Q33" s="117"/>
      <c r="R33" s="117"/>
      <c r="S33" s="117"/>
    </row>
    <row r="34" spans="17:19" s="6" customFormat="1" ht="11.25">
      <c r="Q34" s="117"/>
      <c r="R34" s="117"/>
      <c r="S34" s="117"/>
    </row>
    <row r="35" spans="17:19" s="6" customFormat="1" ht="11.25">
      <c r="Q35" s="117"/>
      <c r="R35" s="117"/>
      <c r="S35" s="117"/>
    </row>
  </sheetData>
  <sheetProtection/>
  <mergeCells count="10">
    <mergeCell ref="C3:K4"/>
    <mergeCell ref="P3:V4"/>
    <mergeCell ref="W4:X4"/>
    <mergeCell ref="Y4:Z4"/>
    <mergeCell ref="B26:Q26"/>
    <mergeCell ref="B3:B5"/>
    <mergeCell ref="L3:O3"/>
    <mergeCell ref="W3:Z3"/>
    <mergeCell ref="L4:M4"/>
    <mergeCell ref="N4:O4"/>
  </mergeCells>
  <printOptions/>
  <pageMargins left="0.787401575" right="0.787401575" top="0.984251969" bottom="0.984251969" header="0.4921259845" footer="0.4921259845"/>
  <pageSetup fitToHeight="1" fitToWidth="1" horizontalDpi="600" verticalDpi="600" orientation="landscape" paperSize="9" scale="65" r:id="rId2"/>
  <drawing r:id="rId1"/>
</worksheet>
</file>

<file path=xl/worksheets/sheet9.xml><?xml version="1.0" encoding="utf-8"?>
<worksheet xmlns="http://schemas.openxmlformats.org/spreadsheetml/2006/main" xmlns:r="http://schemas.openxmlformats.org/officeDocument/2006/relationships">
  <sheetPr>
    <tabColor rgb="FF00B050"/>
    <pageSetUpPr fitToPage="1"/>
  </sheetPr>
  <dimension ref="B1:BY38"/>
  <sheetViews>
    <sheetView showGridLines="0" zoomScalePageLayoutView="0" workbookViewId="0" topLeftCell="A1">
      <selection activeCell="E32" sqref="E32"/>
    </sheetView>
  </sheetViews>
  <sheetFormatPr defaultColWidth="11.421875" defaultRowHeight="12.75"/>
  <cols>
    <col min="1" max="1" width="3.7109375" style="2" customWidth="1"/>
    <col min="2" max="2" width="24.7109375" style="2" customWidth="1"/>
    <col min="3" max="3" width="14.421875" style="2" customWidth="1"/>
    <col min="4" max="4" width="16.7109375" style="2" customWidth="1"/>
    <col min="5" max="5" width="17.00390625" style="2" customWidth="1"/>
    <col min="6" max="6" width="16.7109375" style="2" customWidth="1"/>
    <col min="7" max="7" width="12.7109375" style="2" customWidth="1"/>
    <col min="8" max="16384" width="11.421875" style="2" customWidth="1"/>
  </cols>
  <sheetData>
    <row r="1" ht="15" customHeight="1">
      <c r="B1" s="1" t="s">
        <v>220</v>
      </c>
    </row>
    <row r="2" ht="15" customHeight="1">
      <c r="B2" s="1"/>
    </row>
    <row r="3" spans="2:7" ht="15" customHeight="1">
      <c r="B3" s="6"/>
      <c r="G3" s="64" t="s">
        <v>106</v>
      </c>
    </row>
    <row r="4" spans="2:7" s="1" customFormat="1" ht="15" customHeight="1">
      <c r="B4" s="731"/>
      <c r="C4" s="424" t="s">
        <v>29</v>
      </c>
      <c r="D4" s="424" t="s">
        <v>68</v>
      </c>
      <c r="E4" s="424" t="s">
        <v>69</v>
      </c>
      <c r="F4" s="424" t="s">
        <v>70</v>
      </c>
      <c r="G4" s="424" t="s">
        <v>71</v>
      </c>
    </row>
    <row r="5" spans="2:9" ht="15" customHeight="1">
      <c r="B5" s="23" t="s">
        <v>94</v>
      </c>
      <c r="C5" s="272">
        <v>33.3744481467612</v>
      </c>
      <c r="D5" s="272">
        <v>34.13085138800898</v>
      </c>
      <c r="E5" s="272">
        <v>13.780118918820177</v>
      </c>
      <c r="F5" s="272">
        <v>11.225610307958394</v>
      </c>
      <c r="G5" s="272">
        <v>7.488971238451249</v>
      </c>
      <c r="I5" s="276"/>
    </row>
    <row r="6" spans="2:9" ht="15" customHeight="1">
      <c r="B6" s="99" t="s">
        <v>20</v>
      </c>
      <c r="C6" s="256">
        <v>34.67073482998012</v>
      </c>
      <c r="D6" s="256">
        <v>37.02647183214079</v>
      </c>
      <c r="E6" s="256">
        <v>9.805740886192124</v>
      </c>
      <c r="F6" s="256">
        <v>9.000451698472569</v>
      </c>
      <c r="G6" s="256">
        <v>9.496600753214397</v>
      </c>
      <c r="I6" s="275"/>
    </row>
    <row r="7" spans="2:7" ht="15" customHeight="1">
      <c r="B7" s="99" t="s">
        <v>33</v>
      </c>
      <c r="C7" s="256">
        <v>35.27181814033235</v>
      </c>
      <c r="D7" s="256">
        <v>51.79278063536146</v>
      </c>
      <c r="E7" s="256">
        <v>8.107279993220029</v>
      </c>
      <c r="F7" s="256">
        <v>3.751149009407209</v>
      </c>
      <c r="G7" s="256">
        <v>1.0769722216789555</v>
      </c>
    </row>
    <row r="8" spans="2:7" ht="15" customHeight="1">
      <c r="B8" s="99" t="s">
        <v>66</v>
      </c>
      <c r="C8" s="256">
        <v>14.511427911808841</v>
      </c>
      <c r="D8" s="256">
        <v>27.84557889876486</v>
      </c>
      <c r="E8" s="256">
        <v>20.83746969871869</v>
      </c>
      <c r="F8" s="256">
        <v>21.5681634537689</v>
      </c>
      <c r="G8" s="256">
        <v>15.237360036938705</v>
      </c>
    </row>
    <row r="9" spans="2:7" ht="15" customHeight="1">
      <c r="B9" s="99" t="s">
        <v>144</v>
      </c>
      <c r="C9" s="256">
        <v>14.27533484963356</v>
      </c>
      <c r="D9" s="256">
        <v>68.17138404515205</v>
      </c>
      <c r="E9" s="256">
        <v>7.22769775082133</v>
      </c>
      <c r="F9" s="256">
        <v>7.410917361637605</v>
      </c>
      <c r="G9" s="256">
        <v>2.9146659927554546</v>
      </c>
    </row>
    <row r="10" spans="2:7" ht="15" customHeight="1">
      <c r="B10" s="99" t="s">
        <v>7</v>
      </c>
      <c r="C10" s="256">
        <v>31.58145974861883</v>
      </c>
      <c r="D10" s="256">
        <v>27.83292124053168</v>
      </c>
      <c r="E10" s="256">
        <v>17.426277373595212</v>
      </c>
      <c r="F10" s="256">
        <v>13.92545090619344</v>
      </c>
      <c r="G10" s="256">
        <v>9.233890731060844</v>
      </c>
    </row>
    <row r="11" spans="2:7" ht="14.25" customHeight="1">
      <c r="B11" s="31" t="s">
        <v>108</v>
      </c>
      <c r="C11" s="256">
        <v>42.72827394125086</v>
      </c>
      <c r="D11" s="256">
        <v>32.69321957404507</v>
      </c>
      <c r="E11" s="256">
        <v>12.071680981848926</v>
      </c>
      <c r="F11" s="256">
        <v>8.197952920770815</v>
      </c>
      <c r="G11" s="256">
        <v>4.308872582084327</v>
      </c>
    </row>
    <row r="13" spans="2:5" ht="11.25">
      <c r="B13" s="39"/>
      <c r="C13" s="92"/>
      <c r="D13" s="92"/>
      <c r="E13" s="6"/>
    </row>
    <row r="14" spans="2:5" ht="11.25">
      <c r="B14" s="6"/>
      <c r="C14" s="92"/>
      <c r="D14" s="92"/>
      <c r="E14" s="6"/>
    </row>
    <row r="15" spans="2:5" ht="11.25">
      <c r="B15" s="102"/>
      <c r="C15" s="92"/>
      <c r="D15" s="92"/>
      <c r="E15" s="6"/>
    </row>
    <row r="16" spans="2:5" ht="11.25">
      <c r="B16" s="66"/>
      <c r="C16" s="92"/>
      <c r="D16" s="6"/>
      <c r="E16" s="6"/>
    </row>
    <row r="17" spans="2:5" ht="11.25">
      <c r="B17" s="6"/>
      <c r="C17" s="92"/>
      <c r="D17" s="6"/>
      <c r="E17" s="6"/>
    </row>
    <row r="18" spans="2:5" ht="11.25">
      <c r="B18" s="6"/>
      <c r="C18" s="92"/>
      <c r="D18" s="6"/>
      <c r="E18" s="6"/>
    </row>
    <row r="19" spans="2:7" ht="11.25">
      <c r="B19" s="6"/>
      <c r="C19" s="37"/>
      <c r="D19" s="37"/>
      <c r="E19" s="37"/>
      <c r="F19" s="56"/>
      <c r="G19" s="56"/>
    </row>
    <row r="20" spans="2:12" ht="11.25">
      <c r="B20" s="49"/>
      <c r="C20" s="37"/>
      <c r="D20" s="37"/>
      <c r="E20" s="37"/>
      <c r="F20" s="56"/>
      <c r="G20" s="56"/>
      <c r="L20" s="103"/>
    </row>
    <row r="21" spans="2:12" ht="11.25">
      <c r="B21" s="49"/>
      <c r="C21" s="37"/>
      <c r="D21" s="37"/>
      <c r="E21" s="37"/>
      <c r="F21" s="56"/>
      <c r="G21" s="56"/>
      <c r="L21" s="103"/>
    </row>
    <row r="22" spans="2:12" ht="11.25">
      <c r="B22" s="49"/>
      <c r="L22" s="103"/>
    </row>
    <row r="23" spans="2:12" ht="11.25">
      <c r="B23" s="49"/>
      <c r="L23" s="103"/>
    </row>
    <row r="24" spans="3:21" ht="11.25">
      <c r="C24" s="37"/>
      <c r="D24" s="37"/>
      <c r="E24" s="37"/>
      <c r="F24" s="56"/>
      <c r="G24" s="56"/>
      <c r="M24" s="3"/>
      <c r="U24" s="3"/>
    </row>
    <row r="25" spans="3:5" ht="11.25">
      <c r="C25" s="6"/>
      <c r="D25" s="6"/>
      <c r="E25" s="6"/>
    </row>
    <row r="27" spans="2:57" ht="11.25">
      <c r="B27" s="35"/>
      <c r="H27" s="35"/>
      <c r="I27" s="35"/>
      <c r="J27" s="72"/>
      <c r="K27" s="6"/>
      <c r="L27" s="6"/>
      <c r="M27" s="53"/>
      <c r="N27" s="72"/>
      <c r="O27" s="72"/>
      <c r="P27" s="72"/>
      <c r="Q27" s="72"/>
      <c r="R27" s="72"/>
      <c r="S27" s="72"/>
      <c r="T27" s="73"/>
      <c r="U27" s="74"/>
      <c r="V27" s="74"/>
      <c r="W27" s="53"/>
      <c r="X27" s="72"/>
      <c r="Y27" s="72"/>
      <c r="Z27" s="72"/>
      <c r="AA27" s="72"/>
      <c r="AB27" s="72"/>
      <c r="AC27" s="72"/>
      <c r="AD27" s="73"/>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row>
    <row r="28" spans="8:57" ht="11.25">
      <c r="H28" s="72"/>
      <c r="I28" s="72"/>
      <c r="J28" s="72"/>
      <c r="K28" s="6"/>
      <c r="L28" s="6"/>
      <c r="M28" s="53"/>
      <c r="N28" s="72"/>
      <c r="O28" s="72"/>
      <c r="P28" s="72"/>
      <c r="Q28" s="72"/>
      <c r="R28" s="72"/>
      <c r="S28" s="72"/>
      <c r="T28" s="73"/>
      <c r="U28" s="74"/>
      <c r="V28" s="74"/>
      <c r="W28" s="53"/>
      <c r="X28" s="72"/>
      <c r="Y28" s="72"/>
      <c r="Z28" s="72"/>
      <c r="AA28" s="72"/>
      <c r="AB28" s="72"/>
      <c r="AC28" s="72"/>
      <c r="AD28" s="73"/>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row>
    <row r="29" spans="2:57" ht="11.25">
      <c r="B29" s="65"/>
      <c r="H29" s="72"/>
      <c r="I29" s="72"/>
      <c r="J29" s="72"/>
      <c r="K29" s="6"/>
      <c r="L29" s="6"/>
      <c r="M29" s="53"/>
      <c r="N29" s="72"/>
      <c r="O29" s="72"/>
      <c r="P29" s="72"/>
      <c r="Q29" s="72"/>
      <c r="R29" s="72"/>
      <c r="S29" s="72"/>
      <c r="T29" s="73"/>
      <c r="U29" s="74"/>
      <c r="V29" s="74"/>
      <c r="W29" s="53"/>
      <c r="X29" s="72"/>
      <c r="Y29" s="72"/>
      <c r="Z29" s="72"/>
      <c r="AA29" s="72"/>
      <c r="AB29" s="72"/>
      <c r="AC29" s="72"/>
      <c r="AD29" s="73"/>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row>
    <row r="30" spans="2:77" ht="11.25">
      <c r="B30" s="6"/>
      <c r="H30" s="72"/>
      <c r="I30" s="72"/>
      <c r="J30" s="75"/>
      <c r="K30" s="6"/>
      <c r="L30" s="6"/>
      <c r="M30" s="53"/>
      <c r="N30" s="75"/>
      <c r="O30" s="75"/>
      <c r="P30" s="75"/>
      <c r="Q30" s="75"/>
      <c r="R30" s="75"/>
      <c r="S30" s="75"/>
      <c r="T30" s="75"/>
      <c r="U30" s="6"/>
      <c r="V30" s="6"/>
      <c r="W30" s="53"/>
      <c r="X30" s="75"/>
      <c r="Y30" s="75"/>
      <c r="Z30" s="75"/>
      <c r="AA30" s="75"/>
      <c r="AB30" s="75"/>
      <c r="AC30" s="75"/>
      <c r="AD30" s="75"/>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row>
    <row r="31" spans="8:77" ht="11.25">
      <c r="H31" s="75"/>
      <c r="I31" s="75"/>
      <c r="J31" s="72"/>
      <c r="K31" s="6"/>
      <c r="L31" s="6"/>
      <c r="M31" s="53"/>
      <c r="N31" s="36"/>
      <c r="O31" s="36"/>
      <c r="P31" s="36"/>
      <c r="Q31" s="36"/>
      <c r="R31" s="36"/>
      <c r="S31" s="72"/>
      <c r="T31" s="72"/>
      <c r="U31" s="6"/>
      <c r="V31" s="6"/>
      <c r="W31" s="53"/>
      <c r="X31" s="36"/>
      <c r="Y31" s="36"/>
      <c r="Z31" s="36"/>
      <c r="AA31" s="36"/>
      <c r="AB31" s="36"/>
      <c r="AC31" s="72"/>
      <c r="AD31" s="72"/>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row>
    <row r="32" spans="8:77" ht="11.25">
      <c r="H32" s="67"/>
      <c r="I32" s="72"/>
      <c r="J32" s="72"/>
      <c r="K32" s="6"/>
      <c r="L32" s="6"/>
      <c r="M32" s="53"/>
      <c r="N32" s="76"/>
      <c r="O32" s="76"/>
      <c r="P32" s="76"/>
      <c r="Q32" s="76"/>
      <c r="R32" s="76"/>
      <c r="S32" s="76"/>
      <c r="T32" s="72"/>
      <c r="U32" s="6"/>
      <c r="V32" s="6"/>
      <c r="W32" s="53"/>
      <c r="X32" s="76"/>
      <c r="Y32" s="76"/>
      <c r="Z32" s="76"/>
      <c r="AA32" s="76"/>
      <c r="AB32" s="76"/>
      <c r="AC32" s="76"/>
      <c r="AD32" s="72"/>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row>
    <row r="33" spans="8:77" ht="11.25">
      <c r="H33" s="67"/>
      <c r="I33" s="76"/>
      <c r="J33" s="76"/>
      <c r="K33" s="6"/>
      <c r="L33" s="6"/>
      <c r="M33" s="53"/>
      <c r="N33" s="76"/>
      <c r="O33" s="76"/>
      <c r="P33" s="76"/>
      <c r="Q33" s="76"/>
      <c r="R33" s="76"/>
      <c r="S33" s="76"/>
      <c r="T33" s="76"/>
      <c r="U33" s="6"/>
      <c r="V33" s="6"/>
      <c r="W33" s="53"/>
      <c r="X33" s="76"/>
      <c r="Y33" s="76"/>
      <c r="Z33" s="76"/>
      <c r="AA33" s="76"/>
      <c r="AB33" s="76"/>
      <c r="AC33" s="76"/>
      <c r="AD33" s="7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row>
    <row r="34" spans="8:77" ht="11.25">
      <c r="H34" s="67"/>
      <c r="I34" s="76"/>
      <c r="J34" s="72"/>
      <c r="K34" s="6"/>
      <c r="L34" s="6"/>
      <c r="M34" s="53"/>
      <c r="N34" s="76"/>
      <c r="O34" s="76"/>
      <c r="P34" s="76"/>
      <c r="Q34" s="76"/>
      <c r="R34" s="76"/>
      <c r="S34" s="76"/>
      <c r="T34" s="72"/>
      <c r="U34" s="6"/>
      <c r="V34" s="6"/>
      <c r="W34" s="53"/>
      <c r="X34" s="76"/>
      <c r="Y34" s="76"/>
      <c r="Z34" s="76"/>
      <c r="AA34" s="76"/>
      <c r="AB34" s="76"/>
      <c r="AC34" s="76"/>
      <c r="AD34" s="72"/>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row>
    <row r="35" spans="8:77" ht="11.25">
      <c r="H35" s="67"/>
      <c r="I35" s="76"/>
      <c r="J35" s="6"/>
      <c r="K35" s="6"/>
      <c r="L35" s="6"/>
      <c r="M35" s="53"/>
      <c r="N35" s="76"/>
      <c r="O35" s="76"/>
      <c r="P35" s="76"/>
      <c r="Q35" s="76"/>
      <c r="R35" s="76"/>
      <c r="S35" s="76"/>
      <c r="T35" s="6"/>
      <c r="U35" s="6"/>
      <c r="V35" s="6"/>
      <c r="W35" s="53"/>
      <c r="X35" s="76"/>
      <c r="Y35" s="76"/>
      <c r="Z35" s="76"/>
      <c r="AA35" s="76"/>
      <c r="AB35" s="76"/>
      <c r="AC35" s="7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row>
    <row r="36" spans="8:77" ht="11.25">
      <c r="H36" s="67"/>
      <c r="I36" s="76"/>
      <c r="J36" s="6"/>
      <c r="K36" s="6"/>
      <c r="L36" s="6"/>
      <c r="M36" s="53"/>
      <c r="N36" s="76"/>
      <c r="O36" s="76"/>
      <c r="P36" s="76"/>
      <c r="Q36" s="76"/>
      <c r="R36" s="76"/>
      <c r="S36" s="76"/>
      <c r="T36" s="6"/>
      <c r="U36" s="6"/>
      <c r="V36" s="6"/>
      <c r="W36" s="53"/>
      <c r="X36" s="76"/>
      <c r="Y36" s="76"/>
      <c r="Z36" s="76"/>
      <c r="AA36" s="76"/>
      <c r="AB36" s="76"/>
      <c r="AC36" s="7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row>
    <row r="37" spans="9:77" ht="11.25">
      <c r="I37" s="76"/>
      <c r="J37" s="6"/>
      <c r="K37" s="6"/>
      <c r="L37" s="6"/>
      <c r="M37" s="53"/>
      <c r="N37" s="76"/>
      <c r="O37" s="76"/>
      <c r="P37" s="76"/>
      <c r="Q37" s="76"/>
      <c r="R37" s="76"/>
      <c r="S37" s="76"/>
      <c r="T37" s="6"/>
      <c r="U37" s="6"/>
      <c r="V37" s="6"/>
      <c r="W37" s="53"/>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row>
    <row r="38" spans="3:9" ht="11.25">
      <c r="C38" s="6"/>
      <c r="D38" s="37"/>
      <c r="E38" s="6"/>
      <c r="F38" s="6"/>
      <c r="G38" s="6"/>
      <c r="H38" s="6"/>
      <c r="I38" s="6"/>
    </row>
  </sheetData>
  <sheetProtection/>
  <printOptions/>
  <pageMargins left="0.787401575" right="0.787401575" top="0.984251969" bottom="0.984251969" header="0.4921259845" footer="0.4921259845"/>
  <pageSetup fitToHeight="1"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SOLARD, Gwennael (DREES/OS/RETR)</cp:lastModifiedBy>
  <cp:lastPrinted>2012-11-27T13:32:54Z</cp:lastPrinted>
  <dcterms:created xsi:type="dcterms:W3CDTF">2009-10-19T15:35:04Z</dcterms:created>
  <dcterms:modified xsi:type="dcterms:W3CDTF">2017-05-05T12:48:43Z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