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60" windowWidth="20730" windowHeight="11445"/>
  </bookViews>
  <sheets>
    <sheet name="VEC par pays" sheetId="30" r:id="rId1"/>
    <sheet name="VEC zone géo" sheetId="31" r:id="rId2"/>
    <sheet name="VEC PP" sheetId="32" r:id="rId3"/>
    <sheet name="VEC activité" sheetId="33" r:id="rId4"/>
    <sheet name="Chantiers par pays" sheetId="35" r:id="rId5"/>
    <sheet name="Chantiers zone géo" sheetId="36" r:id="rId6"/>
    <sheet name="Chantiers activité" sheetId="37" r:id="rId7"/>
    <sheet name="Chantiers par région" sheetId="62" r:id="rId8"/>
    <sheet name="SC tous pays" sheetId="58" r:id="rId9"/>
    <sheet name="SC zone géo" sheetId="51" r:id="rId10"/>
    <sheet name="SC réciprocité nationalité" sheetId="61" r:id="rId11"/>
    <sheet name="VIA affectation" sheetId="39" r:id="rId12"/>
    <sheet name="VIA zone géo" sheetId="41" r:id="rId13"/>
    <sheet name="VIA activité" sheetId="43" r:id="rId14"/>
    <sheet name="VIE affec" sheetId="44" r:id="rId15"/>
    <sheet name="VIE zone géo" sheetId="45" r:id="rId16"/>
    <sheet name="VIE secteur" sheetId="46" r:id="rId17"/>
    <sheet name="Cotravaux bénév" sheetId="49" r:id="rId18"/>
    <sheet name="Cotravaux vol" sheetId="48" r:id="rId19"/>
  </sheets>
  <definedNames>
    <definedName name="_xlnm.Print_Area" localSheetId="6">'Chantiers activité'!$A$1:$E$47</definedName>
    <definedName name="_xlnm.Print_Area" localSheetId="4">'Chantiers par pays'!$A$1:$F$30</definedName>
    <definedName name="_xlnm.Print_Area" localSheetId="7">'Chantiers par région'!$A$1:$E$18</definedName>
    <definedName name="_xlnm.Print_Area" localSheetId="5">'Chantiers zone géo'!$A$1:$C$42</definedName>
    <definedName name="_xlnm.Print_Area" localSheetId="17">'Cotravaux bénév'!$A$1:$G$43</definedName>
    <definedName name="_xlnm.Print_Area" localSheetId="18">'Cotravaux vol'!$A$1:$G$36</definedName>
    <definedName name="_xlnm.Print_Area" localSheetId="10">'SC réciprocité nationalité'!$A$1:$H$25</definedName>
    <definedName name="_xlnm.Print_Area" localSheetId="8">'SC tous pays'!$A$50:$G$96</definedName>
    <definedName name="_xlnm.Print_Area" localSheetId="9">'SC zone géo'!$A$1:$C$48</definedName>
    <definedName name="_xlnm.Print_Area" localSheetId="3">'VEC activité'!$A$1:$E$46</definedName>
    <definedName name="_xlnm.Print_Area" localSheetId="0">'VEC par pays'!$A$1:$G$43</definedName>
    <definedName name="_xlnm.Print_Area" localSheetId="2">'VEC PP'!$A$1:$E$33</definedName>
    <definedName name="_xlnm.Print_Area" localSheetId="1">'VEC zone géo'!$A$1:$C$46</definedName>
    <definedName name="_xlnm.Print_Area" localSheetId="13">'VIA activité'!$A$1:$E$47</definedName>
    <definedName name="_xlnm.Print_Area" localSheetId="11">'VIA affectation'!$A$96:$G$145</definedName>
    <definedName name="_xlnm.Print_Area" localSheetId="12">'VIA zone géo'!$A$1:$C$47</definedName>
    <definedName name="_xlnm.Print_Area" localSheetId="14">'VIE affec'!$A$47:$G$95</definedName>
    <definedName name="_xlnm.Print_Area" localSheetId="16">'VIE secteur'!$A$1:$E$31</definedName>
    <definedName name="_xlnm.Print_Area" localSheetId="15">'VIE zone géo'!$A$1:$C$47</definedName>
  </definedNames>
  <calcPr calcId="145621"/>
</workbook>
</file>

<file path=xl/calcChain.xml><?xml version="1.0" encoding="utf-8"?>
<calcChain xmlns="http://schemas.openxmlformats.org/spreadsheetml/2006/main">
  <c r="C14" i="33" l="1"/>
  <c r="E17" i="62" l="1"/>
  <c r="E16" i="62"/>
  <c r="E15" i="62"/>
  <c r="E14" i="62"/>
  <c r="E13" i="62"/>
  <c r="E12" i="62"/>
  <c r="E11" i="62"/>
  <c r="E10" i="62"/>
  <c r="E9" i="62"/>
  <c r="E8" i="62"/>
  <c r="E7" i="62"/>
  <c r="E6" i="62"/>
  <c r="D11" i="62"/>
  <c r="D15" i="62"/>
  <c r="D9" i="62"/>
  <c r="D12" i="62"/>
  <c r="D14" i="62"/>
  <c r="D6" i="62"/>
  <c r="D7" i="62"/>
  <c r="D10" i="62"/>
  <c r="D16" i="62"/>
  <c r="D17" i="62"/>
  <c r="D13" i="62"/>
  <c r="D8" i="62"/>
  <c r="C18" i="62" l="1"/>
  <c r="B18" i="62"/>
  <c r="D18" i="62" l="1"/>
  <c r="D17" i="43"/>
  <c r="D16" i="43"/>
  <c r="D15" i="43"/>
  <c r="D14" i="43"/>
  <c r="D13" i="43"/>
  <c r="D12" i="43"/>
  <c r="D11" i="43"/>
  <c r="D10" i="43"/>
  <c r="D9" i="43"/>
  <c r="D8" i="43"/>
  <c r="D7" i="43"/>
  <c r="D6" i="43"/>
  <c r="C18" i="43"/>
  <c r="E18" i="62" l="1"/>
  <c r="D10" i="37"/>
  <c r="D9" i="37"/>
  <c r="D8" i="37"/>
  <c r="D7" i="37"/>
  <c r="D6" i="37"/>
  <c r="D5" i="37"/>
  <c r="C11" i="37"/>
  <c r="A7" i="61" l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E6" i="61" s="1"/>
  <c r="E7" i="61" s="1"/>
  <c r="E8" i="61" s="1"/>
  <c r="E9" i="61" s="1"/>
  <c r="E10" i="61" s="1"/>
  <c r="E11" i="61" s="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D31" i="46" l="1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A6" i="44" l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E5" i="44" s="1"/>
  <c r="E6" i="44" s="1"/>
  <c r="E7" i="44" s="1"/>
  <c r="E8" i="44" s="1"/>
  <c r="E9" i="44" s="1"/>
  <c r="E10" i="44" s="1"/>
  <c r="E11" i="44" s="1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E37" i="44" s="1"/>
  <c r="E38" i="44" s="1"/>
  <c r="E39" i="44" s="1"/>
  <c r="E40" i="44" s="1"/>
  <c r="E41" i="44" s="1"/>
  <c r="E42" i="44" s="1"/>
  <c r="E43" i="44" s="1"/>
  <c r="E44" i="44" s="1"/>
  <c r="E45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8" i="49" l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E6" i="49" s="1"/>
  <c r="E7" i="49" s="1"/>
  <c r="E8" i="49" s="1"/>
  <c r="E9" i="49" s="1"/>
  <c r="E10" i="49" s="1"/>
  <c r="E11" i="49" s="1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E30" i="49" s="1"/>
  <c r="E31" i="49" s="1"/>
  <c r="E32" i="49" s="1"/>
  <c r="E33" i="49" s="1"/>
  <c r="E34" i="49" s="1"/>
  <c r="E35" i="49" s="1"/>
  <c r="E36" i="49" s="1"/>
  <c r="E37" i="49" s="1"/>
  <c r="E38" i="49" s="1"/>
  <c r="E39" i="49" s="1"/>
  <c r="E40" i="49" s="1"/>
  <c r="E41" i="49" s="1"/>
  <c r="A7" i="49"/>
  <c r="C17" i="36" l="1"/>
  <c r="C16" i="36"/>
  <c r="C15" i="36"/>
  <c r="C14" i="36"/>
  <c r="C13" i="36"/>
  <c r="C12" i="36"/>
  <c r="C11" i="36"/>
  <c r="C10" i="36"/>
  <c r="C9" i="36"/>
  <c r="C8" i="36"/>
  <c r="C7" i="36"/>
  <c r="C6" i="36"/>
  <c r="B17" i="36"/>
  <c r="F29" i="35" l="1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E23" i="35"/>
  <c r="E12" i="35"/>
  <c r="E29" i="35"/>
  <c r="E28" i="35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7" i="35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E6" i="30" s="1"/>
  <c r="E7" i="30" s="1"/>
  <c r="E8" i="30" s="1"/>
  <c r="E9" i="30" s="1"/>
  <c r="E10" i="30" s="1"/>
  <c r="E11" i="30" s="1"/>
  <c r="E12" i="30" s="1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E39" i="30" s="1"/>
  <c r="E40" i="30" s="1"/>
  <c r="E41" i="30" s="1"/>
  <c r="E42" i="30" s="1"/>
  <c r="A7" i="30"/>
  <c r="A8" i="35" l="1"/>
  <c r="D30" i="35"/>
  <c r="C30" i="35"/>
  <c r="E24" i="35" l="1"/>
  <c r="E17" i="35"/>
  <c r="E8" i="35"/>
  <c r="E6" i="35"/>
  <c r="E21" i="35"/>
  <c r="E22" i="35"/>
  <c r="E15" i="35"/>
  <c r="E18" i="35"/>
  <c r="E19" i="35"/>
  <c r="E7" i="35"/>
  <c r="E10" i="35"/>
  <c r="E26" i="35"/>
  <c r="E20" i="35"/>
  <c r="E11" i="35"/>
  <c r="E9" i="35"/>
  <c r="E14" i="35"/>
  <c r="E25" i="35"/>
  <c r="E16" i="35"/>
  <c r="E27" i="35"/>
  <c r="E13" i="35"/>
  <c r="E30" i="35" l="1"/>
  <c r="B5" i="45"/>
  <c r="F30" i="35" l="1"/>
  <c r="C31" i="46"/>
  <c r="A6" i="39" l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E5" i="39" s="1"/>
  <c r="E6" i="39" s="1"/>
  <c r="E7" i="39" s="1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E35" i="39" s="1"/>
  <c r="E36" i="39" s="1"/>
  <c r="E37" i="39" s="1"/>
  <c r="E38" i="39" s="1"/>
  <c r="E39" i="39" s="1"/>
  <c r="E40" i="39" s="1"/>
  <c r="E41" i="39" s="1"/>
  <c r="E42" i="39" s="1"/>
  <c r="E43" i="39" s="1"/>
  <c r="E44" i="39" s="1"/>
  <c r="E45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2" i="32" l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B16" i="51" l="1"/>
  <c r="B12" i="51"/>
  <c r="B5" i="51"/>
  <c r="B22" i="51" l="1"/>
  <c r="C5" i="51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E6" i="48" s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C20" i="51" l="1"/>
  <c r="C18" i="51"/>
  <c r="C16" i="51"/>
  <c r="C14" i="51"/>
  <c r="C12" i="51"/>
  <c r="C10" i="51"/>
  <c r="C8" i="51"/>
  <c r="C6" i="51"/>
  <c r="C19" i="51"/>
  <c r="C17" i="51"/>
  <c r="C15" i="51"/>
  <c r="C13" i="51"/>
  <c r="C11" i="51"/>
  <c r="C22" i="51" s="1"/>
  <c r="C9" i="51"/>
  <c r="C7" i="51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B16" i="45"/>
  <c r="B12" i="45"/>
  <c r="B22" i="45" l="1"/>
  <c r="C5" i="45" s="1"/>
  <c r="A8" i="43"/>
  <c r="A9" i="43" s="1"/>
  <c r="A10" i="43" s="1"/>
  <c r="A11" i="43" s="1"/>
  <c r="A12" i="43" s="1"/>
  <c r="A13" i="43" s="1"/>
  <c r="A14" i="43" s="1"/>
  <c r="A15" i="43" s="1"/>
  <c r="A16" i="43" s="1"/>
  <c r="A17" i="43" s="1"/>
  <c r="A7" i="43"/>
  <c r="B17" i="41"/>
  <c r="B13" i="41"/>
  <c r="B6" i="41"/>
  <c r="C11" i="45" l="1"/>
  <c r="C20" i="45"/>
  <c r="C18" i="45"/>
  <c r="C16" i="45"/>
  <c r="C14" i="45"/>
  <c r="C12" i="45"/>
  <c r="C10" i="45"/>
  <c r="C8" i="45"/>
  <c r="C6" i="45"/>
  <c r="C21" i="45"/>
  <c r="C19" i="45"/>
  <c r="C17" i="45"/>
  <c r="C15" i="45"/>
  <c r="C13" i="45"/>
  <c r="C9" i="45"/>
  <c r="C7" i="45"/>
  <c r="B23" i="41"/>
  <c r="C6" i="41" s="1"/>
  <c r="C21" i="41" l="1"/>
  <c r="C19" i="41"/>
  <c r="C17" i="41"/>
  <c r="C15" i="41"/>
  <c r="C13" i="41"/>
  <c r="C11" i="41"/>
  <c r="C9" i="41"/>
  <c r="C7" i="41"/>
  <c r="C22" i="41"/>
  <c r="C20" i="41"/>
  <c r="C18" i="41"/>
  <c r="C16" i="41"/>
  <c r="C14" i="41"/>
  <c r="C12" i="41"/>
  <c r="C10" i="41"/>
  <c r="C8" i="41"/>
  <c r="C22" i="45"/>
  <c r="D18" i="43"/>
  <c r="D11" i="33" l="1"/>
  <c r="D9" i="33"/>
  <c r="D7" i="33"/>
  <c r="D12" i="33"/>
  <c r="D10" i="33"/>
  <c r="D8" i="33"/>
  <c r="D6" i="33"/>
  <c r="C23" i="41"/>
  <c r="B14" i="36" l="1"/>
  <c r="B12" i="36"/>
  <c r="B6" i="36"/>
  <c r="D11" i="37" l="1"/>
  <c r="A7" i="33" l="1"/>
  <c r="A8" i="33" s="1"/>
  <c r="A9" i="33" s="1"/>
  <c r="A10" i="33" s="1"/>
  <c r="A11" i="33" s="1"/>
  <c r="A12" i="33" s="1"/>
  <c r="C25" i="32"/>
  <c r="A7" i="32"/>
  <c r="A8" i="32" s="1"/>
  <c r="A9" i="32" s="1"/>
  <c r="A10" i="32" s="1"/>
  <c r="A11" i="32" s="1"/>
  <c r="B16" i="31" l="1"/>
  <c r="B13" i="31"/>
  <c r="B6" i="31"/>
  <c r="B21" i="31" l="1"/>
  <c r="C20" i="31" s="1"/>
  <c r="D14" i="33"/>
  <c r="D25" i="32"/>
  <c r="C16" i="31" l="1"/>
  <c r="C18" i="31"/>
  <c r="C15" i="31"/>
  <c r="C14" i="31"/>
  <c r="C11" i="31"/>
  <c r="C9" i="31"/>
  <c r="C7" i="31"/>
  <c r="C19" i="31"/>
  <c r="C17" i="31"/>
  <c r="C13" i="31"/>
  <c r="C10" i="31"/>
  <c r="C8" i="31"/>
  <c r="C12" i="31"/>
  <c r="C6" i="31"/>
  <c r="C21" i="31" l="1"/>
  <c r="A6" i="58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E5" i="58" s="1"/>
  <c r="E6" i="58" s="1"/>
  <c r="E7" i="58" s="1"/>
  <c r="E8" i="58" s="1"/>
  <c r="E9" i="58" s="1"/>
  <c r="E10" i="58" s="1"/>
  <c r="E11" i="58" s="1"/>
  <c r="E12" i="58" s="1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E37" i="58" s="1"/>
  <c r="E38" i="58" s="1"/>
  <c r="E39" i="58" s="1"/>
  <c r="E40" i="58" s="1"/>
  <c r="E41" i="58" s="1"/>
  <c r="E42" i="58" s="1"/>
  <c r="E43" i="58" s="1"/>
  <c r="E44" i="58" s="1"/>
  <c r="E45" i="58" s="1"/>
  <c r="E46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</calcChain>
</file>

<file path=xl/sharedStrings.xml><?xml version="1.0" encoding="utf-8"?>
<sst xmlns="http://schemas.openxmlformats.org/spreadsheetml/2006/main" count="963" uniqueCount="315">
  <si>
    <t>n°</t>
  </si>
  <si>
    <t>TOTAL</t>
  </si>
  <si>
    <t>%</t>
  </si>
  <si>
    <t>TOTAUX</t>
  </si>
  <si>
    <t>Nombre de volontaires</t>
  </si>
  <si>
    <t>Pays de nationalité</t>
  </si>
  <si>
    <t>Belgique</t>
  </si>
  <si>
    <t>Espagne</t>
  </si>
  <si>
    <t>Etats-Unis</t>
  </si>
  <si>
    <t>Suisse</t>
  </si>
  <si>
    <t>Italie</t>
  </si>
  <si>
    <t>Allemagne</t>
  </si>
  <si>
    <t>Canada</t>
  </si>
  <si>
    <t>Pologne</t>
  </si>
  <si>
    <t>Philippines</t>
  </si>
  <si>
    <t>Haïti</t>
  </si>
  <si>
    <t>Portugal</t>
  </si>
  <si>
    <t>Colombie</t>
  </si>
  <si>
    <t>Pérou</t>
  </si>
  <si>
    <t>Cameroun</t>
  </si>
  <si>
    <t>Bolivie</t>
  </si>
  <si>
    <t>Côte d'Ivoire</t>
  </si>
  <si>
    <t>Bénin</t>
  </si>
  <si>
    <t>Sénégal</t>
  </si>
  <si>
    <t>Niger</t>
  </si>
  <si>
    <t>Argentine</t>
  </si>
  <si>
    <t>Rwanda</t>
  </si>
  <si>
    <t>République tchèque</t>
  </si>
  <si>
    <t>Liban</t>
  </si>
  <si>
    <t>Mauritanie</t>
  </si>
  <si>
    <t>République centrafricaine</t>
  </si>
  <si>
    <t>Burkina-Faso</t>
  </si>
  <si>
    <t>Danemark</t>
  </si>
  <si>
    <t>Guinée Conakry</t>
  </si>
  <si>
    <t>Autriche</t>
  </si>
  <si>
    <t>Ouganda</t>
  </si>
  <si>
    <t>Ukraine</t>
  </si>
  <si>
    <t>Mali</t>
  </si>
  <si>
    <t>Ile Maurice</t>
  </si>
  <si>
    <t>Roumanie</t>
  </si>
  <si>
    <t>Tchad</t>
  </si>
  <si>
    <t>Thaïlande</t>
  </si>
  <si>
    <t>Togo</t>
  </si>
  <si>
    <t>Algérie</t>
  </si>
  <si>
    <t>Cambodge</t>
  </si>
  <si>
    <t>Corée du sud</t>
  </si>
  <si>
    <t>Pays-Bas</t>
  </si>
  <si>
    <t>République démocratique du Congo</t>
  </si>
  <si>
    <t>Madagascar</t>
  </si>
  <si>
    <t>Maroc</t>
  </si>
  <si>
    <t>Pays d'affectation</t>
  </si>
  <si>
    <t>Vietnam</t>
  </si>
  <si>
    <t>Inde</t>
  </si>
  <si>
    <t>Chili</t>
  </si>
  <si>
    <t>Laos</t>
  </si>
  <si>
    <t>Tunisie</t>
  </si>
  <si>
    <t>Birmanie</t>
  </si>
  <si>
    <t>Congo</t>
  </si>
  <si>
    <t>Afrique du sud</t>
  </si>
  <si>
    <t>Israël</t>
  </si>
  <si>
    <t>Brésil</t>
  </si>
  <si>
    <t>Indonésie</t>
  </si>
  <si>
    <t>Comores</t>
  </si>
  <si>
    <t>Egypte</t>
  </si>
  <si>
    <t>Bangladesh</t>
  </si>
  <si>
    <t>Nicaragua</t>
  </si>
  <si>
    <t>Népal</t>
  </si>
  <si>
    <t>Equateur</t>
  </si>
  <si>
    <t>Zambie</t>
  </si>
  <si>
    <t>Australie</t>
  </si>
  <si>
    <t>Fidji</t>
  </si>
  <si>
    <t>Mozambique</t>
  </si>
  <si>
    <t>Mexique</t>
  </si>
  <si>
    <t>Angola</t>
  </si>
  <si>
    <t>Malaisie</t>
  </si>
  <si>
    <t>Burundi</t>
  </si>
  <si>
    <t>Jordanie</t>
  </si>
  <si>
    <t>Tanzanie</t>
  </si>
  <si>
    <t>Guatémala</t>
  </si>
  <si>
    <t>Chine</t>
  </si>
  <si>
    <t>Kosovo</t>
  </si>
  <si>
    <t>Mongolie</t>
  </si>
  <si>
    <t>Ghana</t>
  </si>
  <si>
    <t>Cuba</t>
  </si>
  <si>
    <t>Vanuatu</t>
  </si>
  <si>
    <t>Kenya</t>
  </si>
  <si>
    <t>Gabon</t>
  </si>
  <si>
    <t>Ethiopie</t>
  </si>
  <si>
    <t>Uruguay</t>
  </si>
  <si>
    <t>Djibouti</t>
  </si>
  <si>
    <t>Taïwan</t>
  </si>
  <si>
    <t>Arménie</t>
  </si>
  <si>
    <t>Sierra-Leone</t>
  </si>
  <si>
    <t>Malawi</t>
  </si>
  <si>
    <t>Sri-Lanka</t>
  </si>
  <si>
    <t>Turquie</t>
  </si>
  <si>
    <t>Territoires palestiniens</t>
  </si>
  <si>
    <t>Bosnie-Herzégovine</t>
  </si>
  <si>
    <t>Costa-Rica</t>
  </si>
  <si>
    <t>Russie</t>
  </si>
  <si>
    <t>Géorgie</t>
  </si>
  <si>
    <t>Guinée équatoriale</t>
  </si>
  <si>
    <t>Nouvelle Zélande</t>
  </si>
  <si>
    <t>Paraguay</t>
  </si>
  <si>
    <t>Seychelles</t>
  </si>
  <si>
    <t>Zone d'intervention des volontaires</t>
  </si>
  <si>
    <t>ZONE AFRIQUE - OCEAN INDIEN</t>
  </si>
  <si>
    <t>Afrique australe</t>
  </si>
  <si>
    <t>Afrique centrale</t>
  </si>
  <si>
    <t>Afrique de l'Est</t>
  </si>
  <si>
    <t>Afrique de l'Ouest</t>
  </si>
  <si>
    <t>Océan indien</t>
  </si>
  <si>
    <t>ZONE ASIE</t>
  </si>
  <si>
    <t>ZONE AMERIQUES - CARAÏBES</t>
  </si>
  <si>
    <t>Amérique centrale et Caraïbes</t>
  </si>
  <si>
    <t>Amérique du Nord</t>
  </si>
  <si>
    <t>Amérique du Sud</t>
  </si>
  <si>
    <t>ZONE AFRIQUE DU NORD - MOYEN-ORIENT</t>
  </si>
  <si>
    <t>Afrique du Nord</t>
  </si>
  <si>
    <t>Proche et moyen-orient</t>
  </si>
  <si>
    <t>EUROPE HORS UE</t>
  </si>
  <si>
    <t>OCEANIE</t>
  </si>
  <si>
    <t>Guinée</t>
  </si>
  <si>
    <t xml:space="preserve">Sénégal </t>
  </si>
  <si>
    <t>Domaines d'activité des missions</t>
  </si>
  <si>
    <t>Education - animation - formation</t>
  </si>
  <si>
    <t>Social - enfance - jeunesse</t>
  </si>
  <si>
    <t>Santé - éducation sanitaire et sociale</t>
  </si>
  <si>
    <t>Développement durable - environnement</t>
  </si>
  <si>
    <t>Economie - finance - administration</t>
  </si>
  <si>
    <t>Agriculture, élevage</t>
  </si>
  <si>
    <t>Génie civil - hydraulique - assainissement</t>
  </si>
  <si>
    <t>Libéria</t>
  </si>
  <si>
    <t xml:space="preserve">n° </t>
  </si>
  <si>
    <t xml:space="preserve">Pays d'affectation des volontaires </t>
  </si>
  <si>
    <t>Moldavie</t>
  </si>
  <si>
    <t>Bulgarie</t>
  </si>
  <si>
    <t>Singapour</t>
  </si>
  <si>
    <t>Cap-Vert</t>
  </si>
  <si>
    <t>Namibie</t>
  </si>
  <si>
    <t>Croatie</t>
  </si>
  <si>
    <t>Estonie</t>
  </si>
  <si>
    <t>Hongrie</t>
  </si>
  <si>
    <t>Lettonie</t>
  </si>
  <si>
    <t>Slovénie</t>
  </si>
  <si>
    <t>Albanie</t>
  </si>
  <si>
    <t>Biélorussie</t>
  </si>
  <si>
    <t>Kazakhstan</t>
  </si>
  <si>
    <t>Serbie</t>
  </si>
  <si>
    <t>Turkménistan</t>
  </si>
  <si>
    <t>UNION EUROPEENNE</t>
  </si>
  <si>
    <t>VOLONTAIRES D'ECHANGE ET DE COMPETENCES :
répartition des volontaires par domaine d'activité AGIRabcd et GREF</t>
  </si>
  <si>
    <t xml:space="preserve">Pays d'affectation </t>
  </si>
  <si>
    <t>Nombre de jeunes JSI</t>
  </si>
  <si>
    <t>Nombre de jeunes VVVSI</t>
  </si>
  <si>
    <t>TOTAL par pays</t>
  </si>
  <si>
    <t>Burkina Faso</t>
  </si>
  <si>
    <t>Cap Vert</t>
  </si>
  <si>
    <t>France (accueil)</t>
  </si>
  <si>
    <t>UNION EUROPEENNE (accueil en France)</t>
  </si>
  <si>
    <t>VOLONTARIAT D'INITIATION ET D'ECHANGE : 
répartition des projets par domaine d'activité</t>
  </si>
  <si>
    <t>Domaine d'activité des projets</t>
  </si>
  <si>
    <t>nombre de projets</t>
  </si>
  <si>
    <t>Education - formation professionnelle</t>
  </si>
  <si>
    <t>Culture - patrimoine - sport</t>
  </si>
  <si>
    <t>Santé</t>
  </si>
  <si>
    <t>Agriculture - sécurité alimentaire</t>
  </si>
  <si>
    <t>VOLONTAIRES INTERNATIONAUX EN ADMINISTRATION 
pays d'affectation des volontaires</t>
  </si>
  <si>
    <t>Japon</t>
  </si>
  <si>
    <t>Guinée Bissau</t>
  </si>
  <si>
    <t>Nigéria</t>
  </si>
  <si>
    <t>Sao Tome</t>
  </si>
  <si>
    <t>Botswana</t>
  </si>
  <si>
    <t>Zimbabwe</t>
  </si>
  <si>
    <t>Ile de la Dominique</t>
  </si>
  <si>
    <t>Panama</t>
  </si>
  <si>
    <t>République dominicaine</t>
  </si>
  <si>
    <t>Sainte Lucie</t>
  </si>
  <si>
    <t>Trinité et Tobago</t>
  </si>
  <si>
    <t>Arabie saoudite</t>
  </si>
  <si>
    <t>Bahrein</t>
  </si>
  <si>
    <t>Emirats arabes unis</t>
  </si>
  <si>
    <t>Jérusalem</t>
  </si>
  <si>
    <t>Koweit</t>
  </si>
  <si>
    <t>Oman</t>
  </si>
  <si>
    <t>Qatar</t>
  </si>
  <si>
    <t>Soudan</t>
  </si>
  <si>
    <t>Finlande</t>
  </si>
  <si>
    <t>Grèce</t>
  </si>
  <si>
    <t>Irlande</t>
  </si>
  <si>
    <t>Luxembourg</t>
  </si>
  <si>
    <t>Malte</t>
  </si>
  <si>
    <t>Norvège</t>
  </si>
  <si>
    <t>Royaume-Uni</t>
  </si>
  <si>
    <t>Saint Siège</t>
  </si>
  <si>
    <t>Slovaquie</t>
  </si>
  <si>
    <t>Azerbaïdjan</t>
  </si>
  <si>
    <t>Islande</t>
  </si>
  <si>
    <t>Ouzbékistan</t>
  </si>
  <si>
    <t>Suède</t>
  </si>
  <si>
    <t>VOLONTAIRES INTERNATIONAUX EN ADMINISTRATION :
répartition des volontaires par zone géographique</t>
  </si>
  <si>
    <t>VOLONTAIRES INTERNATIONAUX EN ADMINISTRATION :
répartition des volontaires par service d'affectation</t>
  </si>
  <si>
    <t>Institut français</t>
  </si>
  <si>
    <t>Ambassade</t>
  </si>
  <si>
    <t>Agence française de développement</t>
  </si>
  <si>
    <t>Institut de recherche pour le développement</t>
  </si>
  <si>
    <t>Alliance française</t>
  </si>
  <si>
    <t>Universités et lycées</t>
  </si>
  <si>
    <t>Centre européen de recherche nucléaire</t>
  </si>
  <si>
    <t>Consulat général</t>
  </si>
  <si>
    <t>Centres culturels et linguistiques</t>
  </si>
  <si>
    <t>Autres établissements parapublics</t>
  </si>
  <si>
    <t>Représentations permanentes</t>
  </si>
  <si>
    <t>Services d'affectation</t>
  </si>
  <si>
    <t>VOLONTAIRES INTERNATIONAUX EN ENTREPRISES
pays d'affectation des volontaires</t>
  </si>
  <si>
    <t>Hong-Kong</t>
  </si>
  <si>
    <t>Barbade</t>
  </si>
  <si>
    <t>Chypre</t>
  </si>
  <si>
    <t>Lituanie</t>
  </si>
  <si>
    <t>Kirghizistan</t>
  </si>
  <si>
    <t>Tadjikistan</t>
  </si>
  <si>
    <t>VOLONTAIRES INTERNATIONAUX EN ENTREPRISES :
répartition des volontaires par zone géographique</t>
  </si>
  <si>
    <t>VOLONTAIRES INTERNATIONAUX EN ENTREPRISES :
répartition des volontaires par secteur</t>
  </si>
  <si>
    <t>Secteur d'affectation</t>
  </si>
  <si>
    <t>Banque</t>
  </si>
  <si>
    <t>Fabrication de véhicules</t>
  </si>
  <si>
    <t>Industrie pharmaceutique</t>
  </si>
  <si>
    <t>Services informatiques</t>
  </si>
  <si>
    <t>Services et conseils aux entreprises</t>
  </si>
  <si>
    <t>Services</t>
  </si>
  <si>
    <t>Conseil, ingénierie en systèmes informatiques</t>
  </si>
  <si>
    <t>Travaux publics</t>
  </si>
  <si>
    <t>Transports ferroviaires et urbains</t>
  </si>
  <si>
    <t>Construction aéronautique et spatiale</t>
  </si>
  <si>
    <t>Commerce</t>
  </si>
  <si>
    <t>Transports et distribution d'électricité</t>
  </si>
  <si>
    <t>Chimie</t>
  </si>
  <si>
    <t>Exploration, production d'hydrocarbures</t>
  </si>
  <si>
    <t>Administration</t>
  </si>
  <si>
    <t>Industrie télécoms</t>
  </si>
  <si>
    <t>Vins, spiritueux, boissons</t>
  </si>
  <si>
    <t>Composants électroniques</t>
  </si>
  <si>
    <t>Assurance</t>
  </si>
  <si>
    <t>Cosmétiques</t>
  </si>
  <si>
    <t>Nombre de jeunes</t>
  </si>
  <si>
    <t>Corée</t>
  </si>
  <si>
    <t>Macédoine</t>
  </si>
  <si>
    <t>Nombre d'engagés</t>
  </si>
  <si>
    <t>Bosnie</t>
  </si>
  <si>
    <t>SERVICE CIVIQUE : pays d'affectation des engagés</t>
  </si>
  <si>
    <t>SERVICE CIVIQUE :
répartition des engagés par zone géographique</t>
  </si>
  <si>
    <t>Service de coopération et d'action culturelle</t>
  </si>
  <si>
    <t>Maurice</t>
  </si>
  <si>
    <t>Gambie</t>
  </si>
  <si>
    <t>VOLONTAIRES D'ECHANGE ET DE COMPETENCES :
présence des volontaires dans les 19 pays prioritaires</t>
  </si>
  <si>
    <t>la duréee</t>
  </si>
  <si>
    <t>Antilles britanniques</t>
  </si>
  <si>
    <t>Produits financiers</t>
  </si>
  <si>
    <t>Transport aérien</t>
  </si>
  <si>
    <t>Produits gourmets et épicerie</t>
  </si>
  <si>
    <t>SERVICE CIVIQUE : RECIPROCITE
pays d'origine des engagés</t>
  </si>
  <si>
    <t>VOLONTAIRES D'ECHANGE ET DE COMPETENCES :
pays d'affectation des associations AGIRabcd et GREF - 2018</t>
  </si>
  <si>
    <t>Pour 623 missions de volontaires répertoriées au 31 décembre 2018, les volontaires sont partis dans 75 pays.</t>
  </si>
  <si>
    <t>VOLONTAIRES D'ECHANGE ET DE COMPETENCES :
AGIRabcd et GREF - 2018 : répartition des volontaires par zone géographique</t>
  </si>
  <si>
    <t>Pour 623 missions de volontaires répertoriées au 31 décembre 2018, les 12 zones géographiques représentées sont :</t>
  </si>
  <si>
    <t xml:space="preserve">Pour 623 missions répertoriées au 31 décembre 2018, 291 volontaires (46 %) ont été en poste dans les 19 pays prioritaires, définis par le Comité interministériel de la coopération internationale et du développement du 8 février 2018.  </t>
  </si>
  <si>
    <t>Pour 623 missions de volontaires répertoriées et affectés sur une mission au 31 décembre 2018 :</t>
  </si>
  <si>
    <t>VOLONTARIAT D'INITIATION ET D'ECHANGE : 
pays d'affectation des dispositifs JSI et VVVSI en 2018</t>
  </si>
  <si>
    <t>1 151 jeunes sont partis en volontariat sur 135 projets, dans 24 pays différents :</t>
  </si>
  <si>
    <t>VOLONTARIAT D'INITIATION ET D'ECHANGE : 
pays d'affectation des dispositifs JSI et VVVSI en 2018 par zone géographique</t>
  </si>
  <si>
    <t>ASSOCIATIONS MEMBRES DU RESEAU COTRAVAUX  : nombre de bénévoles partant sur des chantiers en 2018</t>
  </si>
  <si>
    <t>1 982 bénévoles résidant en France sont partis en 2018 sur des chantiers, sur des missions de courte durée (inférieure à 2 mois).</t>
  </si>
  <si>
    <t>Groenland</t>
  </si>
  <si>
    <t>ASSOCIATIONS MEMBRES DU RESEAU COTRAVAUX  : nombre de volontaires partant sur des chantiers en 2018</t>
  </si>
  <si>
    <t>Pour 10 505 missions de volontaires internationaux en entreprises, 128 pays d'affectation sont connus au 31 décembre 2018</t>
  </si>
  <si>
    <t>Pour 10 505 missions de volontaires répertoriées au 31 décembre 2018, les 14 zones géographiques représentées sont :</t>
  </si>
  <si>
    <t>Editeurs de logiciel</t>
  </si>
  <si>
    <t>Métallurgie, sidérurgie</t>
  </si>
  <si>
    <t>Pour 10 505 missions de volontaires répertoriées au 31 décembre 2018, 7 699 volontaires effectuent une mission dans les 25 principaux secteurs d'activité :</t>
  </si>
  <si>
    <t>A cela, il faut également ajouter au 31 décembre 2018 :</t>
  </si>
  <si>
    <t xml:space="preserve">Irak </t>
  </si>
  <si>
    <t>Bosnie Herzégovine</t>
  </si>
  <si>
    <t>Autres (développement local…)</t>
  </si>
  <si>
    <t xml:space="preserve">Pour 1 151 missions de jeunes répertoriés au 31 décembre 2018, les 8 zones géographiques représentées sont : </t>
  </si>
  <si>
    <t>St Christophe&amp;Nieves</t>
  </si>
  <si>
    <t>St Vincent</t>
  </si>
  <si>
    <t>Monaco</t>
  </si>
  <si>
    <t>Autres pays</t>
  </si>
  <si>
    <t xml:space="preserve">Pour 2 699 missions d'engagés du service civique au 31 décembre 2018, les engagés ont effectué leur mission dans 112 pays.
</t>
  </si>
  <si>
    <t>Pour  2 699 missions d'engagés du service civique répertoriées au 31 décembre 2018, les 14 zones géographiques représentées sont :</t>
  </si>
  <si>
    <t>Pour  193 missions d'engagés du service civique en réciprocité en France au 31 décembre 2018, les engagés sont issus de  39 pays.</t>
  </si>
  <si>
    <t>Pour  934 missions de volontaires internationaux en administration gérées par le MEAE,132  pays d'affectation sont connus au 31 décembre 2018 :</t>
  </si>
  <si>
    <t>Pour 934 missions de volontaires répertoriées au 31 décembre 2018, les 14 zones géographiques représentées sont :</t>
  </si>
  <si>
    <t>Pour 934  missions de volontaires répertoriées au 31 décembre 2018 :</t>
  </si>
  <si>
    <t xml:space="preserve">     - 109 missions de VIA gérées par la Direction générale du Trésor,</t>
  </si>
  <si>
    <t xml:space="preserve">     - 122 missions de VIA gérées par Business France,</t>
  </si>
  <si>
    <t>Soit un total général de : 1 165 missions de VIA.</t>
  </si>
  <si>
    <t>VOLONTARIAT D'INITIATION ET D'ECHANGE : 
région d'origine des jeunes pour les dispositifs JSI et VVVSI en 2018</t>
  </si>
  <si>
    <t>Répartition des volontaires par région</t>
  </si>
  <si>
    <t>TOTAL par région</t>
  </si>
  <si>
    <t>1 151 jeunes sont partis en volontariat sur 135 projets, dans les 12 régions :</t>
  </si>
  <si>
    <t>Auvergne-Rhône-Alpes</t>
  </si>
  <si>
    <t>Bourgogne-Franche Comté</t>
  </si>
  <si>
    <t>Bretagne</t>
  </si>
  <si>
    <t>Centre-Val de Loire</t>
  </si>
  <si>
    <t>Grand Est</t>
  </si>
  <si>
    <t>Hauts de France</t>
  </si>
  <si>
    <t>Ile de France</t>
  </si>
  <si>
    <t>Normandie</t>
  </si>
  <si>
    <t>Nouvelle Aquitaine</t>
  </si>
  <si>
    <t>Occitanie</t>
  </si>
  <si>
    <t>Pays de la Loire</t>
  </si>
  <si>
    <t>Provence Cote d'Azur</t>
  </si>
  <si>
    <t>393 volontaires résidant en France sont partis en 2018 sur des chantiers à l'étranger, sur des missions de longue durée (supérieure à 2 mois).</t>
  </si>
  <si>
    <t>Culture - 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</si>
</sst>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13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/>
    <xf numFmtId="9" fontId="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3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4" fillId="0" borderId="1" xfId="0" applyFont="1" applyFill="1" applyBorder="1"/>
    <xf numFmtId="0" fontId="4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14" fillId="0" borderId="0" xfId="0" applyFont="1"/>
    <xf numFmtId="0" fontId="5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9" fontId="4" fillId="0" borderId="6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/>
    <xf numFmtId="0" fontId="4" fillId="0" borderId="0" xfId="0" applyFont="1" applyBorder="1" applyAlignment="1">
      <alignment wrapText="1"/>
    </xf>
    <xf numFmtId="0" fontId="0" fillId="0" borderId="0" xfId="0" applyAlignment="1"/>
    <xf numFmtId="0" fontId="1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3" fontId="5" fillId="0" borderId="5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justify" wrapText="1"/>
    </xf>
    <xf numFmtId="0" fontId="0" fillId="0" borderId="0" xfId="0" applyAlignment="1">
      <alignment vertical="justify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/>
    <xf numFmtId="0" fontId="4" fillId="0" borderId="7" xfId="0" applyFont="1" applyBorder="1" applyAlignment="1">
      <alignment wrapText="1"/>
    </xf>
    <xf numFmtId="0" fontId="0" fillId="0" borderId="7" xfId="0" applyBorder="1" applyAlignment="1"/>
    <xf numFmtId="0" fontId="3" fillId="0" borderId="0" xfId="0" applyFont="1" applyAlignment="1"/>
    <xf numFmtId="0" fontId="8" fillId="0" borderId="0" xfId="0" applyFont="1" applyAlignment="1"/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4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5819209039548022E-2"/>
                  <c:y val="-0.329218106995884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AFRIQUE OCEAN INDIEN
58%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ZONE AMERIQUES CARAÏBES
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4237288135593219E-2"/>
                  <c:y val="-2.74348422496573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01694915254237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('VEC zone géo'!$A$6,'VEC zone géo'!$A$13,'VEC zone géo'!$A$16,'VEC zone géo'!$A$19:$A$20)</c:f>
              <c:strCache>
                <c:ptCount val="5"/>
                <c:pt idx="0">
                  <c:v>ZONE AFRIQUE - OCEAN INDIEN</c:v>
                </c:pt>
                <c:pt idx="1">
                  <c:v>ZONE AMERIQUES - CARAÏBES</c:v>
                </c:pt>
                <c:pt idx="2">
                  <c:v>ZONE AFRIQUE DU NORD - MOYEN-ORIENT</c:v>
                </c:pt>
                <c:pt idx="3">
                  <c:v>EUROPE HORS UE</c:v>
                </c:pt>
                <c:pt idx="4">
                  <c:v>UNION EUROPEENNE</c:v>
                </c:pt>
              </c:strCache>
            </c:strRef>
          </c:cat>
          <c:val>
            <c:numRef>
              <c:f>('VEC zone géo'!$B$6,'VEC zone géo'!$B$13,'VEC zone géo'!$B$16,'VEC zone géo'!$B$19:$B$20)</c:f>
              <c:numCache>
                <c:formatCode>General</c:formatCode>
                <c:ptCount val="5"/>
                <c:pt idx="0" formatCode="#,##0">
                  <c:v>340</c:v>
                </c:pt>
                <c:pt idx="1">
                  <c:v>32</c:v>
                </c:pt>
                <c:pt idx="2">
                  <c:v>144</c:v>
                </c:pt>
                <c:pt idx="3">
                  <c:v>55</c:v>
                </c:pt>
                <c:pt idx="4">
                  <c:v>19</c:v>
                </c:pt>
              </c:numCache>
            </c:numRef>
          </c:val>
        </c:ser>
        <c:ser>
          <c:idx val="1"/>
          <c:order val="1"/>
          <c:cat>
            <c:strRef>
              <c:f>('VEC zone géo'!$A$6,'VEC zone géo'!$A$13,'VEC zone géo'!$A$16,'VEC zone géo'!$A$19:$A$20)</c:f>
              <c:strCache>
                <c:ptCount val="5"/>
                <c:pt idx="0">
                  <c:v>ZONE AFRIQUE - OCEAN INDIEN</c:v>
                </c:pt>
                <c:pt idx="1">
                  <c:v>ZONE AMERIQUES - CARAÏBES</c:v>
                </c:pt>
                <c:pt idx="2">
                  <c:v>ZONE AFRIQUE DU NORD - MOYEN-ORIENT</c:v>
                </c:pt>
                <c:pt idx="3">
                  <c:v>EUROPE HORS UE</c:v>
                </c:pt>
                <c:pt idx="4">
                  <c:v>UNION EUROPEENNE</c:v>
                </c:pt>
              </c:strCache>
            </c:strRef>
          </c:cat>
          <c:val>
            <c:numRef>
              <c:f>('VEC zone géo'!$C$6,'VEC zone géo'!$C$13,'VEC zone géo'!$C$16,'VEC zone géo'!$C$19:$C$20)</c:f>
              <c:numCache>
                <c:formatCode>0%</c:formatCode>
                <c:ptCount val="5"/>
                <c:pt idx="0">
                  <c:v>0.5457463884430177</c:v>
                </c:pt>
                <c:pt idx="1">
                  <c:v>5.1364365971107544E-2</c:v>
                </c:pt>
                <c:pt idx="2">
                  <c:v>0.23113964686998395</c:v>
                </c:pt>
                <c:pt idx="3">
                  <c:v>8.8282504012841087E-2</c:v>
                </c:pt>
                <c:pt idx="4">
                  <c:v>3.0497592295345103E-2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Nombre de volontaires dans les</a:t>
            </a:r>
            <a:r>
              <a:rPr lang="fr-FR" sz="900" baseline="0">
                <a:latin typeface="Arial" panose="020B0604020202020204" pitchFamily="34" charset="0"/>
                <a:cs typeface="Arial" panose="020B0604020202020204" pitchFamily="34" charset="0"/>
              </a:rPr>
              <a:t> PP</a:t>
            </a:r>
            <a:endParaRPr lang="fr-FR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'VEC PP'!$C$5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cat>
            <c:strRef>
              <c:f>'VEC PP'!$B$6:$B$24</c:f>
              <c:strCache>
                <c:ptCount val="19"/>
                <c:pt idx="0">
                  <c:v>République centrafricaine</c:v>
                </c:pt>
                <c:pt idx="1">
                  <c:v>Sénégal </c:v>
                </c:pt>
                <c:pt idx="2">
                  <c:v>Bénin</c:v>
                </c:pt>
                <c:pt idx="3">
                  <c:v>Madagascar</c:v>
                </c:pt>
                <c:pt idx="4">
                  <c:v>Tchad</c:v>
                </c:pt>
                <c:pt idx="5">
                  <c:v>Mali</c:v>
                </c:pt>
                <c:pt idx="6">
                  <c:v>Haïti</c:v>
                </c:pt>
                <c:pt idx="7">
                  <c:v>Niger</c:v>
                </c:pt>
                <c:pt idx="8">
                  <c:v>Burkina-Faso</c:v>
                </c:pt>
                <c:pt idx="9">
                  <c:v>Djibouti</c:v>
                </c:pt>
                <c:pt idx="10">
                  <c:v>Mauritanie</c:v>
                </c:pt>
                <c:pt idx="11">
                  <c:v>Comores</c:v>
                </c:pt>
                <c:pt idx="12">
                  <c:v>Togo</c:v>
                </c:pt>
                <c:pt idx="13">
                  <c:v>Ethiopie</c:v>
                </c:pt>
                <c:pt idx="14">
                  <c:v>République démocratique du Congo</c:v>
                </c:pt>
                <c:pt idx="15">
                  <c:v>Guinée</c:v>
                </c:pt>
                <c:pt idx="16">
                  <c:v>Burundi</c:v>
                </c:pt>
                <c:pt idx="17">
                  <c:v>Libéria</c:v>
                </c:pt>
                <c:pt idx="18">
                  <c:v>Gambie</c:v>
                </c:pt>
              </c:strCache>
            </c:strRef>
          </c:cat>
          <c:val>
            <c:numRef>
              <c:f>'VEC PP'!$C$6:$C$24</c:f>
              <c:numCache>
                <c:formatCode>#,##0</c:formatCode>
                <c:ptCount val="19"/>
                <c:pt idx="0">
                  <c:v>69</c:v>
                </c:pt>
                <c:pt idx="1">
                  <c:v>59</c:v>
                </c:pt>
                <c:pt idx="2">
                  <c:v>43</c:v>
                </c:pt>
                <c:pt idx="3">
                  <c:v>25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'VEC PP'!$D$5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'VEC PP'!$B$6:$B$24</c:f>
              <c:strCache>
                <c:ptCount val="19"/>
                <c:pt idx="0">
                  <c:v>République centrafricaine</c:v>
                </c:pt>
                <c:pt idx="1">
                  <c:v>Sénégal </c:v>
                </c:pt>
                <c:pt idx="2">
                  <c:v>Bénin</c:v>
                </c:pt>
                <c:pt idx="3">
                  <c:v>Madagascar</c:v>
                </c:pt>
                <c:pt idx="4">
                  <c:v>Tchad</c:v>
                </c:pt>
                <c:pt idx="5">
                  <c:v>Mali</c:v>
                </c:pt>
                <c:pt idx="6">
                  <c:v>Haïti</c:v>
                </c:pt>
                <c:pt idx="7">
                  <c:v>Niger</c:v>
                </c:pt>
                <c:pt idx="8">
                  <c:v>Burkina-Faso</c:v>
                </c:pt>
                <c:pt idx="9">
                  <c:v>Djibouti</c:v>
                </c:pt>
                <c:pt idx="10">
                  <c:v>Mauritanie</c:v>
                </c:pt>
                <c:pt idx="11">
                  <c:v>Comores</c:v>
                </c:pt>
                <c:pt idx="12">
                  <c:v>Togo</c:v>
                </c:pt>
                <c:pt idx="13">
                  <c:v>Ethiopie</c:v>
                </c:pt>
                <c:pt idx="14">
                  <c:v>République démocratique du Congo</c:v>
                </c:pt>
                <c:pt idx="15">
                  <c:v>Guinée</c:v>
                </c:pt>
                <c:pt idx="16">
                  <c:v>Burundi</c:v>
                </c:pt>
                <c:pt idx="17">
                  <c:v>Libéria</c:v>
                </c:pt>
                <c:pt idx="18">
                  <c:v>Gambie</c:v>
                </c:pt>
              </c:strCache>
            </c:strRef>
          </c:cat>
          <c:val>
            <c:numRef>
              <c:f>'VEC PP'!$D$6:$D$24</c:f>
              <c:numCache>
                <c:formatCode>0%</c:formatCode>
                <c:ptCount val="19"/>
                <c:pt idx="0">
                  <c:v>0.23711340206185566</c:v>
                </c:pt>
                <c:pt idx="1">
                  <c:v>0.20274914089347079</c:v>
                </c:pt>
                <c:pt idx="2">
                  <c:v>0.14776632302405499</c:v>
                </c:pt>
                <c:pt idx="3">
                  <c:v>8.5910652920962199E-2</c:v>
                </c:pt>
                <c:pt idx="4">
                  <c:v>5.8419243986254296E-2</c:v>
                </c:pt>
                <c:pt idx="5">
                  <c:v>5.4982817869415807E-2</c:v>
                </c:pt>
                <c:pt idx="6">
                  <c:v>4.8109965635738834E-2</c:v>
                </c:pt>
                <c:pt idx="7">
                  <c:v>4.4673539518900345E-2</c:v>
                </c:pt>
                <c:pt idx="8">
                  <c:v>3.0927835051546393E-2</c:v>
                </c:pt>
                <c:pt idx="9">
                  <c:v>2.0618556701030927E-2</c:v>
                </c:pt>
                <c:pt idx="10">
                  <c:v>1.7182130584192441E-2</c:v>
                </c:pt>
                <c:pt idx="11">
                  <c:v>1.3745704467353952E-2</c:v>
                </c:pt>
                <c:pt idx="12">
                  <c:v>1.3745704467353952E-2</c:v>
                </c:pt>
                <c:pt idx="13">
                  <c:v>1.0309278350515464E-2</c:v>
                </c:pt>
                <c:pt idx="14">
                  <c:v>1.0309278350515464E-2</c:v>
                </c:pt>
                <c:pt idx="15">
                  <c:v>3.4364261168384879E-3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54336"/>
        <c:axId val="177855872"/>
      </c:barChart>
      <c:catAx>
        <c:axId val="177854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77855872"/>
        <c:crosses val="autoZero"/>
        <c:auto val="1"/>
        <c:lblAlgn val="ctr"/>
        <c:lblOffset val="100"/>
        <c:noMultiLvlLbl val="0"/>
      </c:catAx>
      <c:valAx>
        <c:axId val="177855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78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Domaines d'activités des missions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'VEC activité'!$C$5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0.14633548926046289"/>
                  <c:y val="8.3766318425883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2261802931246748E-3"/>
                  <c:y val="1.28284699706654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55814644891333E-2"/>
                  <c:y val="-8.824558694869023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525424996681649E-2"/>
                  <c:y val="-4.50105501518192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9225774610717987E-4"/>
                  <c:y val="-6.37966822774604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5603086387215504E-2"/>
                  <c:y val="-4.8940181496920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4919170563879408"/>
                  <c:y val="8.9204535707546365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'VEC activité'!$B$6:$B$12</c:f>
              <c:strCache>
                <c:ptCount val="7"/>
                <c:pt idx="0">
                  <c:v>Education - animation - formation</c:v>
                </c:pt>
                <c:pt idx="1">
                  <c:v>Génie civil - hydraulique - assainissement</c:v>
                </c:pt>
                <c:pt idx="2">
                  <c:v>Santé - éducation sanitaire et sociale</c:v>
                </c:pt>
                <c:pt idx="3">
                  <c:v>Economie - finance - administration</c:v>
                </c:pt>
                <c:pt idx="4">
                  <c:v>Social - enfance - jeunesse</c:v>
                </c:pt>
                <c:pt idx="5">
                  <c:v>Autres (développement local…)</c:v>
                </c:pt>
                <c:pt idx="6">
                  <c:v>Agriculture, élevage</c:v>
                </c:pt>
              </c:strCache>
            </c:strRef>
          </c:cat>
          <c:val>
            <c:numRef>
              <c:f>'VEC activité'!$C$6:$C$12</c:f>
              <c:numCache>
                <c:formatCode>General</c:formatCode>
                <c:ptCount val="7"/>
                <c:pt idx="0">
                  <c:v>468</c:v>
                </c:pt>
                <c:pt idx="1">
                  <c:v>45</c:v>
                </c:pt>
                <c:pt idx="2">
                  <c:v>29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'VEC activité'!$D$5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'VEC activité'!$B$6:$B$12</c:f>
              <c:strCache>
                <c:ptCount val="7"/>
                <c:pt idx="0">
                  <c:v>Education - animation - formation</c:v>
                </c:pt>
                <c:pt idx="1">
                  <c:v>Génie civil - hydraulique - assainissement</c:v>
                </c:pt>
                <c:pt idx="2">
                  <c:v>Santé - éducation sanitaire et sociale</c:v>
                </c:pt>
                <c:pt idx="3">
                  <c:v>Economie - finance - administration</c:v>
                </c:pt>
                <c:pt idx="4">
                  <c:v>Social - enfance - jeunesse</c:v>
                </c:pt>
                <c:pt idx="5">
                  <c:v>Autres (développement local…)</c:v>
                </c:pt>
                <c:pt idx="6">
                  <c:v>Agriculture, élevage</c:v>
                </c:pt>
              </c:strCache>
            </c:strRef>
          </c:cat>
          <c:val>
            <c:numRef>
              <c:f>'VEC activité'!$D$6:$D$12</c:f>
              <c:numCache>
                <c:formatCode>0%</c:formatCode>
                <c:ptCount val="7"/>
                <c:pt idx="0">
                  <c:v>0.7512038523274478</c:v>
                </c:pt>
                <c:pt idx="1">
                  <c:v>7.2231139646869988E-2</c:v>
                </c:pt>
                <c:pt idx="2">
                  <c:v>4.6548956661316213E-2</c:v>
                </c:pt>
                <c:pt idx="3">
                  <c:v>4.0128410914927769E-2</c:v>
                </c:pt>
                <c:pt idx="4">
                  <c:v>3.2102728731942212E-2</c:v>
                </c:pt>
                <c:pt idx="5">
                  <c:v>3.2102728731942212E-2</c:v>
                </c:pt>
                <c:pt idx="6">
                  <c:v>2.247191011235955E-2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50746268656722E-2"/>
          <c:y val="8.1887280219004877E-2"/>
          <c:w val="0.85876542484428253"/>
          <c:h val="0.87000276578330937"/>
        </c:manualLayout>
      </c:layout>
      <c:pie3DChart>
        <c:varyColors val="1"/>
        <c:ser>
          <c:idx val="0"/>
          <c:order val="0"/>
          <c:tx>
            <c:strRef>
              <c:f>'Chantiers zone géo'!$B$5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3.1012185976752905E-2"/>
                  <c:y val="-0.29674089707858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8.2474226804123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348966415694388E-2"/>
                  <c:y val="1.46041087917522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UNION EUROPEENNE (accueil en France)
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('Chantiers zone géo'!$A$6,'Chantiers zone géo'!$A$11:$A$12,'Chantiers zone géo'!$A$14,'Chantiers zone géo'!$A$16)</c:f>
              <c:strCache>
                <c:ptCount val="5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UNION EUROPEENNE (accueil en France)</c:v>
                </c:pt>
              </c:strCache>
            </c:strRef>
          </c:cat>
          <c:val>
            <c:numRef>
              <c:f>('Chantiers zone géo'!$B$6,'Chantiers zone géo'!$B$11:$B$12,'Chantiers zone géo'!$B$14,'Chantiers zone géo'!$B$16)</c:f>
              <c:numCache>
                <c:formatCode>General</c:formatCode>
                <c:ptCount val="5"/>
                <c:pt idx="0">
                  <c:v>645</c:v>
                </c:pt>
                <c:pt idx="1">
                  <c:v>103</c:v>
                </c:pt>
                <c:pt idx="2">
                  <c:v>100</c:v>
                </c:pt>
                <c:pt idx="3">
                  <c:v>251</c:v>
                </c:pt>
                <c:pt idx="4">
                  <c:v>52</c:v>
                </c:pt>
              </c:numCache>
            </c:numRef>
          </c:val>
        </c:ser>
        <c:ser>
          <c:idx val="1"/>
          <c:order val="1"/>
          <c:tx>
            <c:strRef>
              <c:f>'Chantiers zone géo'!$C$5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('Chantiers zone géo'!$A$6,'Chantiers zone géo'!$A$11:$A$12,'Chantiers zone géo'!$A$14,'Chantiers zone géo'!$A$16)</c:f>
              <c:strCache>
                <c:ptCount val="5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UNION EUROPEENNE (accueil en France)</c:v>
                </c:pt>
              </c:strCache>
            </c:strRef>
          </c:cat>
          <c:val>
            <c:numRef>
              <c:f>('Chantiers zone géo'!$C$6,'Chantiers zone géo'!$C$11:$C$12,'Chantiers zone géo'!$C$14,'Chantiers zone géo'!$C$16)</c:f>
              <c:numCache>
                <c:formatCode>0%</c:formatCode>
                <c:ptCount val="5"/>
                <c:pt idx="0">
                  <c:v>0.5603822762814944</c:v>
                </c:pt>
                <c:pt idx="1">
                  <c:v>8.9487402258905294E-2</c:v>
                </c:pt>
                <c:pt idx="2">
                  <c:v>8.6880973066898348E-2</c:v>
                </c:pt>
                <c:pt idx="3">
                  <c:v>0.21807124239791487</c:v>
                </c:pt>
                <c:pt idx="4">
                  <c:v>4.5178105994787145E-2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Domaines d'activité des projets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'Chantiers activité'!$C$4</c:f>
              <c:strCache>
                <c:ptCount val="1"/>
                <c:pt idx="0">
                  <c:v>nombre de projets</c:v>
                </c:pt>
              </c:strCache>
            </c:strRef>
          </c:tx>
          <c:dLbls>
            <c:dLbl>
              <c:idx val="0"/>
              <c:layout>
                <c:manualLayout>
                  <c:x val="-8.1229557843730982E-2"/>
                  <c:y val="-4.92376331746410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4424682928619849E-2"/>
                  <c:y val="2.3485094666197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Social - enfance  jeunesse
24%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300699300699301E-2"/>
                  <c:y val="3.2878314453117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Culture - patrimoine  sport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0256410256410256E-3"/>
                  <c:y val="-1.3243041589498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3375181249197E-2"/>
                  <c:y val="-1.26531153302806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1409614008039208E-2"/>
                  <c:y val="-9.373070790393624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'Chantiers activité'!$B$5:$B$10</c:f>
              <c:strCache>
                <c:ptCount val="6"/>
                <c:pt idx="0">
                  <c:v>Education - formation professionnelle</c:v>
                </c:pt>
                <c:pt idx="1">
                  <c:v>Social - enfance - jeunesse</c:v>
                </c:pt>
                <c:pt idx="2">
                  <c:v>Culture - patrimoine - sport</c:v>
                </c:pt>
                <c:pt idx="3">
                  <c:v>Agriculture - sécurité alimentaire</c:v>
                </c:pt>
                <c:pt idx="4">
                  <c:v>Développement durable - environnement</c:v>
                </c:pt>
                <c:pt idx="5">
                  <c:v>Santé</c:v>
                </c:pt>
              </c:strCache>
            </c:strRef>
          </c:cat>
          <c:val>
            <c:numRef>
              <c:f>'Chantiers activité'!$C$5:$C$10</c:f>
              <c:numCache>
                <c:formatCode>General</c:formatCode>
                <c:ptCount val="6"/>
                <c:pt idx="0">
                  <c:v>42</c:v>
                </c:pt>
                <c:pt idx="1">
                  <c:v>32</c:v>
                </c:pt>
                <c:pt idx="2">
                  <c:v>22</c:v>
                </c:pt>
                <c:pt idx="3">
                  <c:v>22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'Chantiers activité'!$D$4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'Chantiers activité'!$B$5:$B$10</c:f>
              <c:strCache>
                <c:ptCount val="6"/>
                <c:pt idx="0">
                  <c:v>Education - formation professionnelle</c:v>
                </c:pt>
                <c:pt idx="1">
                  <c:v>Social - enfance - jeunesse</c:v>
                </c:pt>
                <c:pt idx="2">
                  <c:v>Culture - patrimoine - sport</c:v>
                </c:pt>
                <c:pt idx="3">
                  <c:v>Agriculture - sécurité alimentaire</c:v>
                </c:pt>
                <c:pt idx="4">
                  <c:v>Développement durable - environnement</c:v>
                </c:pt>
                <c:pt idx="5">
                  <c:v>Santé</c:v>
                </c:pt>
              </c:strCache>
            </c:strRef>
          </c:cat>
          <c:val>
            <c:numRef>
              <c:f>'Chantiers activité'!$D$5:$D$10</c:f>
              <c:numCache>
                <c:formatCode>0%</c:formatCode>
                <c:ptCount val="6"/>
                <c:pt idx="0">
                  <c:v>0.31111111111111112</c:v>
                </c:pt>
                <c:pt idx="1">
                  <c:v>0.23703703703703705</c:v>
                </c:pt>
                <c:pt idx="2">
                  <c:v>0.16296296296296298</c:v>
                </c:pt>
                <c:pt idx="3">
                  <c:v>0.16296296296296298</c:v>
                </c:pt>
                <c:pt idx="4">
                  <c:v>6.6666666666666666E-2</c:v>
                </c:pt>
                <c:pt idx="5">
                  <c:v>5.9259259259259262E-2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engagés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'SC zone géo'!$B$4</c:f>
              <c:strCache>
                <c:ptCount val="1"/>
                <c:pt idx="0">
                  <c:v>Nombre d'engagés</c:v>
                </c:pt>
              </c:strCache>
            </c:strRef>
          </c:tx>
          <c:dLbls>
            <c:dLbl>
              <c:idx val="0"/>
              <c:layout>
                <c:manualLayout>
                  <c:x val="-7.4207839404689793E-2"/>
                  <c:y val="-1.852640419947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9604184092373064E-5"/>
                  <c:y val="-9.1802414698162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608829810252213E-2"/>
                  <c:y val="1.95198583062202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AMERIQUES CARAÏBES
17%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5625354522992322E-2"/>
                  <c:y val="5.891674540682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AFRIQUE DU NORD</a:t>
                    </a:r>
                  </a:p>
                  <a:p>
                    <a:r>
                      <a:rPr lang="en-US"/>
                      <a:t>MOYEN-ORIENT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2881082172420757E-3"/>
                  <c:y val="-7.2339317585301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1497024410410258E-2"/>
                  <c:y val="-6.38973228346456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('SC zone géo'!$A$5,'SC zone géo'!$A$11:$A$12,'SC zone géo'!$A$16,'SC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('SC zone géo'!$B$5,'SC zone géo'!$B$11:$B$12,'SC zone géo'!$B$16,'SC zone géo'!$B$19:$B$21)</c:f>
              <c:numCache>
                <c:formatCode>#,##0</c:formatCode>
                <c:ptCount val="7"/>
                <c:pt idx="0">
                  <c:v>503</c:v>
                </c:pt>
                <c:pt idx="1">
                  <c:v>422</c:v>
                </c:pt>
                <c:pt idx="2">
                  <c:v>451</c:v>
                </c:pt>
                <c:pt idx="3" formatCode="General">
                  <c:v>480</c:v>
                </c:pt>
                <c:pt idx="4" formatCode="General">
                  <c:v>106</c:v>
                </c:pt>
                <c:pt idx="5">
                  <c:v>730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'SC zone géo'!$C$4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('SC zone géo'!$A$5,'SC zone géo'!$A$11:$A$12,'SC zone géo'!$A$16,'SC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('SC zone géo'!$C$5,'SC zone géo'!$C$11:$C$12,'SC zone géo'!$C$16,'SC zone géo'!$C$19:$C$21)</c:f>
              <c:numCache>
                <c:formatCode>0%</c:formatCode>
                <c:ptCount val="7"/>
                <c:pt idx="0">
                  <c:v>0.18636532048907004</c:v>
                </c:pt>
                <c:pt idx="1">
                  <c:v>0.15635420526120786</c:v>
                </c:pt>
                <c:pt idx="2">
                  <c:v>0.16709892552797331</c:v>
                </c:pt>
                <c:pt idx="3">
                  <c:v>0.1778436457947388</c:v>
                </c:pt>
                <c:pt idx="4">
                  <c:v>3.9273805113004816E-2</c:v>
                </c:pt>
                <c:pt idx="5">
                  <c:v>0.27047054464616527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'VIA zone géo'!$B$5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3.0237168007428674E-2"/>
                  <c:y val="-2.7097959238800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AFRIQUE  OCEAN INDIEN
25%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5623430645176574E-2"/>
                  <c:y val="5.37255484573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210115883529"/>
                  <c:y val="4.8912359368458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AMERIQUES CARAÏBES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7155310459838728E-4"/>
                  <c:y val="1.6181304952661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0685920577617327E-3"/>
                  <c:y val="-2.46043858582857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1601049868766403E-2"/>
                  <c:y val="-2.62539223763410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('VIA zone géo'!$A$6,'VIA zone géo'!$A$12:$A$13,'VIA zone géo'!$A$17,'VIA zone géo'!$A$20:$A$22)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('VIA zone géo'!$B$6,'VIA zone géo'!$B$12:$B$13,'VIA zone géo'!$B$17,'VIA zone géo'!$B$20:$B$22)</c:f>
              <c:numCache>
                <c:formatCode>General</c:formatCode>
                <c:ptCount val="7"/>
                <c:pt idx="0" formatCode="#,##0">
                  <c:v>229</c:v>
                </c:pt>
                <c:pt idx="1">
                  <c:v>191</c:v>
                </c:pt>
                <c:pt idx="2">
                  <c:v>147</c:v>
                </c:pt>
                <c:pt idx="3">
                  <c:v>112</c:v>
                </c:pt>
                <c:pt idx="4">
                  <c:v>134</c:v>
                </c:pt>
                <c:pt idx="5">
                  <c:v>114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'VIA zone géo'!$C$5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('VIA zone géo'!$A$6,'VIA zone géo'!$A$12:$A$13,'VIA zone géo'!$A$17,'VIA zone géo'!$A$20:$A$22)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('VIA zone géo'!$C$6,'VIA zone géo'!$C$12:$C$13,'VIA zone géo'!$C$17,'VIA zone géo'!$C$20:$C$22)</c:f>
              <c:numCache>
                <c:formatCode>0%</c:formatCode>
                <c:ptCount val="7"/>
                <c:pt idx="0">
                  <c:v>0.24518201284796573</c:v>
                </c:pt>
                <c:pt idx="1">
                  <c:v>0.2044967880085653</c:v>
                </c:pt>
                <c:pt idx="2">
                  <c:v>0.15738758029978586</c:v>
                </c:pt>
                <c:pt idx="3">
                  <c:v>0.11991434689507495</c:v>
                </c:pt>
                <c:pt idx="4">
                  <c:v>0.14346895074946467</c:v>
                </c:pt>
                <c:pt idx="5">
                  <c:v>0.12205567451820129</c:v>
                </c:pt>
                <c:pt idx="6">
                  <c:v>7.4946466809421844E-3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Service d'affectation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'VIA activité'!$C$5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2.9000961642775405E-2"/>
                  <c:y val="-8.85238807514652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1642027601965724E-4"/>
                  <c:y val="-0.102414510014205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0954538664725578E-2"/>
                  <c:y val="3.72897205053669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324577920600835E-2"/>
                  <c:y val="5.8642508396127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7952752598839139E-3"/>
                  <c:y val="-1.7035908145890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1052627701316443E-3"/>
                  <c:y val="-4.5562799273746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6900121213773319E-3"/>
                  <c:y val="1.2571519957854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3941702087451839E-2"/>
                  <c:y val="-1.06971843573316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4.9578846142865743E-2"/>
                  <c:y val="-2.8918240058702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2.3035774179532315E-2"/>
                  <c:y val="5.37747297716817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6.6564246154764264E-2"/>
                  <c:y val="-5.5782274527512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.11965858642379952"/>
                  <c:y val="-4.16957826508245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Représentations permanentes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'VIA activité'!$B$6:$B$17</c:f>
              <c:strCache>
                <c:ptCount val="12"/>
                <c:pt idx="0">
                  <c:v>Institut français</c:v>
                </c:pt>
                <c:pt idx="1">
                  <c:v>Service de coopération et d'action culturelle</c:v>
                </c:pt>
                <c:pt idx="2">
                  <c:v>Agence française de développement</c:v>
                </c:pt>
                <c:pt idx="3">
                  <c:v>Ambassade</c:v>
                </c:pt>
                <c:pt idx="4">
                  <c:v>Autres établissements parapublics</c:v>
                </c:pt>
                <c:pt idx="5">
                  <c:v>Alliance française</c:v>
                </c:pt>
                <c:pt idx="6">
                  <c:v>Centre européen de recherche nucléaire</c:v>
                </c:pt>
                <c:pt idx="7">
                  <c:v>Consulat général</c:v>
                </c:pt>
                <c:pt idx="8">
                  <c:v>Institut de recherche pour le développement</c:v>
                </c:pt>
                <c:pt idx="9">
                  <c:v>Centres culturels et linguistiques</c:v>
                </c:pt>
                <c:pt idx="10">
                  <c:v>Universités et lycées</c:v>
                </c:pt>
                <c:pt idx="11">
                  <c:v>Représentations permanentes</c:v>
                </c:pt>
              </c:strCache>
            </c:strRef>
          </c:cat>
          <c:val>
            <c:numRef>
              <c:f>'VIA activité'!$C$6:$C$17</c:f>
              <c:numCache>
                <c:formatCode>General</c:formatCode>
                <c:ptCount val="12"/>
                <c:pt idx="0">
                  <c:v>168</c:v>
                </c:pt>
                <c:pt idx="1">
                  <c:v>159</c:v>
                </c:pt>
                <c:pt idx="2">
                  <c:v>141</c:v>
                </c:pt>
                <c:pt idx="3">
                  <c:v>115</c:v>
                </c:pt>
                <c:pt idx="4">
                  <c:v>72</c:v>
                </c:pt>
                <c:pt idx="5">
                  <c:v>67</c:v>
                </c:pt>
                <c:pt idx="6">
                  <c:v>52</c:v>
                </c:pt>
                <c:pt idx="7">
                  <c:v>49</c:v>
                </c:pt>
                <c:pt idx="8">
                  <c:v>40</c:v>
                </c:pt>
                <c:pt idx="9">
                  <c:v>37</c:v>
                </c:pt>
                <c:pt idx="10">
                  <c:v>21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'VIA activité'!$D$5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'VIA activité'!$B$6:$B$17</c:f>
              <c:strCache>
                <c:ptCount val="12"/>
                <c:pt idx="0">
                  <c:v>Institut français</c:v>
                </c:pt>
                <c:pt idx="1">
                  <c:v>Service de coopération et d'action culturelle</c:v>
                </c:pt>
                <c:pt idx="2">
                  <c:v>Agence française de développement</c:v>
                </c:pt>
                <c:pt idx="3">
                  <c:v>Ambassade</c:v>
                </c:pt>
                <c:pt idx="4">
                  <c:v>Autres établissements parapublics</c:v>
                </c:pt>
                <c:pt idx="5">
                  <c:v>Alliance française</c:v>
                </c:pt>
                <c:pt idx="6">
                  <c:v>Centre européen de recherche nucléaire</c:v>
                </c:pt>
                <c:pt idx="7">
                  <c:v>Consulat général</c:v>
                </c:pt>
                <c:pt idx="8">
                  <c:v>Institut de recherche pour le développement</c:v>
                </c:pt>
                <c:pt idx="9">
                  <c:v>Centres culturels et linguistiques</c:v>
                </c:pt>
                <c:pt idx="10">
                  <c:v>Universités et lycées</c:v>
                </c:pt>
                <c:pt idx="11">
                  <c:v>Représentations permanentes</c:v>
                </c:pt>
              </c:strCache>
            </c:strRef>
          </c:cat>
          <c:val>
            <c:numRef>
              <c:f>'VIA activité'!$D$6:$D$17</c:f>
              <c:numCache>
                <c:formatCode>0%</c:formatCode>
                <c:ptCount val="12"/>
                <c:pt idx="0">
                  <c:v>0.17987152034261242</c:v>
                </c:pt>
                <c:pt idx="1">
                  <c:v>0.17023554603854391</c:v>
                </c:pt>
                <c:pt idx="2">
                  <c:v>0.15096359743040685</c:v>
                </c:pt>
                <c:pt idx="3">
                  <c:v>0.12312633832976445</c:v>
                </c:pt>
                <c:pt idx="4">
                  <c:v>7.7087794432548179E-2</c:v>
                </c:pt>
                <c:pt idx="5">
                  <c:v>7.1734475374732334E-2</c:v>
                </c:pt>
                <c:pt idx="6">
                  <c:v>5.5674518201284794E-2</c:v>
                </c:pt>
                <c:pt idx="7">
                  <c:v>5.246252676659529E-2</c:v>
                </c:pt>
                <c:pt idx="8">
                  <c:v>4.2826552462526764E-2</c:v>
                </c:pt>
                <c:pt idx="9">
                  <c:v>3.961456102783726E-2</c:v>
                </c:pt>
                <c:pt idx="10">
                  <c:v>2.2483940042826552E-2</c:v>
                </c:pt>
                <c:pt idx="11">
                  <c:v>1.3918629550321198E-2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'VIE zone géo'!$B$4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1.9639119695673401E-2"/>
                  <c:y val="4.5883986129142853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406737141282753E-2"/>
                  <c:y val="-1.32463313606141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389883956812196E-3"/>
                  <c:y val="-0.12139903130665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3673283933430974E-3"/>
                  <c:y val="1.51545296666610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173001164909636"/>
                  <c:y val="2.00234927807471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2535297728667895E-2"/>
                  <c:y val="-0.26250316140889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('VIE zone géo'!$A$5,'VIE zone géo'!$A$11:$A$12,'VIE zone géo'!$A$16,'VIE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('VIE zone géo'!$B$5,'VIE zone géo'!$B$11:$B$12,'VIE zone géo'!$B$16,'VIE zone géo'!$B$19:$B$21)</c:f>
              <c:numCache>
                <c:formatCode>#,##0</c:formatCode>
                <c:ptCount val="7"/>
                <c:pt idx="0">
                  <c:v>641</c:v>
                </c:pt>
                <c:pt idx="1">
                  <c:v>1356</c:v>
                </c:pt>
                <c:pt idx="2">
                  <c:v>2383</c:v>
                </c:pt>
                <c:pt idx="3" formatCode="General">
                  <c:v>438</c:v>
                </c:pt>
                <c:pt idx="4" formatCode="General">
                  <c:v>340</c:v>
                </c:pt>
                <c:pt idx="5">
                  <c:v>5124</c:v>
                </c:pt>
                <c:pt idx="6" formatCode="General">
                  <c:v>223</c:v>
                </c:pt>
              </c:numCache>
            </c:numRef>
          </c:val>
        </c:ser>
        <c:ser>
          <c:idx val="1"/>
          <c:order val="1"/>
          <c:tx>
            <c:strRef>
              <c:f>'VIE zone géo'!$C$4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('VIE zone géo'!$A$5,'VIE zone géo'!$A$11:$A$12,'VIE zone géo'!$A$16,'VIE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('VIE zone géo'!$C$5,'VIE zone géo'!$C$11:$C$12,'VIE zone géo'!$C$16,'VIE zone géo'!$C$19:$C$21)</c:f>
              <c:numCache>
                <c:formatCode>0%</c:formatCode>
                <c:ptCount val="7"/>
                <c:pt idx="0">
                  <c:v>6.1018562589243215E-2</c:v>
                </c:pt>
                <c:pt idx="1">
                  <c:v>0.12908138981437411</c:v>
                </c:pt>
                <c:pt idx="2">
                  <c:v>0.22684435982865303</c:v>
                </c:pt>
                <c:pt idx="3">
                  <c:v>4.1694431223227038E-2</c:v>
                </c:pt>
                <c:pt idx="4">
                  <c:v>3.2365540218943362E-2</c:v>
                </c:pt>
                <c:pt idx="5">
                  <c:v>0.48776772965254639</c:v>
                </c:pt>
                <c:pt idx="6">
                  <c:v>2.1227986673012851E-2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85726</xdr:rowOff>
    </xdr:from>
    <xdr:to>
      <xdr:col>2</xdr:col>
      <xdr:colOff>1038225</xdr:colOff>
      <xdr:row>45</xdr:row>
      <xdr:rowOff>142876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800100</xdr:colOff>
      <xdr:row>32</xdr:row>
      <xdr:rowOff>142876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14</xdr:row>
      <xdr:rowOff>152400</xdr:rowOff>
    </xdr:from>
    <xdr:to>
      <xdr:col>4</xdr:col>
      <xdr:colOff>685800</xdr:colOff>
      <xdr:row>45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17</xdr:row>
      <xdr:rowOff>171450</xdr:rowOff>
    </xdr:from>
    <xdr:to>
      <xdr:col>2</xdr:col>
      <xdr:colOff>704850</xdr:colOff>
      <xdr:row>42</xdr:row>
      <xdr:rowOff>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38100</xdr:rowOff>
    </xdr:from>
    <xdr:to>
      <xdr:col>4</xdr:col>
      <xdr:colOff>733425</xdr:colOff>
      <xdr:row>46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133350</xdr:rowOff>
    </xdr:from>
    <xdr:to>
      <xdr:col>2</xdr:col>
      <xdr:colOff>942975</xdr:colOff>
      <xdr:row>47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161925</xdr:rowOff>
    </xdr:from>
    <xdr:to>
      <xdr:col>2</xdr:col>
      <xdr:colOff>962025</xdr:colOff>
      <xdr:row>46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57147</xdr:colOff>
      <xdr:row>19</xdr:row>
      <xdr:rowOff>38100</xdr:rowOff>
    </xdr:from>
    <xdr:to>
      <xdr:col>4</xdr:col>
      <xdr:colOff>742949</xdr:colOff>
      <xdr:row>46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76200</xdr:rowOff>
    </xdr:from>
    <xdr:to>
      <xdr:col>2</xdr:col>
      <xdr:colOff>952500</xdr:colOff>
      <xdr:row>46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23.28515625" customWidth="1"/>
    <col min="4" max="4" width="5.7109375" customWidth="1"/>
    <col min="5" max="5" width="2.85546875" customWidth="1"/>
    <col min="6" max="6" width="23.28515625" customWidth="1"/>
  </cols>
  <sheetData>
    <row r="1" spans="1:7" ht="33" customHeight="1" thickTop="1" thickBot="1" x14ac:dyDescent="0.3">
      <c r="A1" s="104" t="s">
        <v>261</v>
      </c>
      <c r="B1" s="105"/>
      <c r="C1" s="105"/>
      <c r="D1" s="105"/>
      <c r="E1" s="105"/>
      <c r="F1" s="105"/>
      <c r="G1" s="106"/>
    </row>
    <row r="2" spans="1:7" ht="15.75" thickTop="1" x14ac:dyDescent="0.25"/>
    <row r="3" spans="1:7" ht="25.5" customHeight="1" x14ac:dyDescent="0.25">
      <c r="A3" s="107" t="s">
        <v>262</v>
      </c>
      <c r="B3" s="108"/>
      <c r="C3" s="108"/>
      <c r="D3" s="108"/>
      <c r="E3" s="108"/>
      <c r="F3" s="108"/>
      <c r="G3" s="108"/>
    </row>
    <row r="5" spans="1:7" ht="24" x14ac:dyDescent="0.25">
      <c r="A5" s="16" t="s">
        <v>133</v>
      </c>
      <c r="B5" s="17" t="s">
        <v>134</v>
      </c>
      <c r="C5" s="17" t="s">
        <v>4</v>
      </c>
      <c r="E5" s="16" t="s">
        <v>133</v>
      </c>
      <c r="F5" s="17" t="s">
        <v>134</v>
      </c>
      <c r="G5" s="17" t="s">
        <v>4</v>
      </c>
    </row>
    <row r="6" spans="1:7" x14ac:dyDescent="0.25">
      <c r="A6" s="11">
        <v>1</v>
      </c>
      <c r="B6" s="8" t="s">
        <v>30</v>
      </c>
      <c r="C6" s="11">
        <v>69</v>
      </c>
      <c r="E6" s="11">
        <f>A43+1</f>
        <v>39</v>
      </c>
      <c r="F6" s="8" t="s">
        <v>87</v>
      </c>
      <c r="G6" s="11">
        <v>3</v>
      </c>
    </row>
    <row r="7" spans="1:7" x14ac:dyDescent="0.25">
      <c r="A7" s="11">
        <f>A6+1</f>
        <v>2</v>
      </c>
      <c r="B7" s="8" t="s">
        <v>49</v>
      </c>
      <c r="C7" s="11">
        <v>67</v>
      </c>
      <c r="E7" s="11">
        <f t="shared" ref="E7:E33" si="0">E6+1</f>
        <v>40</v>
      </c>
      <c r="F7" s="8" t="s">
        <v>61</v>
      </c>
      <c r="G7" s="19">
        <v>3</v>
      </c>
    </row>
    <row r="8" spans="1:7" x14ac:dyDescent="0.25">
      <c r="A8" s="11">
        <f t="shared" ref="A8:A43" si="1">A7+1</f>
        <v>3</v>
      </c>
      <c r="B8" s="8" t="s">
        <v>23</v>
      </c>
      <c r="C8" s="11">
        <v>59</v>
      </c>
      <c r="E8" s="11">
        <f t="shared" si="0"/>
        <v>41</v>
      </c>
      <c r="F8" s="8" t="s">
        <v>54</v>
      </c>
      <c r="G8" s="11">
        <v>3</v>
      </c>
    </row>
    <row r="9" spans="1:7" x14ac:dyDescent="0.25">
      <c r="A9" s="11">
        <f t="shared" si="1"/>
        <v>4</v>
      </c>
      <c r="B9" s="8" t="s">
        <v>55</v>
      </c>
      <c r="C9" s="11">
        <v>54</v>
      </c>
      <c r="E9" s="11">
        <f t="shared" si="0"/>
        <v>42</v>
      </c>
      <c r="F9" s="8" t="s">
        <v>143</v>
      </c>
      <c r="G9" s="11">
        <v>3</v>
      </c>
    </row>
    <row r="10" spans="1:7" x14ac:dyDescent="0.25">
      <c r="A10" s="11">
        <f t="shared" si="1"/>
        <v>5</v>
      </c>
      <c r="B10" s="8" t="s">
        <v>22</v>
      </c>
      <c r="C10" s="11">
        <v>43</v>
      </c>
      <c r="E10" s="11">
        <f t="shared" si="0"/>
        <v>43</v>
      </c>
      <c r="F10" s="8" t="s">
        <v>28</v>
      </c>
      <c r="G10" s="11">
        <v>3</v>
      </c>
    </row>
    <row r="11" spans="1:7" ht="24" x14ac:dyDescent="0.25">
      <c r="A11" s="19">
        <f t="shared" si="1"/>
        <v>6</v>
      </c>
      <c r="B11" s="46" t="s">
        <v>48</v>
      </c>
      <c r="C11" s="19">
        <v>25</v>
      </c>
      <c r="E11" s="19">
        <f t="shared" si="0"/>
        <v>44</v>
      </c>
      <c r="F11" s="36" t="s">
        <v>47</v>
      </c>
      <c r="G11" s="19">
        <v>3</v>
      </c>
    </row>
    <row r="12" spans="1:7" x14ac:dyDescent="0.25">
      <c r="A12" s="11">
        <f t="shared" si="1"/>
        <v>7</v>
      </c>
      <c r="B12" s="8" t="s">
        <v>19</v>
      </c>
      <c r="C12" s="11">
        <v>20</v>
      </c>
      <c r="E12" s="11">
        <f t="shared" si="0"/>
        <v>45</v>
      </c>
      <c r="F12" s="8" t="s">
        <v>149</v>
      </c>
      <c r="G12" s="11">
        <v>3</v>
      </c>
    </row>
    <row r="13" spans="1:7" x14ac:dyDescent="0.25">
      <c r="A13" s="11">
        <f t="shared" si="1"/>
        <v>8</v>
      </c>
      <c r="B13" s="45" t="s">
        <v>40</v>
      </c>
      <c r="C13" s="11">
        <v>17</v>
      </c>
      <c r="E13" s="11">
        <f t="shared" si="0"/>
        <v>46</v>
      </c>
      <c r="F13" s="46" t="s">
        <v>95</v>
      </c>
      <c r="G13" s="11">
        <v>3</v>
      </c>
    </row>
    <row r="14" spans="1:7" x14ac:dyDescent="0.25">
      <c r="A14" s="11">
        <f t="shared" si="1"/>
        <v>9</v>
      </c>
      <c r="B14" s="8" t="s">
        <v>37</v>
      </c>
      <c r="C14" s="11">
        <v>16</v>
      </c>
      <c r="E14" s="11">
        <f t="shared" si="0"/>
        <v>47</v>
      </c>
      <c r="F14" s="8" t="s">
        <v>136</v>
      </c>
      <c r="G14" s="11">
        <v>2</v>
      </c>
    </row>
    <row r="15" spans="1:7" x14ac:dyDescent="0.25">
      <c r="A15" s="11">
        <f t="shared" si="1"/>
        <v>10</v>
      </c>
      <c r="B15" s="8" t="s">
        <v>15</v>
      </c>
      <c r="C15" s="11">
        <v>14</v>
      </c>
      <c r="E15" s="11">
        <f t="shared" si="0"/>
        <v>48</v>
      </c>
      <c r="F15" s="8" t="s">
        <v>138</v>
      </c>
      <c r="G15" s="11">
        <v>2</v>
      </c>
    </row>
    <row r="16" spans="1:7" x14ac:dyDescent="0.25">
      <c r="A16" s="11">
        <f t="shared" si="1"/>
        <v>11</v>
      </c>
      <c r="B16" s="8" t="s">
        <v>24</v>
      </c>
      <c r="C16" s="11">
        <v>13</v>
      </c>
      <c r="E16" s="11">
        <f t="shared" si="0"/>
        <v>49</v>
      </c>
      <c r="F16" s="8" t="s">
        <v>83</v>
      </c>
      <c r="G16" s="11">
        <v>2</v>
      </c>
    </row>
    <row r="17" spans="1:7" x14ac:dyDescent="0.25">
      <c r="A17" s="11">
        <f t="shared" si="1"/>
        <v>12</v>
      </c>
      <c r="B17" s="8" t="s">
        <v>135</v>
      </c>
      <c r="C17" s="11">
        <v>11</v>
      </c>
      <c r="E17" s="11">
        <f t="shared" si="0"/>
        <v>50</v>
      </c>
      <c r="F17" s="8" t="s">
        <v>141</v>
      </c>
      <c r="G17" s="19">
        <v>2</v>
      </c>
    </row>
    <row r="18" spans="1:7" x14ac:dyDescent="0.25">
      <c r="A18" s="11">
        <f t="shared" si="1"/>
        <v>13</v>
      </c>
      <c r="B18" s="8" t="s">
        <v>91</v>
      </c>
      <c r="C18" s="11">
        <v>10</v>
      </c>
      <c r="E18" s="11">
        <f t="shared" si="0"/>
        <v>51</v>
      </c>
      <c r="F18" s="8" t="s">
        <v>93</v>
      </c>
      <c r="G18" s="11">
        <v>2</v>
      </c>
    </row>
    <row r="19" spans="1:7" x14ac:dyDescent="0.25">
      <c r="A19" s="11">
        <f t="shared" si="1"/>
        <v>14</v>
      </c>
      <c r="B19" s="8" t="s">
        <v>31</v>
      </c>
      <c r="C19" s="11">
        <v>9</v>
      </c>
      <c r="E19" s="11">
        <f t="shared" si="0"/>
        <v>52</v>
      </c>
      <c r="F19" s="8" t="s">
        <v>252</v>
      </c>
      <c r="G19" s="11">
        <v>2</v>
      </c>
    </row>
    <row r="20" spans="1:7" x14ac:dyDescent="0.25">
      <c r="A20" s="11">
        <f t="shared" si="1"/>
        <v>15</v>
      </c>
      <c r="B20" s="8" t="s">
        <v>100</v>
      </c>
      <c r="C20" s="11">
        <v>9</v>
      </c>
      <c r="E20" s="11">
        <f t="shared" si="0"/>
        <v>53</v>
      </c>
      <c r="F20" s="45" t="s">
        <v>72</v>
      </c>
      <c r="G20" s="11">
        <v>2</v>
      </c>
    </row>
    <row r="21" spans="1:7" x14ac:dyDescent="0.25">
      <c r="A21" s="11">
        <f t="shared" si="1"/>
        <v>16</v>
      </c>
      <c r="B21" s="8" t="s">
        <v>79</v>
      </c>
      <c r="C21" s="11">
        <v>8</v>
      </c>
      <c r="E21" s="11">
        <f t="shared" si="0"/>
        <v>54</v>
      </c>
      <c r="F21" s="8" t="s">
        <v>65</v>
      </c>
      <c r="G21" s="11">
        <v>2</v>
      </c>
    </row>
    <row r="22" spans="1:7" x14ac:dyDescent="0.25">
      <c r="A22" s="11">
        <f t="shared" si="1"/>
        <v>17</v>
      </c>
      <c r="B22" s="8" t="s">
        <v>43</v>
      </c>
      <c r="C22" s="11">
        <v>7</v>
      </c>
      <c r="E22" s="11">
        <f t="shared" si="0"/>
        <v>55</v>
      </c>
      <c r="F22" s="8" t="s">
        <v>35</v>
      </c>
      <c r="G22" s="11">
        <v>2</v>
      </c>
    </row>
    <row r="23" spans="1:7" x14ac:dyDescent="0.25">
      <c r="A23" s="11">
        <f t="shared" si="1"/>
        <v>18</v>
      </c>
      <c r="B23" s="8" t="s">
        <v>57</v>
      </c>
      <c r="C23" s="11">
        <v>7</v>
      </c>
      <c r="E23" s="11">
        <f t="shared" si="0"/>
        <v>56</v>
      </c>
      <c r="F23" s="8" t="s">
        <v>175</v>
      </c>
      <c r="G23" s="11">
        <v>2</v>
      </c>
    </row>
    <row r="24" spans="1:7" x14ac:dyDescent="0.25">
      <c r="A24" s="11">
        <f t="shared" si="1"/>
        <v>19</v>
      </c>
      <c r="B24" s="8" t="s">
        <v>44</v>
      </c>
      <c r="C24" s="11">
        <v>6</v>
      </c>
      <c r="E24" s="11">
        <f t="shared" si="0"/>
        <v>57</v>
      </c>
      <c r="F24" s="45" t="s">
        <v>13</v>
      </c>
      <c r="G24" s="11">
        <v>2</v>
      </c>
    </row>
    <row r="25" spans="1:7" x14ac:dyDescent="0.25">
      <c r="A25" s="11">
        <f t="shared" si="1"/>
        <v>20</v>
      </c>
      <c r="B25" s="8" t="s">
        <v>21</v>
      </c>
      <c r="C25" s="11">
        <v>6</v>
      </c>
      <c r="E25" s="11">
        <f t="shared" si="0"/>
        <v>58</v>
      </c>
      <c r="F25" s="36" t="s">
        <v>39</v>
      </c>
      <c r="G25" s="11">
        <v>2</v>
      </c>
    </row>
    <row r="26" spans="1:7" x14ac:dyDescent="0.25">
      <c r="A26" s="11">
        <f t="shared" si="1"/>
        <v>21</v>
      </c>
      <c r="B26" s="8" t="s">
        <v>89</v>
      </c>
      <c r="C26" s="11">
        <v>6</v>
      </c>
      <c r="E26" s="11">
        <f t="shared" si="0"/>
        <v>59</v>
      </c>
      <c r="F26" s="8" t="s">
        <v>195</v>
      </c>
      <c r="G26" s="11">
        <v>2</v>
      </c>
    </row>
    <row r="27" spans="1:7" x14ac:dyDescent="0.25">
      <c r="A27" s="11">
        <f t="shared" si="1"/>
        <v>22</v>
      </c>
      <c r="B27" s="8" t="s">
        <v>63</v>
      </c>
      <c r="C27" s="11">
        <v>6</v>
      </c>
      <c r="E27" s="11">
        <f t="shared" si="0"/>
        <v>60</v>
      </c>
      <c r="F27" s="45" t="s">
        <v>41</v>
      </c>
      <c r="G27" s="11">
        <v>2</v>
      </c>
    </row>
    <row r="28" spans="1:7" x14ac:dyDescent="0.25">
      <c r="A28" s="11">
        <f t="shared" si="1"/>
        <v>23</v>
      </c>
      <c r="B28" s="8" t="s">
        <v>78</v>
      </c>
      <c r="C28" s="11">
        <v>6</v>
      </c>
      <c r="E28" s="11">
        <f t="shared" si="0"/>
        <v>61</v>
      </c>
      <c r="F28" s="8" t="s">
        <v>179</v>
      </c>
      <c r="G28" s="11">
        <v>1</v>
      </c>
    </row>
    <row r="29" spans="1:7" x14ac:dyDescent="0.25">
      <c r="A29" s="11">
        <f t="shared" si="1"/>
        <v>24</v>
      </c>
      <c r="B29" s="8" t="s">
        <v>26</v>
      </c>
      <c r="C29" s="11">
        <v>6</v>
      </c>
      <c r="E29" s="11">
        <f t="shared" si="0"/>
        <v>62</v>
      </c>
      <c r="F29" s="8" t="s">
        <v>196</v>
      </c>
      <c r="G29" s="11">
        <v>1</v>
      </c>
    </row>
    <row r="30" spans="1:7" x14ac:dyDescent="0.25">
      <c r="A30" s="11">
        <f t="shared" si="1"/>
        <v>25</v>
      </c>
      <c r="B30" s="8" t="s">
        <v>51</v>
      </c>
      <c r="C30" s="11">
        <v>6</v>
      </c>
      <c r="E30" s="11">
        <f t="shared" si="0"/>
        <v>63</v>
      </c>
      <c r="F30" s="8" t="s">
        <v>60</v>
      </c>
      <c r="G30" s="19">
        <v>1</v>
      </c>
    </row>
    <row r="31" spans="1:7" x14ac:dyDescent="0.25">
      <c r="A31" s="11">
        <f t="shared" si="1"/>
        <v>26</v>
      </c>
      <c r="B31" s="36" t="s">
        <v>145</v>
      </c>
      <c r="C31" s="92">
        <v>5</v>
      </c>
      <c r="E31" s="11">
        <f t="shared" si="0"/>
        <v>64</v>
      </c>
      <c r="F31" s="8" t="s">
        <v>17</v>
      </c>
      <c r="G31" s="11">
        <v>1</v>
      </c>
    </row>
    <row r="32" spans="1:7" x14ac:dyDescent="0.25">
      <c r="A32" s="11">
        <f t="shared" si="1"/>
        <v>27</v>
      </c>
      <c r="B32" s="8" t="s">
        <v>86</v>
      </c>
      <c r="C32" s="11">
        <v>5</v>
      </c>
      <c r="E32" s="11">
        <f t="shared" si="0"/>
        <v>65</v>
      </c>
      <c r="F32" s="8" t="s">
        <v>67</v>
      </c>
      <c r="G32" s="11">
        <v>1</v>
      </c>
    </row>
    <row r="33" spans="1:7" x14ac:dyDescent="0.25">
      <c r="A33" s="11">
        <f t="shared" si="1"/>
        <v>28</v>
      </c>
      <c r="B33" s="8" t="s">
        <v>76</v>
      </c>
      <c r="C33" s="19">
        <v>5</v>
      </c>
      <c r="E33" s="11">
        <f t="shared" si="0"/>
        <v>66</v>
      </c>
      <c r="F33" s="8" t="s">
        <v>82</v>
      </c>
      <c r="G33" s="11">
        <v>1</v>
      </c>
    </row>
    <row r="34" spans="1:7" x14ac:dyDescent="0.25">
      <c r="A34" s="11">
        <f t="shared" si="1"/>
        <v>29</v>
      </c>
      <c r="B34" s="8" t="s">
        <v>147</v>
      </c>
      <c r="C34" s="11">
        <v>5</v>
      </c>
      <c r="E34" s="11">
        <f t="shared" ref="E34:E42" si="2">E33+1</f>
        <v>67</v>
      </c>
      <c r="F34" s="8" t="s">
        <v>122</v>
      </c>
      <c r="G34" s="11">
        <v>1</v>
      </c>
    </row>
    <row r="35" spans="1:7" x14ac:dyDescent="0.25">
      <c r="A35" s="11">
        <f t="shared" si="1"/>
        <v>30</v>
      </c>
      <c r="B35" s="8" t="s">
        <v>29</v>
      </c>
      <c r="C35" s="11">
        <v>5</v>
      </c>
      <c r="E35" s="11">
        <f t="shared" si="2"/>
        <v>68</v>
      </c>
      <c r="F35" s="8" t="s">
        <v>101</v>
      </c>
      <c r="G35" s="11">
        <v>1</v>
      </c>
    </row>
    <row r="36" spans="1:7" x14ac:dyDescent="0.25">
      <c r="A36" s="11">
        <f t="shared" si="1"/>
        <v>31</v>
      </c>
      <c r="B36" s="36" t="s">
        <v>27</v>
      </c>
      <c r="C36" s="11">
        <v>5</v>
      </c>
      <c r="E36" s="11">
        <f t="shared" si="2"/>
        <v>69</v>
      </c>
      <c r="F36" s="8" t="s">
        <v>85</v>
      </c>
      <c r="G36" s="11">
        <v>1</v>
      </c>
    </row>
    <row r="37" spans="1:7" x14ac:dyDescent="0.25">
      <c r="A37" s="11">
        <f t="shared" si="1"/>
        <v>32</v>
      </c>
      <c r="B37" s="8" t="s">
        <v>77</v>
      </c>
      <c r="C37" s="19">
        <v>5</v>
      </c>
      <c r="E37" s="11">
        <f t="shared" si="2"/>
        <v>70</v>
      </c>
      <c r="F37" s="8" t="s">
        <v>80</v>
      </c>
      <c r="G37" s="11">
        <v>1</v>
      </c>
    </row>
    <row r="38" spans="1:7" x14ac:dyDescent="0.25">
      <c r="A38" s="11">
        <f t="shared" si="1"/>
        <v>33</v>
      </c>
      <c r="B38" s="8" t="s">
        <v>62</v>
      </c>
      <c r="C38" s="11">
        <v>4</v>
      </c>
      <c r="E38" s="11">
        <f t="shared" si="2"/>
        <v>71</v>
      </c>
      <c r="F38" s="46" t="s">
        <v>74</v>
      </c>
      <c r="G38" s="11">
        <v>1</v>
      </c>
    </row>
    <row r="39" spans="1:7" x14ac:dyDescent="0.25">
      <c r="A39" s="11">
        <f t="shared" si="1"/>
        <v>34</v>
      </c>
      <c r="B39" s="8" t="s">
        <v>42</v>
      </c>
      <c r="C39" s="11">
        <v>4</v>
      </c>
      <c r="E39" s="11">
        <f t="shared" si="2"/>
        <v>72</v>
      </c>
      <c r="F39" s="46" t="s">
        <v>81</v>
      </c>
      <c r="G39" s="19">
        <v>1</v>
      </c>
    </row>
    <row r="40" spans="1:7" x14ac:dyDescent="0.25">
      <c r="A40" s="11">
        <f t="shared" si="1"/>
        <v>35</v>
      </c>
      <c r="B40" s="8" t="s">
        <v>36</v>
      </c>
      <c r="C40" s="11">
        <v>4</v>
      </c>
      <c r="E40" s="11">
        <f t="shared" si="2"/>
        <v>73</v>
      </c>
      <c r="F40" s="8" t="s">
        <v>18</v>
      </c>
      <c r="G40" s="11">
        <v>1</v>
      </c>
    </row>
    <row r="41" spans="1:7" x14ac:dyDescent="0.25">
      <c r="A41" s="11">
        <f t="shared" si="1"/>
        <v>36</v>
      </c>
      <c r="B41" s="8" t="s">
        <v>73</v>
      </c>
      <c r="C41" s="11">
        <v>3</v>
      </c>
      <c r="E41" s="11">
        <f t="shared" si="2"/>
        <v>74</v>
      </c>
      <c r="F41" s="8" t="s">
        <v>144</v>
      </c>
      <c r="G41" s="11">
        <v>1</v>
      </c>
    </row>
    <row r="42" spans="1:7" x14ac:dyDescent="0.25">
      <c r="A42" s="11">
        <f t="shared" si="1"/>
        <v>37</v>
      </c>
      <c r="B42" s="8" t="s">
        <v>97</v>
      </c>
      <c r="C42" s="19">
        <v>3</v>
      </c>
      <c r="E42" s="11">
        <f t="shared" si="2"/>
        <v>75</v>
      </c>
      <c r="F42" s="45" t="s">
        <v>96</v>
      </c>
      <c r="G42" s="11">
        <v>1</v>
      </c>
    </row>
    <row r="43" spans="1:7" x14ac:dyDescent="0.25">
      <c r="A43" s="11">
        <f t="shared" si="1"/>
        <v>38</v>
      </c>
      <c r="B43" s="8" t="s">
        <v>45</v>
      </c>
      <c r="C43" s="11">
        <v>3</v>
      </c>
      <c r="E43" s="9"/>
      <c r="F43" s="76" t="s">
        <v>1</v>
      </c>
      <c r="G43" s="7">
        <v>623</v>
      </c>
    </row>
  </sheetData>
  <sortState ref="A6:C80">
    <sortCondition descending="1" ref="C6:C80"/>
  </sortState>
  <mergeCells count="2">
    <mergeCell ref="A1:G1"/>
    <mergeCell ref="A3:G3"/>
  </mergeCells>
  <pageMargins left="0.7" right="0.7" top="0.75" bottom="0.75" header="0.3" footer="0.3"/>
  <pageSetup paperSize="9" orientation="portrait" r:id="rId1"/>
  <headerFooter>
    <oddFooter>&amp;R&amp;"Times New Roman,Normal"&amp;10 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topLeftCell="A20" zoomScaleNormal="100" workbookViewId="0">
      <selection sqref="A1:G43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7" ht="33" customHeight="1" thickTop="1" thickBot="1" x14ac:dyDescent="0.3">
      <c r="A1" s="104" t="s">
        <v>250</v>
      </c>
      <c r="B1" s="105"/>
      <c r="C1" s="106"/>
      <c r="D1" s="70"/>
      <c r="E1" s="70"/>
      <c r="F1" s="70"/>
      <c r="G1" s="70"/>
    </row>
    <row r="2" spans="1:7" ht="28.5" customHeight="1" thickTop="1" x14ac:dyDescent="0.25">
      <c r="A2" s="107" t="s">
        <v>289</v>
      </c>
      <c r="B2" s="108"/>
      <c r="C2" s="108"/>
      <c r="D2" s="70"/>
      <c r="E2" s="70"/>
      <c r="F2" s="70"/>
      <c r="G2" s="70"/>
    </row>
    <row r="3" spans="1:7" ht="9" customHeight="1" x14ac:dyDescent="0.25"/>
    <row r="4" spans="1:7" ht="25.5" x14ac:dyDescent="0.25">
      <c r="A4" s="6" t="s">
        <v>105</v>
      </c>
      <c r="B4" s="5" t="s">
        <v>247</v>
      </c>
      <c r="C4" s="6" t="s">
        <v>2</v>
      </c>
    </row>
    <row r="5" spans="1:7" x14ac:dyDescent="0.25">
      <c r="A5" s="31" t="s">
        <v>106</v>
      </c>
      <c r="B5" s="14">
        <f>SUM(B6:B10)</f>
        <v>503</v>
      </c>
      <c r="C5" s="43">
        <f>B5/B22</f>
        <v>0.18636532048907004</v>
      </c>
    </row>
    <row r="6" spans="1:7" x14ac:dyDescent="0.25">
      <c r="A6" s="2" t="s">
        <v>107</v>
      </c>
      <c r="B6" s="13">
        <v>16</v>
      </c>
      <c r="C6" s="32">
        <f>B6/B22</f>
        <v>5.928121526491293E-3</v>
      </c>
    </row>
    <row r="7" spans="1:7" x14ac:dyDescent="0.25">
      <c r="A7" s="2" t="s">
        <v>108</v>
      </c>
      <c r="B7" s="13">
        <v>42</v>
      </c>
      <c r="C7" s="32">
        <f>B7/B22</f>
        <v>1.5561319007039644E-2</v>
      </c>
    </row>
    <row r="8" spans="1:7" x14ac:dyDescent="0.25">
      <c r="A8" s="2" t="s">
        <v>109</v>
      </c>
      <c r="B8" s="13">
        <v>14</v>
      </c>
      <c r="C8" s="32">
        <f>B8/B22</f>
        <v>5.1871063356798818E-3</v>
      </c>
    </row>
    <row r="9" spans="1:7" x14ac:dyDescent="0.25">
      <c r="A9" s="2" t="s">
        <v>110</v>
      </c>
      <c r="B9" s="13">
        <v>346</v>
      </c>
      <c r="C9" s="32">
        <f>B9/B22</f>
        <v>0.12819562801037421</v>
      </c>
    </row>
    <row r="10" spans="1:7" x14ac:dyDescent="0.25">
      <c r="A10" s="2" t="s">
        <v>111</v>
      </c>
      <c r="B10" s="13">
        <v>85</v>
      </c>
      <c r="C10" s="32">
        <f>B10/B22</f>
        <v>3.1493145609484997E-2</v>
      </c>
    </row>
    <row r="11" spans="1:7" x14ac:dyDescent="0.25">
      <c r="A11" s="31" t="s">
        <v>112</v>
      </c>
      <c r="B11" s="14">
        <v>422</v>
      </c>
      <c r="C11" s="43">
        <f>B11/B22</f>
        <v>0.15635420526120786</v>
      </c>
    </row>
    <row r="12" spans="1:7" x14ac:dyDescent="0.25">
      <c r="A12" s="31" t="s">
        <v>113</v>
      </c>
      <c r="B12" s="14">
        <f>SUM(B13:B15)</f>
        <v>451</v>
      </c>
      <c r="C12" s="43">
        <f>B12/B22</f>
        <v>0.16709892552797331</v>
      </c>
    </row>
    <row r="13" spans="1:7" x14ac:dyDescent="0.25">
      <c r="A13" s="2" t="s">
        <v>114</v>
      </c>
      <c r="B13" s="13">
        <v>44</v>
      </c>
      <c r="C13" s="32">
        <f>B13/B22</f>
        <v>1.6302334197851057E-2</v>
      </c>
    </row>
    <row r="14" spans="1:7" x14ac:dyDescent="0.25">
      <c r="A14" s="2" t="s">
        <v>115</v>
      </c>
      <c r="B14" s="4">
        <v>146</v>
      </c>
      <c r="C14" s="32">
        <f>B14/B22</f>
        <v>5.4094108929233047E-2</v>
      </c>
    </row>
    <row r="15" spans="1:7" x14ac:dyDescent="0.25">
      <c r="A15" s="2" t="s">
        <v>116</v>
      </c>
      <c r="B15" s="13">
        <v>261</v>
      </c>
      <c r="C15" s="32">
        <f>B15/B22</f>
        <v>9.6702482400889217E-2</v>
      </c>
    </row>
    <row r="16" spans="1:7" x14ac:dyDescent="0.25">
      <c r="A16" s="31" t="s">
        <v>117</v>
      </c>
      <c r="B16" s="3">
        <f>SUM(B17:B18)</f>
        <v>480</v>
      </c>
      <c r="C16" s="43">
        <f>B16/B22</f>
        <v>0.1778436457947388</v>
      </c>
    </row>
    <row r="17" spans="1:3" x14ac:dyDescent="0.25">
      <c r="A17" s="2" t="s">
        <v>118</v>
      </c>
      <c r="B17" s="13">
        <v>279</v>
      </c>
      <c r="C17" s="32">
        <f>B17/B22</f>
        <v>0.10337161911819193</v>
      </c>
    </row>
    <row r="18" spans="1:3" x14ac:dyDescent="0.25">
      <c r="A18" s="2" t="s">
        <v>119</v>
      </c>
      <c r="B18" s="13">
        <v>201</v>
      </c>
      <c r="C18" s="32">
        <f>B18/B22</f>
        <v>7.4472026676546871E-2</v>
      </c>
    </row>
    <row r="19" spans="1:3" x14ac:dyDescent="0.25">
      <c r="A19" s="31" t="s">
        <v>120</v>
      </c>
      <c r="B19" s="3">
        <v>106</v>
      </c>
      <c r="C19" s="43">
        <f>B19/B22</f>
        <v>3.9273805113004816E-2</v>
      </c>
    </row>
    <row r="20" spans="1:3" x14ac:dyDescent="0.25">
      <c r="A20" s="31" t="s">
        <v>150</v>
      </c>
      <c r="B20" s="14">
        <v>730</v>
      </c>
      <c r="C20" s="43">
        <f>B20/B22</f>
        <v>0.27047054464616527</v>
      </c>
    </row>
    <row r="21" spans="1:3" x14ac:dyDescent="0.25">
      <c r="A21" s="31" t="s">
        <v>121</v>
      </c>
      <c r="B21" s="14">
        <v>7</v>
      </c>
      <c r="C21" s="43"/>
    </row>
    <row r="22" spans="1:3" x14ac:dyDescent="0.25">
      <c r="A22" s="31" t="s">
        <v>3</v>
      </c>
      <c r="B22" s="14">
        <f>B5+B11+B12+B16+B19+B20+B21</f>
        <v>2699</v>
      </c>
      <c r="C22" s="43">
        <f>+C5+C11+C12+C16+C19+C20</f>
        <v>0.99740644683216007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Footer>&amp;R&amp;"Times New Roman,Normal"&amp;10 35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topLeftCell="A17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18.7109375" customWidth="1"/>
    <col min="3" max="3" width="11.28515625" customWidth="1"/>
    <col min="4" max="4" width="2.42578125" customWidth="1"/>
    <col min="5" max="5" width="2.85546875" customWidth="1"/>
    <col min="6" max="6" width="18.7109375" customWidth="1"/>
    <col min="7" max="7" width="11.28515625" customWidth="1"/>
  </cols>
  <sheetData>
    <row r="1" spans="1:8" ht="33" customHeight="1" thickTop="1" thickBot="1" x14ac:dyDescent="0.3">
      <c r="A1" s="104" t="s">
        <v>260</v>
      </c>
      <c r="B1" s="105"/>
      <c r="C1" s="105"/>
      <c r="D1" s="105"/>
      <c r="E1" s="105"/>
      <c r="F1" s="105"/>
      <c r="G1" s="105"/>
      <c r="H1" s="106"/>
    </row>
    <row r="2" spans="1:8" ht="32.25" customHeight="1" thickTop="1" x14ac:dyDescent="0.25">
      <c r="A2" s="123" t="s">
        <v>290</v>
      </c>
      <c r="B2" s="124"/>
      <c r="C2" s="124"/>
      <c r="D2" s="124"/>
      <c r="E2" s="124"/>
      <c r="F2" s="124"/>
      <c r="G2" s="124"/>
      <c r="H2" s="124"/>
    </row>
    <row r="3" spans="1:8" ht="14.25" customHeight="1" x14ac:dyDescent="0.25">
      <c r="A3" s="89"/>
      <c r="B3" s="40"/>
      <c r="C3" s="40"/>
      <c r="D3" s="40"/>
      <c r="E3" s="40"/>
      <c r="F3" s="40"/>
      <c r="G3" s="90"/>
    </row>
    <row r="5" spans="1:8" ht="24" x14ac:dyDescent="0.25">
      <c r="A5" s="16" t="s">
        <v>0</v>
      </c>
      <c r="B5" s="16" t="s">
        <v>5</v>
      </c>
      <c r="C5" s="17" t="s">
        <v>247</v>
      </c>
      <c r="E5" s="16" t="s">
        <v>0</v>
      </c>
      <c r="F5" s="16" t="s">
        <v>5</v>
      </c>
      <c r="G5" s="17" t="s">
        <v>247</v>
      </c>
    </row>
    <row r="6" spans="1:8" x14ac:dyDescent="0.25">
      <c r="A6" s="11">
        <v>1</v>
      </c>
      <c r="B6" s="45" t="s">
        <v>55</v>
      </c>
      <c r="C6" s="11">
        <v>27</v>
      </c>
      <c r="E6" s="11">
        <f>A25+1</f>
        <v>21</v>
      </c>
      <c r="F6" s="8" t="s">
        <v>18</v>
      </c>
      <c r="G6" s="12">
        <v>3</v>
      </c>
    </row>
    <row r="7" spans="1:8" x14ac:dyDescent="0.25">
      <c r="A7" s="11">
        <f>A6+1</f>
        <v>2</v>
      </c>
      <c r="B7" s="8" t="s">
        <v>31</v>
      </c>
      <c r="C7" s="12">
        <v>24</v>
      </c>
      <c r="E7" s="11">
        <f t="shared" ref="E7:E24" si="0">E6+1</f>
        <v>22</v>
      </c>
      <c r="F7" s="45" t="s">
        <v>95</v>
      </c>
      <c r="G7" s="11">
        <v>3</v>
      </c>
    </row>
    <row r="8" spans="1:8" x14ac:dyDescent="0.25">
      <c r="A8" s="11">
        <f t="shared" ref="A8:A24" si="1">A7+1</f>
        <v>3</v>
      </c>
      <c r="B8" s="8" t="s">
        <v>22</v>
      </c>
      <c r="C8" s="12">
        <v>11</v>
      </c>
      <c r="E8" s="11">
        <f t="shared" si="0"/>
        <v>23</v>
      </c>
      <c r="F8" s="45" t="s">
        <v>51</v>
      </c>
      <c r="G8" s="11">
        <v>3</v>
      </c>
    </row>
    <row r="9" spans="1:8" x14ac:dyDescent="0.25">
      <c r="A9" s="11">
        <f t="shared" si="1"/>
        <v>4</v>
      </c>
      <c r="B9" s="8" t="s">
        <v>52</v>
      </c>
      <c r="C9" s="12">
        <v>11</v>
      </c>
      <c r="E9" s="11">
        <f t="shared" si="0"/>
        <v>24</v>
      </c>
      <c r="F9" s="8" t="s">
        <v>67</v>
      </c>
      <c r="G9" s="12">
        <v>2</v>
      </c>
    </row>
    <row r="10" spans="1:8" x14ac:dyDescent="0.25">
      <c r="A10" s="11">
        <f t="shared" si="1"/>
        <v>5</v>
      </c>
      <c r="B10" s="8" t="s">
        <v>48</v>
      </c>
      <c r="C10" s="12">
        <v>9</v>
      </c>
      <c r="E10" s="11">
        <f t="shared" si="0"/>
        <v>25</v>
      </c>
      <c r="F10" s="8" t="s">
        <v>8</v>
      </c>
      <c r="G10" s="12">
        <v>2</v>
      </c>
    </row>
    <row r="11" spans="1:8" x14ac:dyDescent="0.25">
      <c r="A11" s="11">
        <f t="shared" si="1"/>
        <v>6</v>
      </c>
      <c r="B11" s="45" t="s">
        <v>23</v>
      </c>
      <c r="C11" s="11">
        <v>8</v>
      </c>
      <c r="E11" s="11">
        <f t="shared" si="0"/>
        <v>26</v>
      </c>
      <c r="F11" s="8" t="s">
        <v>168</v>
      </c>
      <c r="G11" s="12">
        <v>2</v>
      </c>
    </row>
    <row r="12" spans="1:8" x14ac:dyDescent="0.25">
      <c r="A12" s="11">
        <f t="shared" si="1"/>
        <v>7</v>
      </c>
      <c r="B12" s="45" t="s">
        <v>42</v>
      </c>
      <c r="C12" s="11">
        <v>8</v>
      </c>
      <c r="E12" s="11">
        <f t="shared" si="0"/>
        <v>27</v>
      </c>
      <c r="F12" s="8" t="s">
        <v>85</v>
      </c>
      <c r="G12" s="12">
        <v>2</v>
      </c>
    </row>
    <row r="13" spans="1:8" x14ac:dyDescent="0.25">
      <c r="A13" s="11">
        <f t="shared" si="1"/>
        <v>8</v>
      </c>
      <c r="B13" s="18" t="s">
        <v>12</v>
      </c>
      <c r="C13" s="20">
        <v>7</v>
      </c>
      <c r="E13" s="11">
        <f t="shared" si="0"/>
        <v>28</v>
      </c>
      <c r="F13" s="8" t="s">
        <v>28</v>
      </c>
      <c r="G13" s="12">
        <v>2</v>
      </c>
    </row>
    <row r="14" spans="1:8" x14ac:dyDescent="0.25">
      <c r="A14" s="11">
        <f t="shared" si="1"/>
        <v>9</v>
      </c>
      <c r="B14" s="8" t="s">
        <v>61</v>
      </c>
      <c r="C14" s="12">
        <v>7</v>
      </c>
      <c r="E14" s="11">
        <f t="shared" si="0"/>
        <v>29</v>
      </c>
      <c r="F14" s="45" t="s">
        <v>14</v>
      </c>
      <c r="G14" s="11">
        <v>2</v>
      </c>
    </row>
    <row r="15" spans="1:8" x14ac:dyDescent="0.25">
      <c r="A15" s="11">
        <f t="shared" si="1"/>
        <v>10</v>
      </c>
      <c r="B15" s="8" t="s">
        <v>21</v>
      </c>
      <c r="C15" s="12">
        <v>6</v>
      </c>
      <c r="E15" s="11">
        <f t="shared" si="0"/>
        <v>30</v>
      </c>
      <c r="F15" s="8" t="s">
        <v>99</v>
      </c>
      <c r="G15" s="12">
        <v>2</v>
      </c>
    </row>
    <row r="16" spans="1:8" x14ac:dyDescent="0.25">
      <c r="A16" s="11">
        <f t="shared" si="1"/>
        <v>11</v>
      </c>
      <c r="B16" s="8" t="s">
        <v>37</v>
      </c>
      <c r="C16" s="12">
        <v>6</v>
      </c>
      <c r="E16" s="11">
        <f t="shared" si="0"/>
        <v>31</v>
      </c>
      <c r="F16" s="8" t="s">
        <v>148</v>
      </c>
      <c r="G16" s="12">
        <v>2</v>
      </c>
    </row>
    <row r="17" spans="1:7" x14ac:dyDescent="0.25">
      <c r="A17" s="11">
        <f t="shared" si="1"/>
        <v>12</v>
      </c>
      <c r="B17" s="8" t="s">
        <v>15</v>
      </c>
      <c r="C17" s="12">
        <v>5</v>
      </c>
      <c r="E17" s="11">
        <f t="shared" si="0"/>
        <v>32</v>
      </c>
      <c r="F17" s="8" t="s">
        <v>96</v>
      </c>
      <c r="G17" s="12">
        <v>2</v>
      </c>
    </row>
    <row r="18" spans="1:7" x14ac:dyDescent="0.25">
      <c r="A18" s="11">
        <f t="shared" si="1"/>
        <v>13</v>
      </c>
      <c r="B18" s="8" t="s">
        <v>49</v>
      </c>
      <c r="C18" s="12">
        <v>5</v>
      </c>
      <c r="E18" s="11">
        <f t="shared" si="0"/>
        <v>33</v>
      </c>
      <c r="F18" s="8" t="s">
        <v>281</v>
      </c>
      <c r="G18" s="12">
        <v>1</v>
      </c>
    </row>
    <row r="19" spans="1:7" x14ac:dyDescent="0.25">
      <c r="A19" s="11">
        <f t="shared" si="1"/>
        <v>14</v>
      </c>
      <c r="B19" s="45" t="s">
        <v>24</v>
      </c>
      <c r="C19" s="11">
        <v>5</v>
      </c>
      <c r="E19" s="11">
        <f t="shared" si="0"/>
        <v>34</v>
      </c>
      <c r="F19" s="8" t="s">
        <v>245</v>
      </c>
      <c r="G19" s="12">
        <v>1</v>
      </c>
    </row>
    <row r="20" spans="1:7" x14ac:dyDescent="0.25">
      <c r="A20" s="11">
        <f t="shared" si="1"/>
        <v>15</v>
      </c>
      <c r="B20" s="45" t="s">
        <v>41</v>
      </c>
      <c r="C20" s="11">
        <v>4</v>
      </c>
      <c r="E20" s="11">
        <f t="shared" si="0"/>
        <v>35</v>
      </c>
      <c r="F20" s="8" t="s">
        <v>82</v>
      </c>
      <c r="G20" s="12">
        <v>1</v>
      </c>
    </row>
    <row r="21" spans="1:7" x14ac:dyDescent="0.25">
      <c r="A21" s="11">
        <f t="shared" si="1"/>
        <v>16</v>
      </c>
      <c r="B21" s="45" t="s">
        <v>36</v>
      </c>
      <c r="C21" s="11">
        <v>4</v>
      </c>
      <c r="E21" s="11">
        <f t="shared" si="0"/>
        <v>36</v>
      </c>
      <c r="F21" s="8" t="s">
        <v>59</v>
      </c>
      <c r="G21" s="12">
        <v>1</v>
      </c>
    </row>
    <row r="22" spans="1:7" x14ac:dyDescent="0.25">
      <c r="A22" s="11">
        <f t="shared" si="1"/>
        <v>17</v>
      </c>
      <c r="B22" s="8" t="s">
        <v>91</v>
      </c>
      <c r="C22" s="12">
        <v>3</v>
      </c>
      <c r="E22" s="11">
        <f t="shared" si="0"/>
        <v>37</v>
      </c>
      <c r="F22" s="18" t="s">
        <v>10</v>
      </c>
      <c r="G22" s="12">
        <v>1</v>
      </c>
    </row>
    <row r="23" spans="1:7" x14ac:dyDescent="0.25">
      <c r="A23" s="11">
        <f t="shared" si="1"/>
        <v>18</v>
      </c>
      <c r="B23" s="8" t="s">
        <v>44</v>
      </c>
      <c r="C23" s="12">
        <v>3</v>
      </c>
      <c r="E23" s="11">
        <f t="shared" si="0"/>
        <v>38</v>
      </c>
      <c r="F23" s="45" t="s">
        <v>103</v>
      </c>
      <c r="G23" s="11">
        <v>1</v>
      </c>
    </row>
    <row r="24" spans="1:7" x14ac:dyDescent="0.25">
      <c r="A24" s="11">
        <f t="shared" si="1"/>
        <v>19</v>
      </c>
      <c r="B24" s="8" t="s">
        <v>17</v>
      </c>
      <c r="C24" s="12">
        <v>3</v>
      </c>
      <c r="E24" s="11">
        <f t="shared" si="0"/>
        <v>39</v>
      </c>
      <c r="F24" s="45" t="s">
        <v>88</v>
      </c>
      <c r="G24" s="11">
        <v>1</v>
      </c>
    </row>
    <row r="25" spans="1:7" x14ac:dyDescent="0.25">
      <c r="A25" s="11">
        <f>A24+1</f>
        <v>20</v>
      </c>
      <c r="B25" s="8" t="s">
        <v>122</v>
      </c>
      <c r="C25" s="12">
        <v>3</v>
      </c>
      <c r="E25" s="9"/>
      <c r="F25" s="76" t="s">
        <v>1</v>
      </c>
      <c r="G25" s="38">
        <v>193</v>
      </c>
    </row>
  </sheetData>
  <sortState ref="B6:C44">
    <sortCondition descending="1" ref="C6:C44"/>
  </sortState>
  <mergeCells count="2">
    <mergeCell ref="A1:H1"/>
    <mergeCell ref="A2:H2"/>
  </mergeCells>
  <pageMargins left="0.7" right="0.7" top="0.75" bottom="0.75" header="0.3" footer="0.3"/>
  <pageSetup paperSize="9" orientation="portrait" r:id="rId1"/>
  <headerFooter>
    <oddFooter>&amp;R&amp;"Times New Roman,Normal"&amp;10 36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view="pageLayout" topLeftCell="A85" zoomScaleNormal="100" workbookViewId="0">
      <selection sqref="A1:G43"/>
    </sheetView>
  </sheetViews>
  <sheetFormatPr baseColWidth="10" defaultRowHeight="15" x14ac:dyDescent="0.25"/>
  <cols>
    <col min="1" max="1" width="3.42578125" customWidth="1"/>
    <col min="2" max="2" width="25" customWidth="1"/>
    <col min="4" max="4" width="4.7109375" customWidth="1"/>
    <col min="5" max="5" width="3.7109375" customWidth="1"/>
    <col min="6" max="6" width="25" customWidth="1"/>
  </cols>
  <sheetData>
    <row r="1" spans="1:9" ht="33" customHeight="1" thickTop="1" thickBot="1" x14ac:dyDescent="0.3">
      <c r="A1" s="104" t="s">
        <v>167</v>
      </c>
      <c r="B1" s="105"/>
      <c r="C1" s="105"/>
      <c r="D1" s="105"/>
      <c r="E1" s="105"/>
      <c r="F1" s="105"/>
      <c r="G1" s="106"/>
      <c r="H1" s="50"/>
      <c r="I1" s="50"/>
    </row>
    <row r="2" spans="1:9" ht="28.5" customHeight="1" thickTop="1" x14ac:dyDescent="0.25">
      <c r="A2" s="107" t="s">
        <v>291</v>
      </c>
      <c r="B2" s="108"/>
      <c r="C2" s="108"/>
      <c r="D2" s="108"/>
      <c r="E2" s="108"/>
      <c r="F2" s="108"/>
      <c r="G2" s="108"/>
    </row>
    <row r="4" spans="1:9" ht="22.5" x14ac:dyDescent="0.25">
      <c r="A4" s="21" t="s">
        <v>0</v>
      </c>
      <c r="B4" s="21" t="s">
        <v>50</v>
      </c>
      <c r="C4" s="22" t="s">
        <v>4</v>
      </c>
      <c r="E4" s="21" t="s">
        <v>0</v>
      </c>
      <c r="F4" s="21" t="s">
        <v>50</v>
      </c>
      <c r="G4" s="22" t="s">
        <v>4</v>
      </c>
    </row>
    <row r="5" spans="1:9" x14ac:dyDescent="0.25">
      <c r="A5" s="61">
        <v>1</v>
      </c>
      <c r="B5" s="24" t="s">
        <v>9</v>
      </c>
      <c r="C5" s="23">
        <v>70</v>
      </c>
      <c r="E5" s="61">
        <f>A45+1</f>
        <v>42</v>
      </c>
      <c r="F5" s="24" t="s">
        <v>29</v>
      </c>
      <c r="G5" s="25">
        <v>7</v>
      </c>
    </row>
    <row r="6" spans="1:9" x14ac:dyDescent="0.25">
      <c r="A6" s="61">
        <f t="shared" ref="A6:A45" si="0">A5+1</f>
        <v>2</v>
      </c>
      <c r="B6" s="59" t="s">
        <v>79</v>
      </c>
      <c r="C6" s="60">
        <v>44</v>
      </c>
      <c r="E6" s="61">
        <f t="shared" ref="E6:E45" si="1">E5+1</f>
        <v>43</v>
      </c>
      <c r="F6" s="24" t="s">
        <v>71</v>
      </c>
      <c r="G6" s="23">
        <v>7</v>
      </c>
    </row>
    <row r="7" spans="1:9" x14ac:dyDescent="0.25">
      <c r="A7" s="61">
        <f t="shared" si="0"/>
        <v>3</v>
      </c>
      <c r="B7" s="24" t="s">
        <v>8</v>
      </c>
      <c r="C7" s="23">
        <v>44</v>
      </c>
      <c r="E7" s="61">
        <f t="shared" si="1"/>
        <v>44</v>
      </c>
      <c r="F7" s="24" t="s">
        <v>39</v>
      </c>
      <c r="G7" s="23">
        <v>7</v>
      </c>
    </row>
    <row r="8" spans="1:9" x14ac:dyDescent="0.25">
      <c r="A8" s="61">
        <f t="shared" si="0"/>
        <v>4</v>
      </c>
      <c r="B8" s="59" t="s">
        <v>52</v>
      </c>
      <c r="C8" s="60">
        <v>24</v>
      </c>
      <c r="E8" s="61">
        <f t="shared" si="1"/>
        <v>45</v>
      </c>
      <c r="F8" s="24" t="s">
        <v>193</v>
      </c>
      <c r="G8" s="23">
        <v>7</v>
      </c>
    </row>
    <row r="9" spans="1:9" x14ac:dyDescent="0.25">
      <c r="A9" s="61">
        <f t="shared" si="0"/>
        <v>5</v>
      </c>
      <c r="B9" s="59" t="s">
        <v>168</v>
      </c>
      <c r="C9" s="60">
        <v>21</v>
      </c>
      <c r="E9" s="61">
        <f t="shared" si="1"/>
        <v>46</v>
      </c>
      <c r="F9" s="24" t="s">
        <v>36</v>
      </c>
      <c r="G9" s="23">
        <v>7</v>
      </c>
    </row>
    <row r="10" spans="1:9" x14ac:dyDescent="0.25">
      <c r="A10" s="61">
        <f t="shared" si="0"/>
        <v>6</v>
      </c>
      <c r="B10" s="24" t="s">
        <v>99</v>
      </c>
      <c r="C10" s="23">
        <v>19</v>
      </c>
      <c r="E10" s="61">
        <f t="shared" si="1"/>
        <v>47</v>
      </c>
      <c r="F10" s="24" t="s">
        <v>43</v>
      </c>
      <c r="G10" s="23">
        <v>6</v>
      </c>
    </row>
    <row r="11" spans="1:9" x14ac:dyDescent="0.25">
      <c r="A11" s="61">
        <f t="shared" si="0"/>
        <v>7</v>
      </c>
      <c r="B11" s="24" t="s">
        <v>23</v>
      </c>
      <c r="C11" s="25">
        <v>19</v>
      </c>
      <c r="E11" s="61">
        <f t="shared" si="1"/>
        <v>48</v>
      </c>
      <c r="F11" s="24" t="s">
        <v>179</v>
      </c>
      <c r="G11" s="23">
        <v>6</v>
      </c>
    </row>
    <row r="12" spans="1:9" x14ac:dyDescent="0.25">
      <c r="A12" s="61">
        <f t="shared" si="0"/>
        <v>8</v>
      </c>
      <c r="B12" s="24" t="s">
        <v>60</v>
      </c>
      <c r="C12" s="23">
        <v>18</v>
      </c>
      <c r="E12" s="61">
        <f t="shared" si="1"/>
        <v>49</v>
      </c>
      <c r="F12" s="24" t="s">
        <v>62</v>
      </c>
      <c r="G12" s="23">
        <v>6</v>
      </c>
    </row>
    <row r="13" spans="1:9" x14ac:dyDescent="0.25">
      <c r="A13" s="61">
        <f t="shared" si="0"/>
        <v>9</v>
      </c>
      <c r="B13" s="24" t="s">
        <v>49</v>
      </c>
      <c r="C13" s="23">
        <v>18</v>
      </c>
      <c r="E13" s="61">
        <f t="shared" si="1"/>
        <v>50</v>
      </c>
      <c r="F13" s="24" t="s">
        <v>89</v>
      </c>
      <c r="G13" s="23">
        <v>6</v>
      </c>
    </row>
    <row r="14" spans="1:9" x14ac:dyDescent="0.25">
      <c r="A14" s="61">
        <f t="shared" si="0"/>
        <v>10</v>
      </c>
      <c r="B14" s="24" t="s">
        <v>51</v>
      </c>
      <c r="C14" s="25">
        <v>18</v>
      </c>
      <c r="E14" s="61">
        <f t="shared" si="1"/>
        <v>51</v>
      </c>
      <c r="F14" s="24" t="s">
        <v>82</v>
      </c>
      <c r="G14" s="25">
        <v>6</v>
      </c>
    </row>
    <row r="15" spans="1:9" x14ac:dyDescent="0.25">
      <c r="A15" s="61">
        <f t="shared" si="0"/>
        <v>11</v>
      </c>
      <c r="B15" s="24" t="s">
        <v>21</v>
      </c>
      <c r="C15" s="25">
        <v>16</v>
      </c>
      <c r="E15" s="61">
        <f t="shared" si="1"/>
        <v>52</v>
      </c>
      <c r="F15" s="24" t="s">
        <v>42</v>
      </c>
      <c r="G15" s="23">
        <v>6</v>
      </c>
    </row>
    <row r="16" spans="1:9" x14ac:dyDescent="0.25">
      <c r="A16" s="61">
        <f t="shared" si="0"/>
        <v>12</v>
      </c>
      <c r="B16" s="24" t="s">
        <v>48</v>
      </c>
      <c r="C16" s="23">
        <v>16</v>
      </c>
      <c r="E16" s="61">
        <f t="shared" si="1"/>
        <v>53</v>
      </c>
      <c r="F16" s="24" t="s">
        <v>73</v>
      </c>
      <c r="G16" s="23">
        <v>5</v>
      </c>
    </row>
    <row r="17" spans="1:11" x14ac:dyDescent="0.25">
      <c r="A17" s="61">
        <f t="shared" si="0"/>
        <v>13</v>
      </c>
      <c r="B17" s="24" t="s">
        <v>55</v>
      </c>
      <c r="C17" s="23">
        <v>16</v>
      </c>
      <c r="E17" s="61">
        <f t="shared" si="1"/>
        <v>54</v>
      </c>
      <c r="F17" s="24" t="s">
        <v>69</v>
      </c>
      <c r="G17" s="23">
        <v>5</v>
      </c>
    </row>
    <row r="18" spans="1:11" x14ac:dyDescent="0.25">
      <c r="A18" s="61">
        <f t="shared" si="0"/>
        <v>14</v>
      </c>
      <c r="B18" s="24" t="s">
        <v>19</v>
      </c>
      <c r="C18" s="23">
        <v>15</v>
      </c>
      <c r="E18" s="61">
        <f t="shared" si="1"/>
        <v>55</v>
      </c>
      <c r="F18" s="24" t="s">
        <v>34</v>
      </c>
      <c r="G18" s="23">
        <v>5</v>
      </c>
    </row>
    <row r="19" spans="1:11" x14ac:dyDescent="0.25">
      <c r="A19" s="61">
        <f t="shared" si="0"/>
        <v>15</v>
      </c>
      <c r="B19" s="59" t="s">
        <v>61</v>
      </c>
      <c r="C19" s="60">
        <v>15</v>
      </c>
      <c r="E19" s="61">
        <f t="shared" si="1"/>
        <v>56</v>
      </c>
      <c r="F19" s="24" t="s">
        <v>53</v>
      </c>
      <c r="G19" s="23">
        <v>5</v>
      </c>
    </row>
    <row r="20" spans="1:11" x14ac:dyDescent="0.25">
      <c r="A20" s="61">
        <f t="shared" si="0"/>
        <v>16</v>
      </c>
      <c r="B20" s="24" t="s">
        <v>58</v>
      </c>
      <c r="C20" s="23">
        <v>14</v>
      </c>
      <c r="E20" s="61">
        <f t="shared" si="1"/>
        <v>57</v>
      </c>
      <c r="F20" s="24" t="s">
        <v>181</v>
      </c>
      <c r="G20" s="23">
        <v>5</v>
      </c>
    </row>
    <row r="21" spans="1:11" x14ac:dyDescent="0.25">
      <c r="A21" s="61">
        <f t="shared" si="0"/>
        <v>17</v>
      </c>
      <c r="B21" s="24" t="s">
        <v>11</v>
      </c>
      <c r="C21" s="23">
        <v>14</v>
      </c>
      <c r="E21" s="61">
        <f t="shared" si="1"/>
        <v>58</v>
      </c>
      <c r="F21" s="24" t="s">
        <v>7</v>
      </c>
      <c r="G21" s="23">
        <v>5</v>
      </c>
    </row>
    <row r="22" spans="1:11" x14ac:dyDescent="0.25">
      <c r="A22" s="61">
        <f t="shared" si="0"/>
        <v>18</v>
      </c>
      <c r="B22" s="24" t="s">
        <v>63</v>
      </c>
      <c r="C22" s="23">
        <v>14</v>
      </c>
      <c r="E22" s="61">
        <f t="shared" si="1"/>
        <v>59</v>
      </c>
      <c r="F22" s="24" t="s">
        <v>100</v>
      </c>
      <c r="G22" s="23">
        <v>5</v>
      </c>
    </row>
    <row r="23" spans="1:11" x14ac:dyDescent="0.25">
      <c r="A23" s="61">
        <f t="shared" si="0"/>
        <v>19</v>
      </c>
      <c r="B23" s="24" t="s">
        <v>59</v>
      </c>
      <c r="C23" s="23">
        <v>14</v>
      </c>
      <c r="E23" s="61">
        <f t="shared" si="1"/>
        <v>60</v>
      </c>
      <c r="F23" s="24" t="s">
        <v>33</v>
      </c>
      <c r="G23" s="25">
        <v>5</v>
      </c>
    </row>
    <row r="24" spans="1:11" x14ac:dyDescent="0.25">
      <c r="A24" s="61">
        <f t="shared" si="0"/>
        <v>20</v>
      </c>
      <c r="B24" s="24" t="s">
        <v>41</v>
      </c>
      <c r="C24" s="25">
        <v>14</v>
      </c>
      <c r="E24" s="61">
        <f t="shared" si="1"/>
        <v>61</v>
      </c>
      <c r="F24" s="24" t="s">
        <v>76</v>
      </c>
      <c r="G24" s="23">
        <v>5</v>
      </c>
    </row>
    <row r="25" spans="1:11" x14ac:dyDescent="0.25">
      <c r="A25" s="61">
        <f t="shared" si="0"/>
        <v>21</v>
      </c>
      <c r="B25" s="24" t="s">
        <v>12</v>
      </c>
      <c r="C25" s="23">
        <v>13</v>
      </c>
      <c r="E25" s="61">
        <f t="shared" si="1"/>
        <v>62</v>
      </c>
      <c r="F25" s="24" t="s">
        <v>74</v>
      </c>
      <c r="G25" s="25">
        <v>5</v>
      </c>
    </row>
    <row r="26" spans="1:11" x14ac:dyDescent="0.25">
      <c r="A26" s="61">
        <f t="shared" si="0"/>
        <v>22</v>
      </c>
      <c r="B26" s="24" t="s">
        <v>6</v>
      </c>
      <c r="C26" s="23">
        <v>12</v>
      </c>
      <c r="E26" s="61">
        <f t="shared" si="1"/>
        <v>63</v>
      </c>
      <c r="F26" s="24" t="s">
        <v>37</v>
      </c>
      <c r="G26" s="25">
        <v>5</v>
      </c>
    </row>
    <row r="27" spans="1:11" x14ac:dyDescent="0.25">
      <c r="A27" s="61">
        <f t="shared" si="0"/>
        <v>23</v>
      </c>
      <c r="B27" s="24" t="s">
        <v>31</v>
      </c>
      <c r="C27" s="25">
        <v>12</v>
      </c>
      <c r="E27" s="61">
        <f t="shared" si="1"/>
        <v>64</v>
      </c>
      <c r="F27" s="24" t="s">
        <v>18</v>
      </c>
      <c r="G27" s="23">
        <v>5</v>
      </c>
    </row>
    <row r="28" spans="1:11" x14ac:dyDescent="0.25">
      <c r="A28" s="61">
        <f t="shared" si="0"/>
        <v>24</v>
      </c>
      <c r="B28" s="24" t="s">
        <v>10</v>
      </c>
      <c r="C28" s="23">
        <v>12</v>
      </c>
      <c r="E28" s="61">
        <f t="shared" si="1"/>
        <v>65</v>
      </c>
      <c r="F28" s="24" t="s">
        <v>13</v>
      </c>
      <c r="G28" s="23">
        <v>5</v>
      </c>
    </row>
    <row r="29" spans="1:11" x14ac:dyDescent="0.25">
      <c r="A29" s="61">
        <f t="shared" si="0"/>
        <v>25</v>
      </c>
      <c r="B29" s="24" t="s">
        <v>22</v>
      </c>
      <c r="C29" s="25">
        <v>11</v>
      </c>
      <c r="E29" s="61">
        <f t="shared" si="1"/>
        <v>66</v>
      </c>
      <c r="F29" s="24" t="s">
        <v>27</v>
      </c>
      <c r="G29" s="23">
        <v>5</v>
      </c>
    </row>
    <row r="30" spans="1:11" x14ac:dyDescent="0.25">
      <c r="A30" s="61">
        <f t="shared" si="0"/>
        <v>26</v>
      </c>
      <c r="B30" s="24" t="s">
        <v>72</v>
      </c>
      <c r="C30" s="23">
        <v>11</v>
      </c>
      <c r="E30" s="61">
        <f t="shared" si="1"/>
        <v>67</v>
      </c>
      <c r="F30" s="24" t="s">
        <v>148</v>
      </c>
      <c r="G30" s="23">
        <v>5</v>
      </c>
    </row>
    <row r="31" spans="1:11" x14ac:dyDescent="0.25">
      <c r="A31" s="61">
        <f t="shared" si="0"/>
        <v>27</v>
      </c>
      <c r="B31" s="59" t="s">
        <v>44</v>
      </c>
      <c r="C31" s="60">
        <v>10</v>
      </c>
      <c r="E31" s="61">
        <f t="shared" si="1"/>
        <v>68</v>
      </c>
      <c r="F31" s="24" t="s">
        <v>77</v>
      </c>
      <c r="G31" s="23">
        <v>5</v>
      </c>
      <c r="I31" s="97"/>
      <c r="J31" s="97"/>
      <c r="K31" s="98"/>
    </row>
    <row r="32" spans="1:11" x14ac:dyDescent="0.25">
      <c r="A32" s="61">
        <f t="shared" si="0"/>
        <v>28</v>
      </c>
      <c r="B32" s="24" t="s">
        <v>17</v>
      </c>
      <c r="C32" s="23">
        <v>10</v>
      </c>
      <c r="E32" s="61">
        <f t="shared" si="1"/>
        <v>69</v>
      </c>
      <c r="F32" s="24" t="s">
        <v>196</v>
      </c>
      <c r="G32" s="23">
        <v>4</v>
      </c>
    </row>
    <row r="33" spans="1:7" x14ac:dyDescent="0.25">
      <c r="A33" s="61">
        <f t="shared" si="0"/>
        <v>29</v>
      </c>
      <c r="B33" s="24" t="s">
        <v>182</v>
      </c>
      <c r="C33" s="23">
        <v>10</v>
      </c>
      <c r="E33" s="61">
        <f t="shared" si="1"/>
        <v>70</v>
      </c>
      <c r="F33" s="24" t="s">
        <v>98</v>
      </c>
      <c r="G33" s="23">
        <v>4</v>
      </c>
    </row>
    <row r="34" spans="1:7" x14ac:dyDescent="0.25">
      <c r="A34" s="61">
        <f t="shared" si="0"/>
        <v>30</v>
      </c>
      <c r="B34" s="59" t="s">
        <v>54</v>
      </c>
      <c r="C34" s="60">
        <v>10</v>
      </c>
      <c r="E34" s="61">
        <f t="shared" si="1"/>
        <v>71</v>
      </c>
      <c r="F34" s="24" t="s">
        <v>188</v>
      </c>
      <c r="G34" s="23">
        <v>4</v>
      </c>
    </row>
    <row r="35" spans="1:7" x14ac:dyDescent="0.25">
      <c r="A35" s="61">
        <f t="shared" si="0"/>
        <v>31</v>
      </c>
      <c r="B35" s="59" t="s">
        <v>45</v>
      </c>
      <c r="C35" s="60">
        <v>9</v>
      </c>
      <c r="E35" s="61">
        <f t="shared" si="1"/>
        <v>72</v>
      </c>
      <c r="F35" s="24" t="s">
        <v>24</v>
      </c>
      <c r="G35" s="25">
        <v>4</v>
      </c>
    </row>
    <row r="36" spans="1:7" x14ac:dyDescent="0.25">
      <c r="A36" s="61">
        <f t="shared" si="0"/>
        <v>32</v>
      </c>
      <c r="B36" s="24" t="s">
        <v>15</v>
      </c>
      <c r="C36" s="23">
        <v>9</v>
      </c>
      <c r="E36" s="61">
        <f t="shared" si="1"/>
        <v>73</v>
      </c>
      <c r="F36" s="24" t="s">
        <v>192</v>
      </c>
      <c r="G36" s="23">
        <v>4</v>
      </c>
    </row>
    <row r="37" spans="1:7" x14ac:dyDescent="0.25">
      <c r="A37" s="61">
        <f t="shared" si="0"/>
        <v>33</v>
      </c>
      <c r="B37" s="24" t="s">
        <v>170</v>
      </c>
      <c r="C37" s="25">
        <v>9</v>
      </c>
      <c r="E37" s="61">
        <f t="shared" si="1"/>
        <v>74</v>
      </c>
      <c r="F37" s="24" t="s">
        <v>175</v>
      </c>
      <c r="G37" s="23">
        <v>4</v>
      </c>
    </row>
    <row r="38" spans="1:7" x14ac:dyDescent="0.25">
      <c r="A38" s="61">
        <f t="shared" si="0"/>
        <v>34</v>
      </c>
      <c r="B38" s="24" t="s">
        <v>95</v>
      </c>
      <c r="C38" s="23">
        <v>9</v>
      </c>
      <c r="E38" s="61">
        <f t="shared" si="1"/>
        <v>75</v>
      </c>
      <c r="F38" s="24" t="s">
        <v>46</v>
      </c>
      <c r="G38" s="23">
        <v>4</v>
      </c>
    </row>
    <row r="39" spans="1:7" x14ac:dyDescent="0.25">
      <c r="A39" s="61">
        <f t="shared" si="0"/>
        <v>35</v>
      </c>
      <c r="B39" s="24" t="s">
        <v>20</v>
      </c>
      <c r="C39" s="23">
        <v>8</v>
      </c>
      <c r="E39" s="61">
        <f t="shared" si="1"/>
        <v>76</v>
      </c>
      <c r="F39" s="24" t="s">
        <v>14</v>
      </c>
      <c r="G39" s="25">
        <v>4</v>
      </c>
    </row>
    <row r="40" spans="1:7" x14ac:dyDescent="0.25">
      <c r="A40" s="61">
        <f t="shared" si="0"/>
        <v>36</v>
      </c>
      <c r="B40" s="24" t="s">
        <v>57</v>
      </c>
      <c r="C40" s="25">
        <v>8</v>
      </c>
      <c r="E40" s="61">
        <f t="shared" si="1"/>
        <v>77</v>
      </c>
      <c r="F40" s="24" t="s">
        <v>137</v>
      </c>
      <c r="G40" s="25">
        <v>4</v>
      </c>
    </row>
    <row r="41" spans="1:7" x14ac:dyDescent="0.25">
      <c r="A41" s="61">
        <f t="shared" si="0"/>
        <v>37</v>
      </c>
      <c r="B41" s="24" t="s">
        <v>85</v>
      </c>
      <c r="C41" s="23">
        <v>8</v>
      </c>
      <c r="E41" s="61">
        <f t="shared" si="1"/>
        <v>78</v>
      </c>
      <c r="F41" s="24" t="s">
        <v>25</v>
      </c>
      <c r="G41" s="23">
        <v>3</v>
      </c>
    </row>
    <row r="42" spans="1:7" x14ac:dyDescent="0.25">
      <c r="A42" s="61">
        <f t="shared" si="0"/>
        <v>38</v>
      </c>
      <c r="B42" s="24" t="s">
        <v>40</v>
      </c>
      <c r="C42" s="23">
        <v>8</v>
      </c>
      <c r="E42" s="61">
        <f t="shared" si="1"/>
        <v>79</v>
      </c>
      <c r="F42" s="24" t="s">
        <v>91</v>
      </c>
      <c r="G42" s="23">
        <v>3</v>
      </c>
    </row>
    <row r="43" spans="1:7" x14ac:dyDescent="0.25">
      <c r="A43" s="61">
        <f t="shared" si="0"/>
        <v>39</v>
      </c>
      <c r="B43" s="24" t="s">
        <v>86</v>
      </c>
      <c r="C43" s="23">
        <v>7</v>
      </c>
      <c r="E43" s="61">
        <f t="shared" si="1"/>
        <v>80</v>
      </c>
      <c r="F43" s="59" t="s">
        <v>56</v>
      </c>
      <c r="G43" s="60">
        <v>3</v>
      </c>
    </row>
    <row r="44" spans="1:7" x14ac:dyDescent="0.25">
      <c r="A44" s="61">
        <f t="shared" si="0"/>
        <v>40</v>
      </c>
      <c r="B44" s="24" t="s">
        <v>142</v>
      </c>
      <c r="C44" s="23">
        <v>7</v>
      </c>
      <c r="E44" s="61">
        <f t="shared" si="1"/>
        <v>81</v>
      </c>
      <c r="F44" s="24" t="s">
        <v>75</v>
      </c>
      <c r="G44" s="25">
        <v>3</v>
      </c>
    </row>
    <row r="45" spans="1:7" x14ac:dyDescent="0.25">
      <c r="A45" s="61">
        <f t="shared" si="0"/>
        <v>41</v>
      </c>
      <c r="B45" s="24" t="s">
        <v>28</v>
      </c>
      <c r="C45" s="23">
        <v>7</v>
      </c>
      <c r="E45" s="61">
        <f t="shared" si="1"/>
        <v>82</v>
      </c>
      <c r="F45" s="24" t="s">
        <v>32</v>
      </c>
      <c r="G45" s="23">
        <v>3</v>
      </c>
    </row>
    <row r="49" spans="1:3" ht="22.5" x14ac:dyDescent="0.25">
      <c r="A49" s="21" t="s">
        <v>0</v>
      </c>
      <c r="B49" s="21" t="s">
        <v>50</v>
      </c>
      <c r="C49" s="22" t="s">
        <v>4</v>
      </c>
    </row>
    <row r="50" spans="1:3" x14ac:dyDescent="0.25">
      <c r="A50" s="61">
        <f>E45+1</f>
        <v>83</v>
      </c>
      <c r="B50" s="24" t="s">
        <v>67</v>
      </c>
      <c r="C50" s="23">
        <v>3</v>
      </c>
    </row>
    <row r="51" spans="1:3" x14ac:dyDescent="0.25">
      <c r="A51" s="61">
        <f t="shared" ref="A51:A95" si="2">A50+1</f>
        <v>84</v>
      </c>
      <c r="B51" s="24" t="s">
        <v>87</v>
      </c>
      <c r="C51" s="23">
        <v>3</v>
      </c>
    </row>
    <row r="52" spans="1:3" x14ac:dyDescent="0.25">
      <c r="A52" s="61">
        <f t="shared" si="2"/>
        <v>85</v>
      </c>
      <c r="B52" s="24" t="s">
        <v>101</v>
      </c>
      <c r="C52" s="23">
        <v>3</v>
      </c>
    </row>
    <row r="53" spans="1:3" x14ac:dyDescent="0.25">
      <c r="A53" s="61">
        <f t="shared" si="2"/>
        <v>86</v>
      </c>
      <c r="B53" s="24" t="s">
        <v>38</v>
      </c>
      <c r="C53" s="23">
        <v>3</v>
      </c>
    </row>
    <row r="54" spans="1:3" x14ac:dyDescent="0.25">
      <c r="A54" s="61">
        <f t="shared" si="2"/>
        <v>87</v>
      </c>
      <c r="B54" s="41" t="s">
        <v>81</v>
      </c>
      <c r="C54" s="25">
        <v>3</v>
      </c>
    </row>
    <row r="55" spans="1:3" x14ac:dyDescent="0.25">
      <c r="A55" s="61">
        <f t="shared" si="2"/>
        <v>88</v>
      </c>
      <c r="B55" s="24" t="s">
        <v>184</v>
      </c>
      <c r="C55" s="23">
        <v>3</v>
      </c>
    </row>
    <row r="56" spans="1:3" x14ac:dyDescent="0.25">
      <c r="A56" s="61">
        <f t="shared" si="2"/>
        <v>89</v>
      </c>
      <c r="B56" s="24" t="s">
        <v>35</v>
      </c>
      <c r="C56" s="23">
        <v>3</v>
      </c>
    </row>
    <row r="57" spans="1:3" x14ac:dyDescent="0.25">
      <c r="A57" s="61">
        <f t="shared" si="2"/>
        <v>90</v>
      </c>
      <c r="B57" s="24" t="s">
        <v>198</v>
      </c>
      <c r="C57" s="23">
        <v>3</v>
      </c>
    </row>
    <row r="58" spans="1:3" x14ac:dyDescent="0.25">
      <c r="A58" s="61">
        <f t="shared" si="2"/>
        <v>91</v>
      </c>
      <c r="B58" s="24" t="s">
        <v>16</v>
      </c>
      <c r="C58" s="23">
        <v>3</v>
      </c>
    </row>
    <row r="59" spans="1:3" x14ac:dyDescent="0.25">
      <c r="A59" s="61">
        <f t="shared" si="2"/>
        <v>92</v>
      </c>
      <c r="B59" s="24" t="s">
        <v>194</v>
      </c>
      <c r="C59" s="23">
        <v>3</v>
      </c>
    </row>
    <row r="60" spans="1:3" x14ac:dyDescent="0.25">
      <c r="A60" s="61">
        <f t="shared" si="2"/>
        <v>93</v>
      </c>
      <c r="B60" s="24" t="s">
        <v>195</v>
      </c>
      <c r="C60" s="23">
        <v>3</v>
      </c>
    </row>
    <row r="61" spans="1:3" x14ac:dyDescent="0.25">
      <c r="A61" s="61">
        <f t="shared" si="2"/>
        <v>94</v>
      </c>
      <c r="B61" s="24" t="s">
        <v>186</v>
      </c>
      <c r="C61" s="23">
        <v>3</v>
      </c>
    </row>
    <row r="62" spans="1:3" x14ac:dyDescent="0.25">
      <c r="A62" s="61">
        <f t="shared" si="2"/>
        <v>95</v>
      </c>
      <c r="B62" s="24" t="s">
        <v>94</v>
      </c>
      <c r="C62" s="25">
        <v>3</v>
      </c>
    </row>
    <row r="63" spans="1:3" x14ac:dyDescent="0.25">
      <c r="A63" s="61">
        <f t="shared" si="2"/>
        <v>96</v>
      </c>
      <c r="B63" s="24" t="s">
        <v>180</v>
      </c>
      <c r="C63" s="23">
        <v>2</v>
      </c>
    </row>
    <row r="64" spans="1:3" x14ac:dyDescent="0.25">
      <c r="A64" s="61">
        <f t="shared" si="2"/>
        <v>97</v>
      </c>
      <c r="B64" s="24" t="s">
        <v>83</v>
      </c>
      <c r="C64" s="23">
        <v>2</v>
      </c>
    </row>
    <row r="65" spans="1:3" x14ac:dyDescent="0.25">
      <c r="A65" s="61">
        <f t="shared" si="2"/>
        <v>98</v>
      </c>
      <c r="B65" s="24" t="s">
        <v>141</v>
      </c>
      <c r="C65" s="23">
        <v>2</v>
      </c>
    </row>
    <row r="66" spans="1:3" x14ac:dyDescent="0.25">
      <c r="A66" s="61">
        <f t="shared" si="2"/>
        <v>99</v>
      </c>
      <c r="B66" s="24" t="s">
        <v>78</v>
      </c>
      <c r="C66" s="23">
        <v>2</v>
      </c>
    </row>
    <row r="67" spans="1:3" x14ac:dyDescent="0.25">
      <c r="A67" s="61">
        <f t="shared" si="2"/>
        <v>100</v>
      </c>
      <c r="B67" s="24" t="s">
        <v>189</v>
      </c>
      <c r="C67" s="23">
        <v>2</v>
      </c>
    </row>
    <row r="68" spans="1:3" x14ac:dyDescent="0.25">
      <c r="A68" s="61">
        <f t="shared" si="2"/>
        <v>101</v>
      </c>
      <c r="B68" s="24" t="s">
        <v>80</v>
      </c>
      <c r="C68" s="23">
        <v>2</v>
      </c>
    </row>
    <row r="69" spans="1:3" x14ac:dyDescent="0.25">
      <c r="A69" s="61">
        <f t="shared" si="2"/>
        <v>102</v>
      </c>
      <c r="B69" s="24" t="s">
        <v>143</v>
      </c>
      <c r="C69" s="23">
        <v>2</v>
      </c>
    </row>
    <row r="70" spans="1:3" x14ac:dyDescent="0.25">
      <c r="A70" s="61">
        <f t="shared" si="2"/>
        <v>103</v>
      </c>
      <c r="B70" s="24" t="s">
        <v>66</v>
      </c>
      <c r="C70" s="25">
        <v>2</v>
      </c>
    </row>
    <row r="71" spans="1:3" x14ac:dyDescent="0.25">
      <c r="A71" s="61">
        <f t="shared" si="2"/>
        <v>104</v>
      </c>
      <c r="B71" s="24" t="s">
        <v>102</v>
      </c>
      <c r="C71" s="23">
        <v>2</v>
      </c>
    </row>
    <row r="72" spans="1:3" x14ac:dyDescent="0.25">
      <c r="A72" s="61">
        <f t="shared" si="2"/>
        <v>105</v>
      </c>
      <c r="B72" s="24" t="s">
        <v>185</v>
      </c>
      <c r="C72" s="23">
        <v>2</v>
      </c>
    </row>
    <row r="73" spans="1:3" x14ac:dyDescent="0.25">
      <c r="A73" s="61">
        <f t="shared" si="2"/>
        <v>106</v>
      </c>
      <c r="B73" s="24" t="s">
        <v>47</v>
      </c>
      <c r="C73" s="23">
        <v>2</v>
      </c>
    </row>
    <row r="74" spans="1:3" x14ac:dyDescent="0.25">
      <c r="A74" s="61">
        <f t="shared" si="2"/>
        <v>107</v>
      </c>
      <c r="B74" s="24" t="s">
        <v>176</v>
      </c>
      <c r="C74" s="23">
        <v>2</v>
      </c>
    </row>
    <row r="75" spans="1:3" x14ac:dyDescent="0.25">
      <c r="A75" s="61">
        <f t="shared" si="2"/>
        <v>108</v>
      </c>
      <c r="B75" s="24" t="s">
        <v>26</v>
      </c>
      <c r="C75" s="23">
        <v>2</v>
      </c>
    </row>
    <row r="76" spans="1:3" x14ac:dyDescent="0.25">
      <c r="A76" s="61">
        <f t="shared" si="2"/>
        <v>109</v>
      </c>
      <c r="B76" s="24" t="s">
        <v>145</v>
      </c>
      <c r="C76" s="23">
        <v>1</v>
      </c>
    </row>
    <row r="77" spans="1:3" x14ac:dyDescent="0.25">
      <c r="A77" s="61">
        <f t="shared" si="2"/>
        <v>110</v>
      </c>
      <c r="B77" s="59" t="s">
        <v>64</v>
      </c>
      <c r="C77" s="60">
        <v>1</v>
      </c>
    </row>
    <row r="78" spans="1:3" x14ac:dyDescent="0.25">
      <c r="A78" s="61">
        <f t="shared" si="2"/>
        <v>111</v>
      </c>
      <c r="B78" s="24" t="s">
        <v>146</v>
      </c>
      <c r="C78" s="23">
        <v>1</v>
      </c>
    </row>
    <row r="79" spans="1:3" x14ac:dyDescent="0.25">
      <c r="A79" s="61">
        <f t="shared" si="2"/>
        <v>112</v>
      </c>
      <c r="B79" s="24" t="s">
        <v>172</v>
      </c>
      <c r="C79" s="23">
        <v>1</v>
      </c>
    </row>
    <row r="80" spans="1:3" x14ac:dyDescent="0.25">
      <c r="A80" s="61">
        <f t="shared" si="2"/>
        <v>113</v>
      </c>
      <c r="B80" s="24" t="s">
        <v>136</v>
      </c>
      <c r="C80" s="23">
        <v>1</v>
      </c>
    </row>
    <row r="81" spans="1:20" x14ac:dyDescent="0.25">
      <c r="A81" s="61">
        <f t="shared" si="2"/>
        <v>114</v>
      </c>
      <c r="B81" s="24" t="s">
        <v>140</v>
      </c>
      <c r="C81" s="23">
        <v>1</v>
      </c>
    </row>
    <row r="82" spans="1:20" ht="17.25" customHeight="1" x14ac:dyDescent="0.25">
      <c r="A82" s="61">
        <f t="shared" si="2"/>
        <v>115</v>
      </c>
      <c r="B82" s="24" t="s">
        <v>187</v>
      </c>
      <c r="C82" s="23">
        <v>1</v>
      </c>
      <c r="S82" s="99"/>
      <c r="T82" s="99"/>
    </row>
    <row r="83" spans="1:20" ht="14.25" customHeight="1" x14ac:dyDescent="0.25">
      <c r="A83" s="61">
        <f t="shared" si="2"/>
        <v>116</v>
      </c>
      <c r="B83" s="24" t="s">
        <v>174</v>
      </c>
      <c r="C83" s="23">
        <v>1</v>
      </c>
    </row>
    <row r="84" spans="1:20" x14ac:dyDescent="0.25">
      <c r="A84" s="61">
        <f t="shared" si="2"/>
        <v>117</v>
      </c>
      <c r="B84" s="24" t="s">
        <v>280</v>
      </c>
      <c r="C84" s="23">
        <v>1</v>
      </c>
    </row>
    <row r="85" spans="1:20" x14ac:dyDescent="0.25">
      <c r="A85" s="61">
        <f t="shared" si="2"/>
        <v>118</v>
      </c>
      <c r="B85" s="24" t="s">
        <v>197</v>
      </c>
      <c r="C85" s="23">
        <v>1</v>
      </c>
    </row>
    <row r="86" spans="1:20" x14ac:dyDescent="0.25">
      <c r="A86" s="61">
        <f t="shared" si="2"/>
        <v>119</v>
      </c>
      <c r="B86" s="24" t="s">
        <v>147</v>
      </c>
      <c r="C86" s="23">
        <v>1</v>
      </c>
    </row>
    <row r="87" spans="1:20" x14ac:dyDescent="0.25">
      <c r="A87" s="61">
        <f t="shared" si="2"/>
        <v>120</v>
      </c>
      <c r="B87" s="24" t="s">
        <v>191</v>
      </c>
      <c r="C87" s="23">
        <v>1</v>
      </c>
    </row>
    <row r="88" spans="1:20" x14ac:dyDescent="0.25">
      <c r="A88" s="61">
        <f t="shared" si="2"/>
        <v>121</v>
      </c>
      <c r="B88" s="24" t="s">
        <v>135</v>
      </c>
      <c r="C88" s="23">
        <v>1</v>
      </c>
    </row>
    <row r="89" spans="1:20" x14ac:dyDescent="0.25">
      <c r="A89" s="61">
        <f t="shared" si="2"/>
        <v>122</v>
      </c>
      <c r="B89" s="24" t="s">
        <v>139</v>
      </c>
      <c r="C89" s="23">
        <v>1</v>
      </c>
    </row>
    <row r="90" spans="1:20" x14ac:dyDescent="0.25">
      <c r="A90" s="61">
        <f t="shared" si="2"/>
        <v>123</v>
      </c>
      <c r="B90" s="24" t="s">
        <v>30</v>
      </c>
      <c r="C90" s="23">
        <v>1</v>
      </c>
    </row>
    <row r="91" spans="1:20" x14ac:dyDescent="0.25">
      <c r="A91" s="61">
        <f t="shared" si="2"/>
        <v>124</v>
      </c>
      <c r="B91" s="24" t="s">
        <v>177</v>
      </c>
      <c r="C91" s="23">
        <v>1</v>
      </c>
    </row>
    <row r="92" spans="1:20" x14ac:dyDescent="0.25">
      <c r="A92" s="61">
        <f t="shared" si="2"/>
        <v>125</v>
      </c>
      <c r="B92" s="24" t="s">
        <v>104</v>
      </c>
      <c r="C92" s="23">
        <v>1</v>
      </c>
    </row>
    <row r="93" spans="1:20" x14ac:dyDescent="0.25">
      <c r="A93" s="61">
        <f t="shared" si="2"/>
        <v>126</v>
      </c>
      <c r="B93" s="24" t="s">
        <v>144</v>
      </c>
      <c r="C93" s="23">
        <v>1</v>
      </c>
    </row>
    <row r="94" spans="1:20" x14ac:dyDescent="0.25">
      <c r="A94" s="61">
        <f t="shared" si="2"/>
        <v>127</v>
      </c>
      <c r="B94" s="24" t="s">
        <v>199</v>
      </c>
      <c r="C94" s="23">
        <v>1</v>
      </c>
    </row>
    <row r="95" spans="1:20" x14ac:dyDescent="0.25">
      <c r="A95" s="61">
        <f t="shared" si="2"/>
        <v>128</v>
      </c>
      <c r="B95" s="24" t="s">
        <v>220</v>
      </c>
      <c r="C95" s="23">
        <v>1</v>
      </c>
    </row>
    <row r="96" spans="1:20" x14ac:dyDescent="0.25">
      <c r="A96" s="61">
        <f>A95+1</f>
        <v>129</v>
      </c>
      <c r="B96" s="24" t="s">
        <v>90</v>
      </c>
      <c r="C96" s="25">
        <v>1</v>
      </c>
    </row>
    <row r="97" spans="1:7" x14ac:dyDescent="0.25">
      <c r="A97" s="61">
        <f>A96+1</f>
        <v>130</v>
      </c>
      <c r="B97" s="24" t="s">
        <v>178</v>
      </c>
      <c r="C97" s="23">
        <v>1</v>
      </c>
    </row>
    <row r="98" spans="1:7" x14ac:dyDescent="0.25">
      <c r="A98" s="61">
        <f t="shared" ref="A98:A99" si="3">A97+1</f>
        <v>131</v>
      </c>
      <c r="B98" s="24" t="s">
        <v>88</v>
      </c>
      <c r="C98" s="23">
        <v>1</v>
      </c>
    </row>
    <row r="99" spans="1:7" x14ac:dyDescent="0.25">
      <c r="A99" s="61">
        <f t="shared" si="3"/>
        <v>132</v>
      </c>
      <c r="B99" s="24" t="s">
        <v>173</v>
      </c>
      <c r="C99" s="23">
        <v>1</v>
      </c>
    </row>
    <row r="100" spans="1:7" x14ac:dyDescent="0.25">
      <c r="A100" s="9"/>
      <c r="B100" s="30" t="s">
        <v>3</v>
      </c>
      <c r="C100" s="42">
        <v>934</v>
      </c>
    </row>
    <row r="102" spans="1:7" x14ac:dyDescent="0.25">
      <c r="A102" s="1" t="s">
        <v>279</v>
      </c>
      <c r="B102" s="1"/>
      <c r="C102" s="1"/>
      <c r="D102" s="1"/>
      <c r="E102" s="1"/>
      <c r="F102" s="1"/>
    </row>
    <row r="103" spans="1:7" x14ac:dyDescent="0.25">
      <c r="A103" s="1" t="s">
        <v>294</v>
      </c>
      <c r="B103" s="1"/>
      <c r="C103" s="1"/>
      <c r="D103" s="1"/>
      <c r="E103" s="1"/>
      <c r="F103" s="1"/>
    </row>
    <row r="104" spans="1:7" x14ac:dyDescent="0.25">
      <c r="A104" s="1" t="s">
        <v>295</v>
      </c>
      <c r="B104" s="1"/>
      <c r="C104" s="1"/>
      <c r="D104" s="1"/>
      <c r="E104" s="1"/>
      <c r="F104" s="1"/>
    </row>
    <row r="106" spans="1:7" x14ac:dyDescent="0.25">
      <c r="A106" s="125" t="s">
        <v>296</v>
      </c>
      <c r="B106" s="126"/>
      <c r="C106" s="126"/>
      <c r="D106" s="126"/>
      <c r="E106" s="126"/>
      <c r="F106" s="126"/>
      <c r="G106" s="126"/>
    </row>
  </sheetData>
  <sortState ref="B5:C136">
    <sortCondition descending="1" ref="C5:C136"/>
  </sortState>
  <mergeCells count="3">
    <mergeCell ref="A1:G1"/>
    <mergeCell ref="A2:G2"/>
    <mergeCell ref="A106:G106"/>
  </mergeCells>
  <pageMargins left="0.7" right="0.7" top="0.75" bottom="0.75" header="0.3" footer="0.3"/>
  <pageSetup paperSize="9" orientation="portrait" r:id="rId1"/>
  <headerFooter>
    <oddFooter>&amp;R&amp;"Times New Roman,Normal"&amp;10 40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topLeftCell="A20" zoomScaleNormal="100" workbookViewId="0">
      <selection sqref="A1:G43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7" ht="33" customHeight="1" thickTop="1" thickBot="1" x14ac:dyDescent="0.3">
      <c r="A1" s="104" t="s">
        <v>200</v>
      </c>
      <c r="B1" s="105"/>
      <c r="C1" s="106"/>
      <c r="D1" s="62"/>
      <c r="E1" s="62"/>
      <c r="F1" s="62"/>
      <c r="G1" s="62"/>
    </row>
    <row r="2" spans="1:7" ht="15.75" thickTop="1" x14ac:dyDescent="0.25"/>
    <row r="3" spans="1:7" ht="23.25" customHeight="1" x14ac:dyDescent="0.25">
      <c r="A3" s="107" t="s">
        <v>292</v>
      </c>
      <c r="B3" s="108"/>
      <c r="C3" s="108"/>
    </row>
    <row r="5" spans="1:7" ht="25.5" x14ac:dyDescent="0.25">
      <c r="A5" s="6" t="s">
        <v>105</v>
      </c>
      <c r="B5" s="5" t="s">
        <v>4</v>
      </c>
      <c r="C5" s="6" t="s">
        <v>2</v>
      </c>
    </row>
    <row r="6" spans="1:7" x14ac:dyDescent="0.25">
      <c r="A6" s="31" t="s">
        <v>106</v>
      </c>
      <c r="B6" s="14">
        <f>SUM(B7:B11)</f>
        <v>229</v>
      </c>
      <c r="C6" s="43">
        <f>B6/B23</f>
        <v>0.24518201284796573</v>
      </c>
    </row>
    <row r="7" spans="1:7" x14ac:dyDescent="0.25">
      <c r="A7" s="2" t="s">
        <v>107</v>
      </c>
      <c r="B7" s="13">
        <v>29</v>
      </c>
      <c r="C7" s="32">
        <f>B7/B23</f>
        <v>3.1049250535331904E-2</v>
      </c>
    </row>
    <row r="8" spans="1:7" x14ac:dyDescent="0.25">
      <c r="A8" s="2" t="s">
        <v>108</v>
      </c>
      <c r="B8" s="13">
        <v>41</v>
      </c>
      <c r="C8" s="32">
        <f>B8/B23</f>
        <v>4.3897216274089934E-2</v>
      </c>
    </row>
    <row r="9" spans="1:7" x14ac:dyDescent="0.25">
      <c r="A9" s="2" t="s">
        <v>109</v>
      </c>
      <c r="B9" s="13">
        <v>30</v>
      </c>
      <c r="C9" s="32">
        <f>B9/B23</f>
        <v>3.2119914346895075E-2</v>
      </c>
    </row>
    <row r="10" spans="1:7" x14ac:dyDescent="0.25">
      <c r="A10" s="2" t="s">
        <v>110</v>
      </c>
      <c r="B10" s="13">
        <v>103</v>
      </c>
      <c r="C10" s="32">
        <f>B10/B23</f>
        <v>0.11027837259100642</v>
      </c>
    </row>
    <row r="11" spans="1:7" x14ac:dyDescent="0.25">
      <c r="A11" s="2" t="s">
        <v>111</v>
      </c>
      <c r="B11" s="13">
        <v>26</v>
      </c>
      <c r="C11" s="32">
        <f>B11/B23</f>
        <v>2.7837259100642397E-2</v>
      </c>
    </row>
    <row r="12" spans="1:7" x14ac:dyDescent="0.25">
      <c r="A12" s="31" t="s">
        <v>112</v>
      </c>
      <c r="B12" s="3">
        <v>191</v>
      </c>
      <c r="C12" s="43">
        <f>B12/B23</f>
        <v>0.2044967880085653</v>
      </c>
    </row>
    <row r="13" spans="1:7" x14ac:dyDescent="0.25">
      <c r="A13" s="31" t="s">
        <v>113</v>
      </c>
      <c r="B13" s="3">
        <f>SUM(B14:B16)</f>
        <v>147</v>
      </c>
      <c r="C13" s="43">
        <f>B13/B23</f>
        <v>0.15738758029978586</v>
      </c>
    </row>
    <row r="14" spans="1:7" x14ac:dyDescent="0.25">
      <c r="A14" s="2" t="s">
        <v>114</v>
      </c>
      <c r="B14" s="13">
        <v>26</v>
      </c>
      <c r="C14" s="32">
        <f>B14/B23</f>
        <v>2.7837259100642397E-2</v>
      </c>
    </row>
    <row r="15" spans="1:7" x14ac:dyDescent="0.25">
      <c r="A15" s="2" t="s">
        <v>115</v>
      </c>
      <c r="B15" s="13">
        <v>57</v>
      </c>
      <c r="C15" s="32">
        <f>B15/B23</f>
        <v>6.1027837259100645E-2</v>
      </c>
    </row>
    <row r="16" spans="1:7" x14ac:dyDescent="0.25">
      <c r="A16" s="2" t="s">
        <v>116</v>
      </c>
      <c r="B16" s="13">
        <v>64</v>
      </c>
      <c r="C16" s="32">
        <f>B16/B23</f>
        <v>6.852248394004283E-2</v>
      </c>
    </row>
    <row r="17" spans="1:3" x14ac:dyDescent="0.25">
      <c r="A17" s="31" t="s">
        <v>117</v>
      </c>
      <c r="B17" s="3">
        <f>SUM(B18:B19)</f>
        <v>112</v>
      </c>
      <c r="C17" s="43">
        <f>B17/B23</f>
        <v>0.11991434689507495</v>
      </c>
    </row>
    <row r="18" spans="1:3" x14ac:dyDescent="0.25">
      <c r="A18" s="2" t="s">
        <v>118</v>
      </c>
      <c r="B18" s="13">
        <v>57</v>
      </c>
      <c r="C18" s="32">
        <f>B18/B23</f>
        <v>6.1027837259100645E-2</v>
      </c>
    </row>
    <row r="19" spans="1:3" x14ac:dyDescent="0.25">
      <c r="A19" s="2" t="s">
        <v>119</v>
      </c>
      <c r="B19" s="13">
        <v>55</v>
      </c>
      <c r="C19" s="32">
        <f>B19/B23</f>
        <v>5.8886509635974305E-2</v>
      </c>
    </row>
    <row r="20" spans="1:3" x14ac:dyDescent="0.25">
      <c r="A20" s="31" t="s">
        <v>120</v>
      </c>
      <c r="B20" s="3">
        <v>134</v>
      </c>
      <c r="C20" s="43">
        <f>B20/B23</f>
        <v>0.14346895074946467</v>
      </c>
    </row>
    <row r="21" spans="1:3" x14ac:dyDescent="0.25">
      <c r="A21" s="31" t="s">
        <v>150</v>
      </c>
      <c r="B21" s="3">
        <v>114</v>
      </c>
      <c r="C21" s="43">
        <f>B21/B23</f>
        <v>0.12205567451820129</v>
      </c>
    </row>
    <row r="22" spans="1:3" x14ac:dyDescent="0.25">
      <c r="A22" s="31" t="s">
        <v>121</v>
      </c>
      <c r="B22" s="3">
        <v>7</v>
      </c>
      <c r="C22" s="43">
        <f>B22/B23</f>
        <v>7.4946466809421844E-3</v>
      </c>
    </row>
    <row r="23" spans="1:3" x14ac:dyDescent="0.25">
      <c r="A23" s="31" t="s">
        <v>3</v>
      </c>
      <c r="B23" s="14">
        <f>B6+B12+B13+B17+B20+B21+B22</f>
        <v>934</v>
      </c>
      <c r="C23" s="43">
        <f>C6+C12+C13+C17+C20+C21+C22</f>
        <v>0.99999999999999989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41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  <col min="4" max="4" width="11" customWidth="1"/>
  </cols>
  <sheetData>
    <row r="1" spans="1:7" ht="33" customHeight="1" thickTop="1" thickBot="1" x14ac:dyDescent="0.3">
      <c r="A1" s="127" t="s">
        <v>201</v>
      </c>
      <c r="B1" s="105"/>
      <c r="C1" s="105"/>
      <c r="D1" s="105"/>
      <c r="E1" s="106"/>
      <c r="F1" s="62"/>
      <c r="G1" s="62"/>
    </row>
    <row r="2" spans="1:7" ht="8.25" customHeight="1" thickTop="1" x14ac:dyDescent="0.25"/>
    <row r="3" spans="1:7" ht="24" customHeight="1" x14ac:dyDescent="0.25">
      <c r="A3" s="128" t="s">
        <v>293</v>
      </c>
      <c r="B3" s="129"/>
      <c r="C3" s="129"/>
      <c r="D3" s="129"/>
      <c r="E3" s="129"/>
      <c r="F3" s="62"/>
      <c r="G3" s="62"/>
    </row>
    <row r="4" spans="1:7" ht="9" customHeight="1" x14ac:dyDescent="0.25"/>
    <row r="5" spans="1:7" ht="24" x14ac:dyDescent="0.25">
      <c r="A5" s="16" t="s">
        <v>0</v>
      </c>
      <c r="B5" s="16" t="s">
        <v>213</v>
      </c>
      <c r="C5" s="17" t="s">
        <v>4</v>
      </c>
      <c r="D5" s="16" t="s">
        <v>2</v>
      </c>
    </row>
    <row r="6" spans="1:7" x14ac:dyDescent="0.25">
      <c r="A6" s="11">
        <v>1</v>
      </c>
      <c r="B6" s="8" t="s">
        <v>202</v>
      </c>
      <c r="C6" s="86">
        <v>168</v>
      </c>
      <c r="D6" s="83">
        <f>C6/C18</f>
        <v>0.17987152034261242</v>
      </c>
    </row>
    <row r="7" spans="1:7" x14ac:dyDescent="0.25">
      <c r="A7" s="11">
        <f>A6+1</f>
        <v>2</v>
      </c>
      <c r="B7" s="8" t="s">
        <v>251</v>
      </c>
      <c r="C7" s="86">
        <v>159</v>
      </c>
      <c r="D7" s="83">
        <f>C7/C18</f>
        <v>0.17023554603854391</v>
      </c>
    </row>
    <row r="8" spans="1:7" x14ac:dyDescent="0.25">
      <c r="A8" s="11">
        <f t="shared" ref="A8:A17" si="0">A7+1</f>
        <v>3</v>
      </c>
      <c r="B8" s="8" t="s">
        <v>204</v>
      </c>
      <c r="C8" s="86">
        <v>141</v>
      </c>
      <c r="D8" s="83">
        <f>C8/C18</f>
        <v>0.15096359743040685</v>
      </c>
    </row>
    <row r="9" spans="1:7" x14ac:dyDescent="0.25">
      <c r="A9" s="11">
        <f t="shared" si="0"/>
        <v>4</v>
      </c>
      <c r="B9" s="8" t="s">
        <v>203</v>
      </c>
      <c r="C9" s="86">
        <v>115</v>
      </c>
      <c r="D9" s="83">
        <f>C9/C18</f>
        <v>0.12312633832976445</v>
      </c>
    </row>
    <row r="10" spans="1:7" x14ac:dyDescent="0.25">
      <c r="A10" s="11">
        <f t="shared" si="0"/>
        <v>5</v>
      </c>
      <c r="B10" s="8" t="s">
        <v>211</v>
      </c>
      <c r="C10" s="86">
        <v>72</v>
      </c>
      <c r="D10" s="83">
        <f>C10/C18</f>
        <v>7.7087794432548179E-2</v>
      </c>
    </row>
    <row r="11" spans="1:7" x14ac:dyDescent="0.25">
      <c r="A11" s="11">
        <f t="shared" si="0"/>
        <v>6</v>
      </c>
      <c r="B11" s="8" t="s">
        <v>206</v>
      </c>
      <c r="C11" s="86">
        <v>67</v>
      </c>
      <c r="D11" s="83">
        <f>C11/C18</f>
        <v>7.1734475374732334E-2</v>
      </c>
    </row>
    <row r="12" spans="1:7" x14ac:dyDescent="0.25">
      <c r="A12" s="11">
        <f t="shared" si="0"/>
        <v>7</v>
      </c>
      <c r="B12" s="8" t="s">
        <v>208</v>
      </c>
      <c r="C12" s="86">
        <v>52</v>
      </c>
      <c r="D12" s="83">
        <f>C12/C18</f>
        <v>5.5674518201284794E-2</v>
      </c>
    </row>
    <row r="13" spans="1:7" x14ac:dyDescent="0.25">
      <c r="A13" s="11">
        <f t="shared" si="0"/>
        <v>8</v>
      </c>
      <c r="B13" s="8" t="s">
        <v>209</v>
      </c>
      <c r="C13" s="86">
        <v>49</v>
      </c>
      <c r="D13" s="83">
        <f>C13/C18</f>
        <v>5.246252676659529E-2</v>
      </c>
    </row>
    <row r="14" spans="1:7" x14ac:dyDescent="0.25">
      <c r="A14" s="11">
        <f t="shared" si="0"/>
        <v>9</v>
      </c>
      <c r="B14" s="8" t="s">
        <v>205</v>
      </c>
      <c r="C14" s="86">
        <v>40</v>
      </c>
      <c r="D14" s="83">
        <f>C14/C18</f>
        <v>4.2826552462526764E-2</v>
      </c>
    </row>
    <row r="15" spans="1:7" x14ac:dyDescent="0.25">
      <c r="A15" s="11">
        <f t="shared" si="0"/>
        <v>10</v>
      </c>
      <c r="B15" s="8" t="s">
        <v>210</v>
      </c>
      <c r="C15" s="86">
        <v>37</v>
      </c>
      <c r="D15" s="83">
        <f>C15/C18</f>
        <v>3.961456102783726E-2</v>
      </c>
    </row>
    <row r="16" spans="1:7" x14ac:dyDescent="0.25">
      <c r="A16" s="11">
        <f t="shared" si="0"/>
        <v>11</v>
      </c>
      <c r="B16" s="8" t="s">
        <v>207</v>
      </c>
      <c r="C16" s="86">
        <v>21</v>
      </c>
      <c r="D16" s="83">
        <f>C16/C18</f>
        <v>2.2483940042826552E-2</v>
      </c>
    </row>
    <row r="17" spans="1:4" ht="16.5" customHeight="1" x14ac:dyDescent="0.25">
      <c r="A17" s="11">
        <f t="shared" si="0"/>
        <v>12</v>
      </c>
      <c r="B17" s="18" t="s">
        <v>212</v>
      </c>
      <c r="C17" s="86">
        <v>13</v>
      </c>
      <c r="D17" s="84">
        <f>C17/C18</f>
        <v>1.3918629550321198E-2</v>
      </c>
    </row>
    <row r="18" spans="1:4" x14ac:dyDescent="0.25">
      <c r="A18" s="8"/>
      <c r="B18" s="10" t="s">
        <v>3</v>
      </c>
      <c r="C18" s="38">
        <f>SUM(C6:C17)</f>
        <v>934</v>
      </c>
      <c r="D18" s="85">
        <f>SUM(D6:D17)</f>
        <v>0.99999999999999989</v>
      </c>
    </row>
  </sheetData>
  <sortState ref="B6:D17">
    <sortCondition descending="1" ref="C6:C17"/>
  </sortState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42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Layout" topLeftCell="A37" zoomScaleNormal="100" workbookViewId="0">
      <selection sqref="A1:G43"/>
    </sheetView>
  </sheetViews>
  <sheetFormatPr baseColWidth="10" defaultRowHeight="15" x14ac:dyDescent="0.25"/>
  <cols>
    <col min="1" max="1" width="3.85546875" customWidth="1"/>
    <col min="2" max="2" width="24.7109375" customWidth="1"/>
    <col min="4" max="4" width="6.5703125" customWidth="1"/>
    <col min="5" max="5" width="3.28515625" customWidth="1"/>
    <col min="6" max="6" width="24.7109375" customWidth="1"/>
  </cols>
  <sheetData>
    <row r="1" spans="1:7" ht="33" customHeight="1" thickTop="1" thickBot="1" x14ac:dyDescent="0.3">
      <c r="A1" s="118" t="s">
        <v>214</v>
      </c>
      <c r="B1" s="130"/>
      <c r="C1" s="130"/>
      <c r="D1" s="130"/>
      <c r="E1" s="130"/>
      <c r="F1" s="130"/>
      <c r="G1" s="131"/>
    </row>
    <row r="2" spans="1:7" ht="31.5" customHeight="1" thickTop="1" x14ac:dyDescent="0.25">
      <c r="A2" s="121" t="s">
        <v>274</v>
      </c>
      <c r="B2" s="122"/>
      <c r="C2" s="122"/>
      <c r="D2" s="122"/>
      <c r="E2" s="122"/>
      <c r="F2" s="122"/>
      <c r="G2" s="122"/>
    </row>
    <row r="3" spans="1:7" ht="14.25" customHeight="1" x14ac:dyDescent="0.25">
      <c r="A3" s="87"/>
      <c r="B3" s="88"/>
      <c r="C3" s="88"/>
      <c r="D3" s="88"/>
      <c r="E3" s="88"/>
      <c r="F3" s="88"/>
      <c r="G3" s="88"/>
    </row>
    <row r="4" spans="1:7" ht="20.25" customHeight="1" x14ac:dyDescent="0.25">
      <c r="A4" s="21" t="s">
        <v>0</v>
      </c>
      <c r="B4" s="21" t="s">
        <v>50</v>
      </c>
      <c r="C4" s="22" t="s">
        <v>4</v>
      </c>
      <c r="E4" s="21" t="s">
        <v>0</v>
      </c>
      <c r="F4" s="21" t="s">
        <v>50</v>
      </c>
      <c r="G4" s="22" t="s">
        <v>4</v>
      </c>
    </row>
    <row r="5" spans="1:7" x14ac:dyDescent="0.25">
      <c r="A5" s="61">
        <v>1</v>
      </c>
      <c r="B5" s="24" t="s">
        <v>8</v>
      </c>
      <c r="C5" s="25">
        <v>1386</v>
      </c>
      <c r="E5" s="61">
        <f>A45+1</f>
        <v>42</v>
      </c>
      <c r="F5" s="59" t="s">
        <v>45</v>
      </c>
      <c r="G5" s="60">
        <v>39</v>
      </c>
    </row>
    <row r="6" spans="1:7" x14ac:dyDescent="0.25">
      <c r="A6" s="61">
        <f>A5+1</f>
        <v>2</v>
      </c>
      <c r="B6" s="24" t="s">
        <v>6</v>
      </c>
      <c r="C6" s="25">
        <v>1351</v>
      </c>
      <c r="E6" s="61">
        <f t="shared" ref="E6:E45" si="0">E5+1</f>
        <v>43</v>
      </c>
      <c r="F6" s="24" t="s">
        <v>32</v>
      </c>
      <c r="G6" s="23">
        <v>38</v>
      </c>
    </row>
    <row r="7" spans="1:7" x14ac:dyDescent="0.25">
      <c r="A7" s="61">
        <f t="shared" ref="A7:A45" si="1">A6+1</f>
        <v>3</v>
      </c>
      <c r="B7" s="24" t="s">
        <v>11</v>
      </c>
      <c r="C7" s="25">
        <v>1023</v>
      </c>
      <c r="E7" s="61">
        <f t="shared" si="0"/>
        <v>44</v>
      </c>
      <c r="F7" s="24" t="s">
        <v>38</v>
      </c>
      <c r="G7" s="23">
        <v>38</v>
      </c>
    </row>
    <row r="8" spans="1:7" x14ac:dyDescent="0.25">
      <c r="A8" s="61">
        <f t="shared" si="1"/>
        <v>4</v>
      </c>
      <c r="B8" s="24" t="s">
        <v>193</v>
      </c>
      <c r="C8" s="23">
        <v>864</v>
      </c>
      <c r="E8" s="61">
        <f t="shared" si="0"/>
        <v>45</v>
      </c>
      <c r="F8" s="24" t="s">
        <v>17</v>
      </c>
      <c r="G8" s="23">
        <v>35</v>
      </c>
    </row>
    <row r="9" spans="1:7" x14ac:dyDescent="0.25">
      <c r="A9" s="61">
        <f t="shared" si="1"/>
        <v>5</v>
      </c>
      <c r="B9" s="24" t="s">
        <v>7</v>
      </c>
      <c r="C9" s="23">
        <v>466</v>
      </c>
      <c r="E9" s="61">
        <f t="shared" si="0"/>
        <v>46</v>
      </c>
      <c r="F9" s="24" t="s">
        <v>85</v>
      </c>
      <c r="G9" s="23">
        <v>35</v>
      </c>
    </row>
    <row r="10" spans="1:7" x14ac:dyDescent="0.25">
      <c r="A10" s="61">
        <f t="shared" si="1"/>
        <v>6</v>
      </c>
      <c r="B10" s="64" t="s">
        <v>215</v>
      </c>
      <c r="C10" s="65">
        <v>459</v>
      </c>
      <c r="E10" s="61">
        <f t="shared" si="0"/>
        <v>47</v>
      </c>
      <c r="F10" s="24" t="s">
        <v>57</v>
      </c>
      <c r="G10" s="25">
        <v>34</v>
      </c>
    </row>
    <row r="11" spans="1:7" x14ac:dyDescent="0.25">
      <c r="A11" s="61">
        <f t="shared" si="1"/>
        <v>7</v>
      </c>
      <c r="B11" s="24" t="s">
        <v>12</v>
      </c>
      <c r="C11" s="23">
        <v>432</v>
      </c>
      <c r="E11" s="61">
        <f t="shared" si="0"/>
        <v>48</v>
      </c>
      <c r="F11" s="24" t="s">
        <v>99</v>
      </c>
      <c r="G11" s="23">
        <v>32</v>
      </c>
    </row>
    <row r="12" spans="1:7" x14ac:dyDescent="0.25">
      <c r="A12" s="61">
        <f t="shared" si="1"/>
        <v>8</v>
      </c>
      <c r="B12" s="24" t="s">
        <v>190</v>
      </c>
      <c r="C12" s="23">
        <v>290</v>
      </c>
      <c r="E12" s="61">
        <f t="shared" si="0"/>
        <v>49</v>
      </c>
      <c r="F12" s="59" t="s">
        <v>61</v>
      </c>
      <c r="G12" s="60">
        <v>31</v>
      </c>
    </row>
    <row r="13" spans="1:7" x14ac:dyDescent="0.25">
      <c r="A13" s="61">
        <f t="shared" si="1"/>
        <v>9</v>
      </c>
      <c r="B13" s="24" t="s">
        <v>10</v>
      </c>
      <c r="C13" s="23">
        <v>279</v>
      </c>
      <c r="E13" s="61">
        <f t="shared" si="0"/>
        <v>50</v>
      </c>
      <c r="F13" s="24" t="s">
        <v>55</v>
      </c>
      <c r="G13" s="23">
        <v>31</v>
      </c>
    </row>
    <row r="14" spans="1:7" x14ac:dyDescent="0.25">
      <c r="A14" s="61">
        <f t="shared" si="1"/>
        <v>10</v>
      </c>
      <c r="B14" s="24" t="s">
        <v>137</v>
      </c>
      <c r="C14" s="25">
        <v>252</v>
      </c>
      <c r="E14" s="61">
        <f t="shared" si="0"/>
        <v>51</v>
      </c>
      <c r="F14" s="24" t="s">
        <v>185</v>
      </c>
      <c r="G14" s="23">
        <v>29</v>
      </c>
    </row>
    <row r="15" spans="1:7" x14ac:dyDescent="0.25">
      <c r="A15" s="61">
        <f t="shared" si="1"/>
        <v>11</v>
      </c>
      <c r="B15" s="24" t="s">
        <v>181</v>
      </c>
      <c r="C15" s="23">
        <v>205</v>
      </c>
      <c r="E15" s="61">
        <f t="shared" si="0"/>
        <v>52</v>
      </c>
      <c r="F15" s="64" t="s">
        <v>102</v>
      </c>
      <c r="G15" s="65">
        <v>27</v>
      </c>
    </row>
    <row r="16" spans="1:7" x14ac:dyDescent="0.25">
      <c r="A16" s="61">
        <f t="shared" si="1"/>
        <v>12</v>
      </c>
      <c r="B16" s="59" t="s">
        <v>168</v>
      </c>
      <c r="C16" s="60">
        <v>202</v>
      </c>
      <c r="E16" s="61">
        <f t="shared" si="0"/>
        <v>53</v>
      </c>
      <c r="F16" s="24" t="s">
        <v>192</v>
      </c>
      <c r="G16" s="23">
        <v>25</v>
      </c>
    </row>
    <row r="17" spans="1:7" x14ac:dyDescent="0.25">
      <c r="A17" s="61">
        <f t="shared" si="1"/>
        <v>13</v>
      </c>
      <c r="B17" s="64" t="s">
        <v>69</v>
      </c>
      <c r="C17" s="65">
        <v>196</v>
      </c>
      <c r="E17" s="61">
        <f t="shared" si="0"/>
        <v>54</v>
      </c>
      <c r="F17" s="24" t="s">
        <v>82</v>
      </c>
      <c r="G17" s="25">
        <v>20</v>
      </c>
    </row>
    <row r="18" spans="1:7" x14ac:dyDescent="0.25">
      <c r="A18" s="61">
        <f t="shared" si="1"/>
        <v>14</v>
      </c>
      <c r="B18" s="24" t="s">
        <v>60</v>
      </c>
      <c r="C18" s="23">
        <v>165</v>
      </c>
      <c r="E18" s="61">
        <f t="shared" si="0"/>
        <v>55</v>
      </c>
      <c r="F18" s="24" t="s">
        <v>14</v>
      </c>
      <c r="G18" s="25">
        <v>20</v>
      </c>
    </row>
    <row r="19" spans="1:7" x14ac:dyDescent="0.25">
      <c r="A19" s="61">
        <f t="shared" si="1"/>
        <v>15</v>
      </c>
      <c r="B19" s="24" t="s">
        <v>72</v>
      </c>
      <c r="C19" s="23">
        <v>143</v>
      </c>
      <c r="E19" s="61">
        <f t="shared" si="0"/>
        <v>56</v>
      </c>
      <c r="F19" s="24" t="s">
        <v>136</v>
      </c>
      <c r="G19" s="23">
        <v>16</v>
      </c>
    </row>
    <row r="20" spans="1:7" x14ac:dyDescent="0.25">
      <c r="A20" s="61">
        <f t="shared" si="1"/>
        <v>16</v>
      </c>
      <c r="B20" s="24" t="s">
        <v>9</v>
      </c>
      <c r="C20" s="23">
        <v>129</v>
      </c>
      <c r="E20" s="61">
        <f t="shared" si="0"/>
        <v>57</v>
      </c>
      <c r="F20" s="24" t="s">
        <v>187</v>
      </c>
      <c r="G20" s="23">
        <v>15</v>
      </c>
    </row>
    <row r="21" spans="1:7" x14ac:dyDescent="0.25">
      <c r="A21" s="61">
        <f t="shared" si="1"/>
        <v>17</v>
      </c>
      <c r="B21" s="24" t="s">
        <v>49</v>
      </c>
      <c r="C21" s="23">
        <v>124</v>
      </c>
      <c r="E21" s="61">
        <f t="shared" si="0"/>
        <v>58</v>
      </c>
      <c r="F21" s="24" t="s">
        <v>170</v>
      </c>
      <c r="G21" s="25">
        <v>15</v>
      </c>
    </row>
    <row r="22" spans="1:7" x14ac:dyDescent="0.25">
      <c r="A22" s="61">
        <f t="shared" si="1"/>
        <v>18</v>
      </c>
      <c r="B22" s="24" t="s">
        <v>46</v>
      </c>
      <c r="C22" s="23">
        <v>116</v>
      </c>
      <c r="E22" s="61">
        <f t="shared" si="0"/>
        <v>59</v>
      </c>
      <c r="F22" s="24" t="s">
        <v>95</v>
      </c>
      <c r="G22" s="23">
        <v>15</v>
      </c>
    </row>
    <row r="23" spans="1:7" x14ac:dyDescent="0.25">
      <c r="A23" s="61">
        <f t="shared" si="1"/>
        <v>19</v>
      </c>
      <c r="B23" s="24" t="s">
        <v>199</v>
      </c>
      <c r="C23" s="23">
        <v>111</v>
      </c>
      <c r="E23" s="61">
        <f t="shared" si="0"/>
        <v>60</v>
      </c>
      <c r="F23" s="24" t="s">
        <v>149</v>
      </c>
      <c r="G23" s="23">
        <v>14</v>
      </c>
    </row>
    <row r="24" spans="1:7" x14ac:dyDescent="0.25">
      <c r="A24" s="61">
        <f t="shared" si="1"/>
        <v>20</v>
      </c>
      <c r="B24" s="59" t="s">
        <v>52</v>
      </c>
      <c r="C24" s="60">
        <v>106</v>
      </c>
      <c r="E24" s="61">
        <f t="shared" si="0"/>
        <v>61</v>
      </c>
      <c r="F24" s="24" t="s">
        <v>18</v>
      </c>
      <c r="G24" s="23">
        <v>13</v>
      </c>
    </row>
    <row r="25" spans="1:7" x14ac:dyDescent="0.25">
      <c r="A25" s="61">
        <f t="shared" si="1"/>
        <v>21</v>
      </c>
      <c r="B25" s="24" t="s">
        <v>21</v>
      </c>
      <c r="C25" s="25">
        <v>102</v>
      </c>
      <c r="E25" s="61">
        <f t="shared" si="0"/>
        <v>62</v>
      </c>
      <c r="F25" s="24" t="s">
        <v>22</v>
      </c>
      <c r="G25" s="25">
        <v>12</v>
      </c>
    </row>
    <row r="26" spans="1:7" x14ac:dyDescent="0.25">
      <c r="A26" s="61">
        <f t="shared" si="1"/>
        <v>22</v>
      </c>
      <c r="B26" s="24" t="s">
        <v>34</v>
      </c>
      <c r="C26" s="23">
        <v>92</v>
      </c>
      <c r="E26" s="61">
        <f t="shared" si="0"/>
        <v>63</v>
      </c>
      <c r="F26" s="24" t="s">
        <v>147</v>
      </c>
      <c r="G26" s="23">
        <v>12</v>
      </c>
    </row>
    <row r="27" spans="1:7" x14ac:dyDescent="0.25">
      <c r="A27" s="61">
        <f t="shared" si="1"/>
        <v>23</v>
      </c>
      <c r="B27" s="24" t="s">
        <v>16</v>
      </c>
      <c r="C27" s="23">
        <v>87</v>
      </c>
      <c r="E27" s="61">
        <f t="shared" si="0"/>
        <v>64</v>
      </c>
      <c r="F27" s="24" t="s">
        <v>77</v>
      </c>
      <c r="G27" s="23">
        <v>12</v>
      </c>
    </row>
    <row r="28" spans="1:7" x14ac:dyDescent="0.25">
      <c r="A28" s="61">
        <f t="shared" si="1"/>
        <v>24</v>
      </c>
      <c r="B28" s="24" t="s">
        <v>27</v>
      </c>
      <c r="C28" s="23">
        <v>86</v>
      </c>
      <c r="E28" s="61">
        <f t="shared" si="0"/>
        <v>65</v>
      </c>
      <c r="F28" s="24" t="s">
        <v>73</v>
      </c>
      <c r="G28" s="23">
        <v>11</v>
      </c>
    </row>
    <row r="29" spans="1:7" x14ac:dyDescent="0.25">
      <c r="A29" s="61">
        <f t="shared" si="1"/>
        <v>25</v>
      </c>
      <c r="B29" s="24" t="s">
        <v>39</v>
      </c>
      <c r="C29" s="23">
        <v>83</v>
      </c>
      <c r="E29" s="61">
        <f t="shared" si="0"/>
        <v>66</v>
      </c>
      <c r="F29" s="24" t="s">
        <v>76</v>
      </c>
      <c r="G29" s="23">
        <v>11</v>
      </c>
    </row>
    <row r="30" spans="1:7" x14ac:dyDescent="0.25">
      <c r="A30" s="61">
        <f t="shared" si="1"/>
        <v>26</v>
      </c>
      <c r="B30" s="24" t="s">
        <v>189</v>
      </c>
      <c r="C30" s="23">
        <v>75</v>
      </c>
      <c r="E30" s="61">
        <f t="shared" si="0"/>
        <v>67</v>
      </c>
      <c r="F30" s="24" t="s">
        <v>179</v>
      </c>
      <c r="G30" s="23">
        <v>9</v>
      </c>
    </row>
    <row r="31" spans="1:7" x14ac:dyDescent="0.25">
      <c r="A31" s="61">
        <f t="shared" si="1"/>
        <v>27</v>
      </c>
      <c r="B31" s="24" t="s">
        <v>23</v>
      </c>
      <c r="C31" s="25">
        <v>69</v>
      </c>
      <c r="E31" s="61">
        <f t="shared" si="0"/>
        <v>68</v>
      </c>
      <c r="F31" s="24" t="s">
        <v>180</v>
      </c>
      <c r="G31" s="23">
        <v>9</v>
      </c>
    </row>
    <row r="32" spans="1:7" x14ac:dyDescent="0.25">
      <c r="A32" s="61">
        <f t="shared" si="1"/>
        <v>28</v>
      </c>
      <c r="B32" s="24" t="s">
        <v>142</v>
      </c>
      <c r="C32" s="23">
        <v>68</v>
      </c>
      <c r="E32" s="61">
        <f t="shared" si="0"/>
        <v>69</v>
      </c>
      <c r="F32" s="59" t="s">
        <v>44</v>
      </c>
      <c r="G32" s="60">
        <v>9</v>
      </c>
    </row>
    <row r="33" spans="1:15" x14ac:dyDescent="0.25">
      <c r="A33" s="61">
        <f t="shared" si="1"/>
        <v>29</v>
      </c>
      <c r="B33" s="24" t="s">
        <v>53</v>
      </c>
      <c r="C33" s="23">
        <v>65</v>
      </c>
      <c r="E33" s="61">
        <f t="shared" si="0"/>
        <v>70</v>
      </c>
      <c r="F33" s="24" t="s">
        <v>83</v>
      </c>
      <c r="G33" s="23">
        <v>9</v>
      </c>
    </row>
    <row r="34" spans="1:15" x14ac:dyDescent="0.25">
      <c r="A34" s="61">
        <f t="shared" si="1"/>
        <v>30</v>
      </c>
      <c r="B34" s="24" t="s">
        <v>58</v>
      </c>
      <c r="C34" s="23">
        <v>64</v>
      </c>
      <c r="E34" s="61">
        <f t="shared" si="0"/>
        <v>71</v>
      </c>
      <c r="F34" s="24" t="s">
        <v>63</v>
      </c>
      <c r="G34" s="23">
        <v>9</v>
      </c>
    </row>
    <row r="35" spans="1:15" x14ac:dyDescent="0.25">
      <c r="A35" s="61">
        <f t="shared" si="1"/>
        <v>31</v>
      </c>
      <c r="B35" s="24" t="s">
        <v>13</v>
      </c>
      <c r="C35" s="23">
        <v>64</v>
      </c>
      <c r="E35" s="61">
        <f t="shared" si="0"/>
        <v>72</v>
      </c>
      <c r="F35" s="24" t="s">
        <v>191</v>
      </c>
      <c r="G35" s="23">
        <v>9</v>
      </c>
    </row>
    <row r="36" spans="1:15" x14ac:dyDescent="0.25">
      <c r="A36" s="61">
        <f t="shared" si="1"/>
        <v>32</v>
      </c>
      <c r="B36" s="24" t="s">
        <v>51</v>
      </c>
      <c r="C36" s="25">
        <v>62</v>
      </c>
      <c r="E36" s="61">
        <f t="shared" si="0"/>
        <v>73</v>
      </c>
      <c r="F36" s="24" t="s">
        <v>35</v>
      </c>
      <c r="G36" s="23">
        <v>9</v>
      </c>
    </row>
    <row r="37" spans="1:15" x14ac:dyDescent="0.25">
      <c r="A37" s="61">
        <f t="shared" si="1"/>
        <v>33</v>
      </c>
      <c r="B37" s="24" t="s">
        <v>25</v>
      </c>
      <c r="C37" s="23">
        <v>56</v>
      </c>
      <c r="E37" s="61">
        <f t="shared" si="0"/>
        <v>74</v>
      </c>
      <c r="F37" s="24" t="s">
        <v>87</v>
      </c>
      <c r="G37" s="23">
        <v>8</v>
      </c>
    </row>
    <row r="38" spans="1:15" x14ac:dyDescent="0.25">
      <c r="A38" s="61">
        <f t="shared" si="1"/>
        <v>34</v>
      </c>
      <c r="B38" s="24" t="s">
        <v>74</v>
      </c>
      <c r="C38" s="25">
        <v>55</v>
      </c>
      <c r="E38" s="61">
        <f t="shared" si="0"/>
        <v>75</v>
      </c>
      <c r="F38" s="24" t="s">
        <v>33</v>
      </c>
      <c r="G38" s="25">
        <v>8</v>
      </c>
    </row>
    <row r="39" spans="1:15" x14ac:dyDescent="0.25">
      <c r="A39" s="61">
        <f t="shared" si="1"/>
        <v>35</v>
      </c>
      <c r="B39" s="24" t="s">
        <v>86</v>
      </c>
      <c r="C39" s="23">
        <v>53</v>
      </c>
      <c r="E39" s="61">
        <f t="shared" si="0"/>
        <v>76</v>
      </c>
      <c r="F39" s="24" t="s">
        <v>148</v>
      </c>
      <c r="G39" s="23">
        <v>8</v>
      </c>
    </row>
    <row r="40" spans="1:15" x14ac:dyDescent="0.25">
      <c r="A40" s="61">
        <f t="shared" si="1"/>
        <v>36</v>
      </c>
      <c r="B40" s="24" t="s">
        <v>175</v>
      </c>
      <c r="C40" s="23">
        <v>50</v>
      </c>
      <c r="E40" s="61">
        <f t="shared" si="0"/>
        <v>77</v>
      </c>
      <c r="F40" s="24" t="s">
        <v>144</v>
      </c>
      <c r="G40" s="23">
        <v>8</v>
      </c>
    </row>
    <row r="41" spans="1:15" x14ac:dyDescent="0.25">
      <c r="A41" s="61">
        <f t="shared" si="1"/>
        <v>37</v>
      </c>
      <c r="B41" s="24" t="s">
        <v>195</v>
      </c>
      <c r="C41" s="25">
        <v>49</v>
      </c>
      <c r="E41" s="61">
        <f t="shared" si="0"/>
        <v>78</v>
      </c>
      <c r="F41" s="64" t="s">
        <v>64</v>
      </c>
      <c r="G41" s="65">
        <v>7</v>
      </c>
    </row>
    <row r="42" spans="1:15" x14ac:dyDescent="0.25">
      <c r="A42" s="61">
        <f t="shared" si="1"/>
        <v>38</v>
      </c>
      <c r="B42" s="24" t="s">
        <v>41</v>
      </c>
      <c r="C42" s="25">
        <v>48</v>
      </c>
      <c r="E42" s="61">
        <f t="shared" si="0"/>
        <v>79</v>
      </c>
      <c r="F42" s="24" t="s">
        <v>188</v>
      </c>
      <c r="G42" s="25">
        <v>7</v>
      </c>
    </row>
    <row r="43" spans="1:15" x14ac:dyDescent="0.25">
      <c r="A43" s="61">
        <f t="shared" si="1"/>
        <v>39</v>
      </c>
      <c r="B43" s="24" t="s">
        <v>48</v>
      </c>
      <c r="C43" s="23">
        <v>47</v>
      </c>
      <c r="E43" s="61">
        <f t="shared" si="0"/>
        <v>80</v>
      </c>
      <c r="F43" s="24" t="s">
        <v>101</v>
      </c>
      <c r="G43" s="23">
        <v>7</v>
      </c>
    </row>
    <row r="44" spans="1:15" x14ac:dyDescent="0.25">
      <c r="A44" s="61">
        <f t="shared" si="1"/>
        <v>40</v>
      </c>
      <c r="B44" s="24" t="s">
        <v>19</v>
      </c>
      <c r="C44" s="23">
        <v>44</v>
      </c>
      <c r="E44" s="61">
        <f t="shared" si="0"/>
        <v>81</v>
      </c>
      <c r="F44" s="24" t="s">
        <v>54</v>
      </c>
      <c r="G44" s="23">
        <v>7</v>
      </c>
    </row>
    <row r="45" spans="1:15" x14ac:dyDescent="0.25">
      <c r="A45" s="61">
        <f t="shared" si="1"/>
        <v>41</v>
      </c>
      <c r="B45" s="24" t="s">
        <v>90</v>
      </c>
      <c r="C45" s="23">
        <v>43</v>
      </c>
      <c r="E45" s="61">
        <f t="shared" si="0"/>
        <v>82</v>
      </c>
      <c r="F45" s="24" t="s">
        <v>176</v>
      </c>
      <c r="G45" s="23">
        <v>7</v>
      </c>
      <c r="M45" s="97"/>
      <c r="N45" s="97"/>
      <c r="O45" s="98"/>
    </row>
    <row r="46" spans="1:15" x14ac:dyDescent="0.25">
      <c r="G46" s="75"/>
    </row>
    <row r="47" spans="1:15" ht="32.25" customHeight="1" x14ac:dyDescent="0.25">
      <c r="A47" s="21" t="s">
        <v>0</v>
      </c>
      <c r="B47" s="21" t="s">
        <v>50</v>
      </c>
      <c r="C47" s="22" t="s">
        <v>4</v>
      </c>
    </row>
    <row r="48" spans="1:15" x14ac:dyDescent="0.25">
      <c r="A48" s="61">
        <f>E45+1</f>
        <v>83</v>
      </c>
      <c r="B48" s="24" t="s">
        <v>36</v>
      </c>
      <c r="C48" s="23">
        <v>7</v>
      </c>
    </row>
    <row r="49" spans="1:7" x14ac:dyDescent="0.25">
      <c r="A49" s="61">
        <f t="shared" ref="A49:A93" si="2">A48+1</f>
        <v>84</v>
      </c>
      <c r="B49" s="59" t="s">
        <v>56</v>
      </c>
      <c r="C49" s="60">
        <v>6</v>
      </c>
    </row>
    <row r="50" spans="1:7" x14ac:dyDescent="0.25">
      <c r="A50" s="61">
        <f t="shared" si="2"/>
        <v>85</v>
      </c>
      <c r="B50" s="24" t="s">
        <v>71</v>
      </c>
      <c r="C50" s="23">
        <v>6</v>
      </c>
    </row>
    <row r="51" spans="1:7" x14ac:dyDescent="0.25">
      <c r="A51" s="61">
        <f t="shared" si="2"/>
        <v>86</v>
      </c>
      <c r="B51" s="24" t="s">
        <v>145</v>
      </c>
      <c r="C51" s="23">
        <v>5</v>
      </c>
    </row>
    <row r="52" spans="1:7" x14ac:dyDescent="0.25">
      <c r="A52" s="61">
        <f t="shared" si="2"/>
        <v>87</v>
      </c>
      <c r="B52" s="24" t="s">
        <v>183</v>
      </c>
      <c r="C52" s="23">
        <v>5</v>
      </c>
    </row>
    <row r="53" spans="1:7" x14ac:dyDescent="0.25">
      <c r="A53" s="61">
        <f t="shared" si="2"/>
        <v>88</v>
      </c>
      <c r="B53" s="59" t="s">
        <v>143</v>
      </c>
      <c r="C53" s="60">
        <v>5</v>
      </c>
    </row>
    <row r="54" spans="1:7" x14ac:dyDescent="0.25">
      <c r="A54" s="61">
        <f t="shared" si="2"/>
        <v>89</v>
      </c>
      <c r="B54" s="24" t="s">
        <v>47</v>
      </c>
      <c r="C54" s="23">
        <v>5</v>
      </c>
    </row>
    <row r="55" spans="1:7" x14ac:dyDescent="0.25">
      <c r="A55" s="61">
        <f t="shared" si="2"/>
        <v>90</v>
      </c>
      <c r="B55" s="24" t="s">
        <v>42</v>
      </c>
      <c r="C55" s="23">
        <v>5</v>
      </c>
    </row>
    <row r="56" spans="1:7" x14ac:dyDescent="0.25">
      <c r="A56" s="61">
        <f t="shared" si="2"/>
        <v>91</v>
      </c>
      <c r="B56" s="24" t="s">
        <v>84</v>
      </c>
      <c r="C56" s="23">
        <v>5</v>
      </c>
    </row>
    <row r="57" spans="1:7" x14ac:dyDescent="0.25">
      <c r="A57" s="61">
        <f t="shared" si="2"/>
        <v>92</v>
      </c>
      <c r="B57" s="24" t="s">
        <v>68</v>
      </c>
      <c r="C57" s="25">
        <v>5</v>
      </c>
      <c r="G57" s="75"/>
    </row>
    <row r="58" spans="1:7" x14ac:dyDescent="0.25">
      <c r="A58" s="61">
        <f t="shared" si="2"/>
        <v>93</v>
      </c>
      <c r="B58" s="59" t="s">
        <v>20</v>
      </c>
      <c r="C58" s="60">
        <v>4</v>
      </c>
    </row>
    <row r="59" spans="1:7" x14ac:dyDescent="0.25">
      <c r="A59" s="61">
        <f t="shared" si="2"/>
        <v>94</v>
      </c>
      <c r="B59" s="24" t="s">
        <v>31</v>
      </c>
      <c r="C59" s="25">
        <v>4</v>
      </c>
    </row>
    <row r="60" spans="1:7" x14ac:dyDescent="0.25">
      <c r="A60" s="61">
        <f t="shared" si="2"/>
        <v>95</v>
      </c>
      <c r="B60" s="24" t="s">
        <v>140</v>
      </c>
      <c r="C60" s="23">
        <v>4</v>
      </c>
    </row>
    <row r="61" spans="1:7" x14ac:dyDescent="0.25">
      <c r="A61" s="61">
        <f t="shared" si="2"/>
        <v>96</v>
      </c>
      <c r="B61" s="24" t="s">
        <v>89</v>
      </c>
      <c r="C61" s="23">
        <v>4</v>
      </c>
    </row>
    <row r="62" spans="1:7" x14ac:dyDescent="0.25">
      <c r="A62" s="61">
        <f t="shared" si="2"/>
        <v>97</v>
      </c>
      <c r="B62" s="24" t="s">
        <v>67</v>
      </c>
      <c r="C62" s="23">
        <v>4</v>
      </c>
    </row>
    <row r="63" spans="1:7" x14ac:dyDescent="0.25">
      <c r="A63" s="61">
        <f t="shared" si="2"/>
        <v>98</v>
      </c>
      <c r="B63" s="24" t="s">
        <v>169</v>
      </c>
      <c r="C63" s="25">
        <v>4</v>
      </c>
    </row>
    <row r="64" spans="1:7" x14ac:dyDescent="0.25">
      <c r="A64" s="61">
        <f t="shared" si="2"/>
        <v>99</v>
      </c>
      <c r="B64" s="24" t="s">
        <v>15</v>
      </c>
      <c r="C64" s="23">
        <v>4</v>
      </c>
    </row>
    <row r="65" spans="1:3" x14ac:dyDescent="0.25">
      <c r="A65" s="61">
        <f t="shared" si="2"/>
        <v>100</v>
      </c>
      <c r="B65" s="24" t="s">
        <v>184</v>
      </c>
      <c r="C65" s="23">
        <v>4</v>
      </c>
    </row>
    <row r="66" spans="1:3" x14ac:dyDescent="0.25">
      <c r="A66" s="61">
        <f t="shared" si="2"/>
        <v>101</v>
      </c>
      <c r="B66" s="24" t="s">
        <v>62</v>
      </c>
      <c r="C66" s="23">
        <v>3</v>
      </c>
    </row>
    <row r="67" spans="1:3" x14ac:dyDescent="0.25">
      <c r="A67" s="61">
        <f t="shared" si="2"/>
        <v>102</v>
      </c>
      <c r="B67" s="24" t="s">
        <v>141</v>
      </c>
      <c r="C67" s="25">
        <v>3</v>
      </c>
    </row>
    <row r="68" spans="1:3" x14ac:dyDescent="0.25">
      <c r="A68" s="61">
        <f t="shared" si="2"/>
        <v>103</v>
      </c>
      <c r="B68" s="27" t="s">
        <v>139</v>
      </c>
      <c r="C68" s="28">
        <v>3</v>
      </c>
    </row>
    <row r="69" spans="1:3" x14ac:dyDescent="0.25">
      <c r="A69" s="61">
        <f t="shared" si="2"/>
        <v>104</v>
      </c>
      <c r="B69" s="24" t="s">
        <v>104</v>
      </c>
      <c r="C69" s="25">
        <v>3</v>
      </c>
    </row>
    <row r="70" spans="1:3" x14ac:dyDescent="0.25">
      <c r="A70" s="61">
        <f t="shared" si="2"/>
        <v>105</v>
      </c>
      <c r="B70" s="24" t="s">
        <v>256</v>
      </c>
      <c r="C70" s="23">
        <v>2</v>
      </c>
    </row>
    <row r="71" spans="1:3" x14ac:dyDescent="0.25">
      <c r="A71" s="61">
        <f t="shared" si="2"/>
        <v>106</v>
      </c>
      <c r="B71" s="24" t="s">
        <v>91</v>
      </c>
      <c r="C71" s="23">
        <v>2</v>
      </c>
    </row>
    <row r="72" spans="1:3" x14ac:dyDescent="0.25">
      <c r="A72" s="61">
        <f t="shared" si="2"/>
        <v>107</v>
      </c>
      <c r="B72" s="24" t="s">
        <v>172</v>
      </c>
      <c r="C72" s="23">
        <v>2</v>
      </c>
    </row>
    <row r="73" spans="1:3" x14ac:dyDescent="0.25">
      <c r="A73" s="61">
        <f t="shared" si="2"/>
        <v>108</v>
      </c>
      <c r="B73" s="24" t="s">
        <v>138</v>
      </c>
      <c r="C73" s="25">
        <v>2</v>
      </c>
    </row>
    <row r="74" spans="1:3" x14ac:dyDescent="0.25">
      <c r="A74" s="61">
        <f t="shared" si="2"/>
        <v>109</v>
      </c>
      <c r="B74" s="64" t="s">
        <v>70</v>
      </c>
      <c r="C74" s="65">
        <v>2</v>
      </c>
    </row>
    <row r="75" spans="1:3" x14ac:dyDescent="0.25">
      <c r="A75" s="61">
        <f t="shared" si="2"/>
        <v>110</v>
      </c>
      <c r="B75" s="24" t="s">
        <v>253</v>
      </c>
      <c r="C75" s="23">
        <v>2</v>
      </c>
    </row>
    <row r="76" spans="1:3" x14ac:dyDescent="0.25">
      <c r="A76" s="61">
        <f t="shared" si="2"/>
        <v>111</v>
      </c>
      <c r="B76" s="24" t="s">
        <v>100</v>
      </c>
      <c r="C76" s="23">
        <v>2</v>
      </c>
    </row>
    <row r="77" spans="1:3" x14ac:dyDescent="0.25">
      <c r="A77" s="61">
        <f t="shared" si="2"/>
        <v>112</v>
      </c>
      <c r="B77" s="24" t="s">
        <v>29</v>
      </c>
      <c r="C77" s="25">
        <v>2</v>
      </c>
    </row>
    <row r="78" spans="1:3" x14ac:dyDescent="0.25">
      <c r="A78" s="61">
        <f t="shared" si="2"/>
        <v>113</v>
      </c>
      <c r="B78" s="24" t="s">
        <v>103</v>
      </c>
      <c r="C78" s="23">
        <v>2</v>
      </c>
    </row>
    <row r="79" spans="1:3" x14ac:dyDescent="0.25">
      <c r="A79" s="61">
        <f t="shared" si="2"/>
        <v>114</v>
      </c>
      <c r="B79" s="24" t="s">
        <v>94</v>
      </c>
      <c r="C79" s="25">
        <v>2</v>
      </c>
    </row>
    <row r="80" spans="1:3" x14ac:dyDescent="0.25">
      <c r="A80" s="61">
        <f t="shared" si="2"/>
        <v>115</v>
      </c>
      <c r="B80" s="24" t="s">
        <v>40</v>
      </c>
      <c r="C80" s="23">
        <v>2</v>
      </c>
    </row>
    <row r="81" spans="1:3" x14ac:dyDescent="0.25">
      <c r="A81" s="61">
        <f t="shared" si="2"/>
        <v>116</v>
      </c>
      <c r="B81" s="24" t="s">
        <v>88</v>
      </c>
      <c r="C81" s="23">
        <v>2</v>
      </c>
    </row>
    <row r="82" spans="1:3" x14ac:dyDescent="0.25">
      <c r="A82" s="61">
        <f t="shared" si="2"/>
        <v>117</v>
      </c>
      <c r="B82" s="24" t="s">
        <v>216</v>
      </c>
      <c r="C82" s="23">
        <v>1</v>
      </c>
    </row>
    <row r="83" spans="1:3" x14ac:dyDescent="0.25">
      <c r="A83" s="61">
        <f t="shared" si="2"/>
        <v>118</v>
      </c>
      <c r="B83" s="24" t="s">
        <v>98</v>
      </c>
      <c r="C83" s="23">
        <v>1</v>
      </c>
    </row>
    <row r="84" spans="1:3" x14ac:dyDescent="0.25">
      <c r="A84" s="61">
        <f t="shared" si="2"/>
        <v>119</v>
      </c>
      <c r="B84" s="24" t="s">
        <v>28</v>
      </c>
      <c r="C84" s="23">
        <v>1</v>
      </c>
    </row>
    <row r="85" spans="1:3" x14ac:dyDescent="0.25">
      <c r="A85" s="61">
        <f t="shared" si="2"/>
        <v>120</v>
      </c>
      <c r="B85" s="24" t="s">
        <v>218</v>
      </c>
      <c r="C85" s="23">
        <v>1</v>
      </c>
    </row>
    <row r="86" spans="1:3" x14ac:dyDescent="0.25">
      <c r="A86" s="61">
        <f t="shared" si="2"/>
        <v>121</v>
      </c>
      <c r="B86" s="24" t="s">
        <v>246</v>
      </c>
      <c r="C86" s="23">
        <v>1</v>
      </c>
    </row>
    <row r="87" spans="1:3" x14ac:dyDescent="0.25">
      <c r="A87" s="61">
        <f t="shared" si="2"/>
        <v>122</v>
      </c>
      <c r="B87" s="27" t="s">
        <v>66</v>
      </c>
      <c r="C87" s="28">
        <v>1</v>
      </c>
    </row>
    <row r="88" spans="1:3" x14ac:dyDescent="0.25">
      <c r="A88" s="61">
        <f t="shared" si="2"/>
        <v>123</v>
      </c>
      <c r="B88" s="24" t="s">
        <v>198</v>
      </c>
      <c r="C88" s="23">
        <v>1</v>
      </c>
    </row>
    <row r="89" spans="1:3" x14ac:dyDescent="0.25">
      <c r="A89" s="61">
        <f t="shared" si="2"/>
        <v>124</v>
      </c>
      <c r="B89" s="24" t="s">
        <v>177</v>
      </c>
      <c r="C89" s="25">
        <v>1</v>
      </c>
    </row>
    <row r="90" spans="1:3" x14ac:dyDescent="0.25">
      <c r="A90" s="61">
        <f t="shared" si="2"/>
        <v>125</v>
      </c>
      <c r="B90" s="24" t="s">
        <v>92</v>
      </c>
      <c r="C90" s="23">
        <v>1</v>
      </c>
    </row>
    <row r="91" spans="1:3" x14ac:dyDescent="0.25">
      <c r="A91" s="61">
        <f t="shared" si="2"/>
        <v>126</v>
      </c>
      <c r="B91" s="24" t="s">
        <v>186</v>
      </c>
      <c r="C91" s="23">
        <v>1</v>
      </c>
    </row>
    <row r="92" spans="1:3" x14ac:dyDescent="0.25">
      <c r="A92" s="61">
        <f t="shared" si="2"/>
        <v>127</v>
      </c>
      <c r="B92" s="24" t="s">
        <v>220</v>
      </c>
      <c r="C92" s="23">
        <v>1</v>
      </c>
    </row>
    <row r="93" spans="1:3" x14ac:dyDescent="0.25">
      <c r="A93" s="61">
        <f t="shared" si="2"/>
        <v>128</v>
      </c>
      <c r="B93" s="24" t="s">
        <v>178</v>
      </c>
      <c r="C93" s="23">
        <v>1</v>
      </c>
    </row>
    <row r="94" spans="1:3" x14ac:dyDescent="0.25">
      <c r="A94" s="9"/>
      <c r="B94" s="30" t="s">
        <v>3</v>
      </c>
      <c r="C94" s="42">
        <v>10505</v>
      </c>
    </row>
  </sheetData>
  <sortState ref="B5:C132">
    <sortCondition descending="1" ref="C5:C132"/>
  </sortState>
  <mergeCells count="2">
    <mergeCell ref="A1:G1"/>
    <mergeCell ref="A2:G2"/>
  </mergeCells>
  <pageMargins left="0.7" right="0.7" top="0.75" bottom="0.75" header="0.3" footer="0.3"/>
  <pageSetup paperSize="9" orientation="portrait" r:id="rId1"/>
  <headerFooter>
    <oddFooter>&amp;R&amp;"Times New Roman,Normal"&amp;10 45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>
      <selection sqref="A1:G43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7" ht="33" customHeight="1" thickTop="1" thickBot="1" x14ac:dyDescent="0.3">
      <c r="A1" s="104" t="s">
        <v>221</v>
      </c>
      <c r="B1" s="105"/>
      <c r="C1" s="106"/>
      <c r="D1" s="63"/>
      <c r="E1" s="63"/>
      <c r="F1" s="63"/>
      <c r="G1" s="63"/>
    </row>
    <row r="2" spans="1:7" ht="29.25" customHeight="1" thickTop="1" x14ac:dyDescent="0.25">
      <c r="A2" s="132" t="s">
        <v>275</v>
      </c>
      <c r="B2" s="133"/>
      <c r="C2" s="133"/>
      <c r="D2" s="63"/>
      <c r="E2" s="63"/>
      <c r="F2" s="63"/>
      <c r="G2" s="63"/>
    </row>
    <row r="4" spans="1:7" ht="25.5" x14ac:dyDescent="0.25">
      <c r="A4" s="6" t="s">
        <v>105</v>
      </c>
      <c r="B4" s="5" t="s">
        <v>4</v>
      </c>
      <c r="C4" s="6" t="s">
        <v>2</v>
      </c>
    </row>
    <row r="5" spans="1:7" x14ac:dyDescent="0.25">
      <c r="A5" s="31" t="s">
        <v>106</v>
      </c>
      <c r="B5" s="14">
        <f>SUM(B6:B10)</f>
        <v>641</v>
      </c>
      <c r="C5" s="43">
        <f>B5/B22</f>
        <v>6.1018562589243215E-2</v>
      </c>
    </row>
    <row r="6" spans="1:7" x14ac:dyDescent="0.25">
      <c r="A6" s="2" t="s">
        <v>107</v>
      </c>
      <c r="B6" s="13">
        <v>91</v>
      </c>
      <c r="C6" s="32">
        <f>B6/B22</f>
        <v>8.6625416468348402E-3</v>
      </c>
    </row>
    <row r="7" spans="1:7" x14ac:dyDescent="0.25">
      <c r="A7" s="2" t="s">
        <v>108</v>
      </c>
      <c r="B7" s="13">
        <v>138</v>
      </c>
      <c r="C7" s="32">
        <f>B7/B22</f>
        <v>1.3136601618277011E-2</v>
      </c>
    </row>
    <row r="8" spans="1:7" x14ac:dyDescent="0.25">
      <c r="A8" s="2" t="s">
        <v>109</v>
      </c>
      <c r="B8" s="13">
        <v>68</v>
      </c>
      <c r="C8" s="32">
        <f>B8/B22</f>
        <v>6.4731080437886723E-3</v>
      </c>
    </row>
    <row r="9" spans="1:7" x14ac:dyDescent="0.25">
      <c r="A9" s="2" t="s">
        <v>110</v>
      </c>
      <c r="B9" s="13">
        <v>253</v>
      </c>
      <c r="C9" s="32">
        <f>B9/B22</f>
        <v>2.4083769633507852E-2</v>
      </c>
    </row>
    <row r="10" spans="1:7" x14ac:dyDescent="0.25">
      <c r="A10" s="2" t="s">
        <v>111</v>
      </c>
      <c r="B10" s="13">
        <v>91</v>
      </c>
      <c r="C10" s="32">
        <f>B10/B22</f>
        <v>8.6625416468348402E-3</v>
      </c>
    </row>
    <row r="11" spans="1:7" x14ac:dyDescent="0.25">
      <c r="A11" s="31" t="s">
        <v>112</v>
      </c>
      <c r="B11" s="14">
        <v>1356</v>
      </c>
      <c r="C11" s="43">
        <f>B11/B22</f>
        <v>0.12908138981437411</v>
      </c>
    </row>
    <row r="12" spans="1:7" x14ac:dyDescent="0.25">
      <c r="A12" s="31" t="s">
        <v>113</v>
      </c>
      <c r="B12" s="14">
        <f>SUM(B13:B15)</f>
        <v>2383</v>
      </c>
      <c r="C12" s="43">
        <f>B12/B22</f>
        <v>0.22684435982865303</v>
      </c>
    </row>
    <row r="13" spans="1:7" x14ac:dyDescent="0.25">
      <c r="A13" s="2" t="s">
        <v>114</v>
      </c>
      <c r="B13" s="13">
        <v>76</v>
      </c>
      <c r="C13" s="32">
        <f>B13/B22</f>
        <v>7.234650166587339E-3</v>
      </c>
    </row>
    <row r="14" spans="1:7" x14ac:dyDescent="0.25">
      <c r="A14" s="2" t="s">
        <v>115</v>
      </c>
      <c r="B14" s="4">
        <v>1818</v>
      </c>
      <c r="C14" s="32">
        <f>B14/B22</f>
        <v>0.17306044740599713</v>
      </c>
    </row>
    <row r="15" spans="1:7" x14ac:dyDescent="0.25">
      <c r="A15" s="2" t="s">
        <v>116</v>
      </c>
      <c r="B15" s="13">
        <v>489</v>
      </c>
      <c r="C15" s="32">
        <f>B15/B22</f>
        <v>4.6549262256068535E-2</v>
      </c>
    </row>
    <row r="16" spans="1:7" x14ac:dyDescent="0.25">
      <c r="A16" s="31" t="s">
        <v>117</v>
      </c>
      <c r="B16" s="3">
        <f>SUM(B17:B18)</f>
        <v>438</v>
      </c>
      <c r="C16" s="43">
        <f>B16/B22</f>
        <v>4.1694431223227038E-2</v>
      </c>
    </row>
    <row r="17" spans="1:3" x14ac:dyDescent="0.25">
      <c r="A17" s="2" t="s">
        <v>118</v>
      </c>
      <c r="B17" s="13">
        <v>165</v>
      </c>
      <c r="C17" s="32">
        <f>B17/B22</f>
        <v>1.5706806282722512E-2</v>
      </c>
    </row>
    <row r="18" spans="1:3" x14ac:dyDescent="0.25">
      <c r="A18" s="2" t="s">
        <v>119</v>
      </c>
      <c r="B18" s="13">
        <v>273</v>
      </c>
      <c r="C18" s="32">
        <f>B18/B22</f>
        <v>2.5987624940504522E-2</v>
      </c>
    </row>
    <row r="19" spans="1:3" x14ac:dyDescent="0.25">
      <c r="A19" s="31" t="s">
        <v>120</v>
      </c>
      <c r="B19" s="3">
        <v>340</v>
      </c>
      <c r="C19" s="43">
        <f>B19/B22</f>
        <v>3.2365540218943362E-2</v>
      </c>
    </row>
    <row r="20" spans="1:3" x14ac:dyDescent="0.25">
      <c r="A20" s="31" t="s">
        <v>150</v>
      </c>
      <c r="B20" s="14">
        <v>5124</v>
      </c>
      <c r="C20" s="43">
        <f>B20/B22</f>
        <v>0.48776772965254639</v>
      </c>
    </row>
    <row r="21" spans="1:3" x14ac:dyDescent="0.25">
      <c r="A21" s="31" t="s">
        <v>121</v>
      </c>
      <c r="B21" s="3">
        <v>223</v>
      </c>
      <c r="C21" s="43">
        <f>B21/B22</f>
        <v>2.1227986673012851E-2</v>
      </c>
    </row>
    <row r="22" spans="1:3" x14ac:dyDescent="0.25">
      <c r="A22" s="31" t="s">
        <v>3</v>
      </c>
      <c r="B22" s="14">
        <f>B5+B11+B12+B16+B19+B20+B21</f>
        <v>10505</v>
      </c>
      <c r="C22" s="43">
        <f>C5+C11+C12+C16+C19+C20+C21</f>
        <v>0.99999999999999989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Footer>&amp;R&amp;"Times New Roman,Normal"&amp;10 46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topLeftCell="A16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</cols>
  <sheetData>
    <row r="1" spans="1:7" ht="33" customHeight="1" thickTop="1" thickBot="1" x14ac:dyDescent="0.3">
      <c r="A1" s="104" t="s">
        <v>222</v>
      </c>
      <c r="B1" s="105"/>
      <c r="C1" s="105"/>
      <c r="D1" s="105"/>
      <c r="E1" s="106"/>
      <c r="F1" s="63"/>
      <c r="G1" s="63"/>
    </row>
    <row r="2" spans="1:7" ht="33" customHeight="1" thickTop="1" x14ac:dyDescent="0.25">
      <c r="A2" s="79"/>
      <c r="B2" s="80"/>
      <c r="C2" s="80"/>
      <c r="D2" s="80"/>
      <c r="E2" s="80"/>
      <c r="F2" s="78"/>
      <c r="G2" s="78"/>
    </row>
    <row r="3" spans="1:7" ht="24" customHeight="1" x14ac:dyDescent="0.25">
      <c r="A3" s="134" t="s">
        <v>278</v>
      </c>
      <c r="B3" s="135"/>
      <c r="C3" s="135"/>
      <c r="D3" s="135"/>
      <c r="E3" s="135"/>
      <c r="F3" s="63"/>
      <c r="G3" s="63"/>
    </row>
    <row r="4" spans="1:7" ht="24" customHeight="1" x14ac:dyDescent="0.25">
      <c r="A4" s="81"/>
      <c r="B4" s="82"/>
      <c r="C4" s="82"/>
      <c r="D4" s="82"/>
      <c r="E4" s="82"/>
      <c r="F4" s="78"/>
      <c r="G4" s="78"/>
    </row>
    <row r="5" spans="1:7" ht="22.5" x14ac:dyDescent="0.25">
      <c r="A5" s="21" t="s">
        <v>0</v>
      </c>
      <c r="B5" s="21" t="s">
        <v>223</v>
      </c>
      <c r="C5" s="22" t="s">
        <v>4</v>
      </c>
      <c r="D5" s="21" t="s">
        <v>2</v>
      </c>
    </row>
    <row r="6" spans="1:7" x14ac:dyDescent="0.25">
      <c r="A6" s="23">
        <v>1</v>
      </c>
      <c r="B6" s="24" t="s">
        <v>224</v>
      </c>
      <c r="C6" s="25">
        <v>1295</v>
      </c>
      <c r="D6" s="26">
        <f>C6/C31</f>
        <v>0.16820366281335239</v>
      </c>
    </row>
    <row r="7" spans="1:7" x14ac:dyDescent="0.25">
      <c r="A7" s="23">
        <f>A6+1</f>
        <v>2</v>
      </c>
      <c r="B7" s="24" t="s">
        <v>225</v>
      </c>
      <c r="C7" s="25">
        <v>849</v>
      </c>
      <c r="D7" s="26">
        <f>C7/C31</f>
        <v>0.1102740615664372</v>
      </c>
    </row>
    <row r="8" spans="1:7" x14ac:dyDescent="0.25">
      <c r="A8" s="23">
        <f t="shared" ref="A8:A30" si="0">A7+1</f>
        <v>3</v>
      </c>
      <c r="B8" s="24" t="s">
        <v>226</v>
      </c>
      <c r="C8" s="25">
        <v>838</v>
      </c>
      <c r="D8" s="26">
        <f>C8/C31</f>
        <v>0.10884530458501104</v>
      </c>
    </row>
    <row r="9" spans="1:7" x14ac:dyDescent="0.25">
      <c r="A9" s="23">
        <f t="shared" si="0"/>
        <v>4</v>
      </c>
      <c r="B9" s="24" t="s">
        <v>230</v>
      </c>
      <c r="C9" s="25">
        <v>510</v>
      </c>
      <c r="D9" s="26">
        <f>C9/C31</f>
        <v>6.6242369138849205E-2</v>
      </c>
    </row>
    <row r="10" spans="1:7" x14ac:dyDescent="0.25">
      <c r="A10" s="23">
        <f t="shared" si="0"/>
        <v>5</v>
      </c>
      <c r="B10" s="24" t="s">
        <v>228</v>
      </c>
      <c r="C10" s="25">
        <v>429</v>
      </c>
      <c r="D10" s="26">
        <f>C10/C31</f>
        <v>5.572152227562021E-2</v>
      </c>
    </row>
    <row r="11" spans="1:7" x14ac:dyDescent="0.25">
      <c r="A11" s="23">
        <f t="shared" si="0"/>
        <v>6</v>
      </c>
      <c r="B11" s="24" t="s">
        <v>227</v>
      </c>
      <c r="C11" s="25">
        <v>416</v>
      </c>
      <c r="D11" s="26">
        <f>C11/C31</f>
        <v>5.4032991297571116E-2</v>
      </c>
    </row>
    <row r="12" spans="1:7" x14ac:dyDescent="0.25">
      <c r="A12" s="23">
        <f t="shared" si="0"/>
        <v>7</v>
      </c>
      <c r="B12" s="24" t="s">
        <v>231</v>
      </c>
      <c r="C12" s="25">
        <v>323</v>
      </c>
      <c r="D12" s="26">
        <f>C12/C31</f>
        <v>4.1953500454604491E-2</v>
      </c>
    </row>
    <row r="13" spans="1:7" x14ac:dyDescent="0.25">
      <c r="A13" s="23">
        <f t="shared" si="0"/>
        <v>8</v>
      </c>
      <c r="B13" s="24" t="s">
        <v>229</v>
      </c>
      <c r="C13" s="25">
        <v>322</v>
      </c>
      <c r="D13" s="26">
        <f>C13/C31</f>
        <v>4.1823613456293027E-2</v>
      </c>
    </row>
    <row r="14" spans="1:7" x14ac:dyDescent="0.25">
      <c r="A14" s="23">
        <f t="shared" si="0"/>
        <v>9</v>
      </c>
      <c r="B14" s="24" t="s">
        <v>233</v>
      </c>
      <c r="C14" s="25">
        <v>239</v>
      </c>
      <c r="D14" s="26">
        <f>C14/C31</f>
        <v>3.1042992596441096E-2</v>
      </c>
    </row>
    <row r="15" spans="1:7" x14ac:dyDescent="0.25">
      <c r="A15" s="23">
        <f t="shared" si="0"/>
        <v>10</v>
      </c>
      <c r="B15" s="24" t="s">
        <v>232</v>
      </c>
      <c r="C15" s="25">
        <v>224</v>
      </c>
      <c r="D15" s="26">
        <f>C15/C31</f>
        <v>2.9094687621769061E-2</v>
      </c>
    </row>
    <row r="16" spans="1:7" x14ac:dyDescent="0.25">
      <c r="A16" s="23">
        <f t="shared" si="0"/>
        <v>11</v>
      </c>
      <c r="B16" s="24" t="s">
        <v>235</v>
      </c>
      <c r="C16" s="25">
        <v>211</v>
      </c>
      <c r="D16" s="26">
        <f>C16/C31</f>
        <v>2.7406156643719964E-2</v>
      </c>
    </row>
    <row r="17" spans="1:4" x14ac:dyDescent="0.25">
      <c r="A17" s="23">
        <f t="shared" si="0"/>
        <v>12</v>
      </c>
      <c r="B17" s="24" t="s">
        <v>276</v>
      </c>
      <c r="C17" s="25">
        <v>207</v>
      </c>
      <c r="D17" s="26">
        <f>C17/C31</f>
        <v>2.6886608650474087E-2</v>
      </c>
    </row>
    <row r="18" spans="1:4" x14ac:dyDescent="0.25">
      <c r="A18" s="23">
        <f t="shared" si="0"/>
        <v>13</v>
      </c>
      <c r="B18" s="27" t="s">
        <v>257</v>
      </c>
      <c r="C18" s="28">
        <v>191</v>
      </c>
      <c r="D18" s="29">
        <f>C18/C31</f>
        <v>2.4808416677490584E-2</v>
      </c>
    </row>
    <row r="19" spans="1:4" x14ac:dyDescent="0.25">
      <c r="A19" s="23">
        <f t="shared" si="0"/>
        <v>14</v>
      </c>
      <c r="B19" s="24" t="s">
        <v>236</v>
      </c>
      <c r="C19" s="25">
        <v>180</v>
      </c>
      <c r="D19" s="26">
        <f>C19/C31</f>
        <v>2.3379659696064425E-2</v>
      </c>
    </row>
    <row r="20" spans="1:4" x14ac:dyDescent="0.25">
      <c r="A20" s="23">
        <f t="shared" si="0"/>
        <v>15</v>
      </c>
      <c r="B20" s="24" t="s">
        <v>237</v>
      </c>
      <c r="C20" s="25">
        <v>175</v>
      </c>
      <c r="D20" s="26">
        <f>C20/C31</f>
        <v>2.2730224704507078E-2</v>
      </c>
    </row>
    <row r="21" spans="1:4" x14ac:dyDescent="0.25">
      <c r="A21" s="23">
        <f t="shared" si="0"/>
        <v>16</v>
      </c>
      <c r="B21" s="24" t="s">
        <v>240</v>
      </c>
      <c r="C21" s="25">
        <v>159</v>
      </c>
      <c r="D21" s="26">
        <f>C21/C31</f>
        <v>2.0652032731523575E-2</v>
      </c>
    </row>
    <row r="22" spans="1:4" x14ac:dyDescent="0.25">
      <c r="A22" s="23">
        <f t="shared" si="0"/>
        <v>17</v>
      </c>
      <c r="B22" s="24" t="s">
        <v>238</v>
      </c>
      <c r="C22" s="25">
        <v>141</v>
      </c>
      <c r="D22" s="26">
        <f>C22/C31</f>
        <v>1.831406676191713E-2</v>
      </c>
    </row>
    <row r="23" spans="1:4" x14ac:dyDescent="0.25">
      <c r="A23" s="23">
        <f t="shared" si="0"/>
        <v>18</v>
      </c>
      <c r="B23" s="24" t="s">
        <v>234</v>
      </c>
      <c r="C23" s="25">
        <v>140</v>
      </c>
      <c r="D23" s="26">
        <f>C23/C31</f>
        <v>1.8184179763605663E-2</v>
      </c>
    </row>
    <row r="24" spans="1:4" x14ac:dyDescent="0.25">
      <c r="A24" s="23">
        <f t="shared" si="0"/>
        <v>19</v>
      </c>
      <c r="B24" s="24" t="s">
        <v>243</v>
      </c>
      <c r="C24" s="25">
        <v>127</v>
      </c>
      <c r="D24" s="26">
        <f>C24/C31</f>
        <v>1.6495648785556566E-2</v>
      </c>
    </row>
    <row r="25" spans="1:4" x14ac:dyDescent="0.25">
      <c r="A25" s="23">
        <f t="shared" si="0"/>
        <v>20</v>
      </c>
      <c r="B25" s="24" t="s">
        <v>242</v>
      </c>
      <c r="C25" s="25">
        <v>126</v>
      </c>
      <c r="D25" s="26">
        <f>C25/C31</f>
        <v>1.6365761787245098E-2</v>
      </c>
    </row>
    <row r="26" spans="1:4" x14ac:dyDescent="0.25">
      <c r="A26" s="23">
        <f t="shared" si="0"/>
        <v>21</v>
      </c>
      <c r="B26" s="24" t="s">
        <v>259</v>
      </c>
      <c r="C26" s="25">
        <v>124</v>
      </c>
      <c r="D26" s="26">
        <f>C26/C31</f>
        <v>1.610598779062216E-2</v>
      </c>
    </row>
    <row r="27" spans="1:4" x14ac:dyDescent="0.25">
      <c r="A27" s="23">
        <f t="shared" si="0"/>
        <v>22</v>
      </c>
      <c r="B27" s="24" t="s">
        <v>241</v>
      </c>
      <c r="C27" s="25">
        <v>122</v>
      </c>
      <c r="D27" s="26">
        <f>C27/C31</f>
        <v>1.5846213793999222E-2</v>
      </c>
    </row>
    <row r="28" spans="1:4" x14ac:dyDescent="0.25">
      <c r="A28" s="23">
        <f t="shared" si="0"/>
        <v>23</v>
      </c>
      <c r="B28" s="24" t="s">
        <v>258</v>
      </c>
      <c r="C28" s="25">
        <v>120</v>
      </c>
      <c r="D28" s="26">
        <f>C28/C31</f>
        <v>1.5586439797376282E-2</v>
      </c>
    </row>
    <row r="29" spans="1:4" x14ac:dyDescent="0.25">
      <c r="A29" s="23">
        <f t="shared" si="0"/>
        <v>24</v>
      </c>
      <c r="B29" s="24" t="s">
        <v>277</v>
      </c>
      <c r="C29" s="25">
        <v>116</v>
      </c>
      <c r="D29" s="26">
        <f>C29/C31</f>
        <v>1.5066891804130407E-2</v>
      </c>
    </row>
    <row r="30" spans="1:4" x14ac:dyDescent="0.25">
      <c r="A30" s="23">
        <f t="shared" si="0"/>
        <v>25</v>
      </c>
      <c r="B30" s="24" t="s">
        <v>239</v>
      </c>
      <c r="C30" s="25">
        <v>115</v>
      </c>
      <c r="D30" s="26">
        <f>C30/C31</f>
        <v>1.4937004805818938E-2</v>
      </c>
    </row>
    <row r="31" spans="1:4" x14ac:dyDescent="0.25">
      <c r="A31" s="24"/>
      <c r="B31" s="30" t="s">
        <v>3</v>
      </c>
      <c r="C31" s="42">
        <f>SUM(C6:C30)</f>
        <v>7699</v>
      </c>
      <c r="D31" s="66">
        <f>SUM(D6:D30)</f>
        <v>0.99999999999999978</v>
      </c>
    </row>
  </sheetData>
  <sortState ref="B6:D30">
    <sortCondition descending="1" ref="C6:C30"/>
  </sortState>
  <mergeCells count="2">
    <mergeCell ref="A3:E3"/>
    <mergeCell ref="A1:E1"/>
  </mergeCells>
  <pageMargins left="0.7" right="0.7" top="0.75" bottom="0.75" header="0.3" footer="0.3"/>
  <pageSetup paperSize="9" orientation="portrait" r:id="rId1"/>
  <headerFooter>
    <oddFooter>&amp;R&amp;"Times New Roman,Normal"&amp;10 47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Layout" topLeftCell="A18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21.7109375" customWidth="1"/>
    <col min="5" max="5" width="2.85546875" customWidth="1"/>
    <col min="6" max="6" width="21.7109375" customWidth="1"/>
    <col min="7" max="7" width="11.42578125" style="69"/>
  </cols>
  <sheetData>
    <row r="1" spans="1:7" ht="33" customHeight="1" thickTop="1" thickBot="1" x14ac:dyDescent="0.3">
      <c r="A1" s="104" t="s">
        <v>270</v>
      </c>
      <c r="B1" s="105"/>
      <c r="C1" s="105"/>
      <c r="D1" s="105"/>
      <c r="E1" s="105"/>
      <c r="F1" s="105"/>
      <c r="G1" s="106"/>
    </row>
    <row r="2" spans="1:7" ht="15.75" thickTop="1" x14ac:dyDescent="0.25"/>
    <row r="3" spans="1:7" ht="29.25" customHeight="1" x14ac:dyDescent="0.25">
      <c r="A3" s="136" t="s">
        <v>271</v>
      </c>
      <c r="B3" s="108"/>
      <c r="C3" s="108"/>
      <c r="D3" s="108"/>
      <c r="E3" s="108"/>
      <c r="F3" s="108"/>
      <c r="G3" s="108"/>
    </row>
    <row r="4" spans="1:7" x14ac:dyDescent="0.25">
      <c r="A4" s="1"/>
      <c r="B4" s="1"/>
      <c r="C4" s="1"/>
      <c r="D4" s="1"/>
      <c r="E4" s="1"/>
      <c r="F4" s="1"/>
      <c r="G4" s="68"/>
    </row>
    <row r="5" spans="1:7" ht="25.5" x14ac:dyDescent="0.25">
      <c r="A5" s="6" t="s">
        <v>0</v>
      </c>
      <c r="B5" s="6" t="s">
        <v>152</v>
      </c>
      <c r="C5" s="5" t="s">
        <v>244</v>
      </c>
      <c r="D5" s="71"/>
      <c r="E5" s="6" t="s">
        <v>0</v>
      </c>
      <c r="F5" s="6" t="s">
        <v>152</v>
      </c>
      <c r="G5" s="5" t="s">
        <v>244</v>
      </c>
    </row>
    <row r="6" spans="1:7" x14ac:dyDescent="0.25">
      <c r="A6" s="2">
        <v>1</v>
      </c>
      <c r="B6" s="2" t="s">
        <v>11</v>
      </c>
      <c r="C6" s="13">
        <v>252</v>
      </c>
      <c r="D6" s="1"/>
      <c r="E6" s="2">
        <f>A43+1</f>
        <v>39</v>
      </c>
      <c r="F6" s="2" t="s">
        <v>91</v>
      </c>
      <c r="G6" s="13">
        <v>8</v>
      </c>
    </row>
    <row r="7" spans="1:7" x14ac:dyDescent="0.25">
      <c r="A7" s="2">
        <f>A6+1</f>
        <v>2</v>
      </c>
      <c r="B7" s="2" t="s">
        <v>7</v>
      </c>
      <c r="C7" s="13">
        <v>231</v>
      </c>
      <c r="D7" s="1"/>
      <c r="E7" s="2">
        <f t="shared" ref="E7:E33" si="0">E6+1</f>
        <v>40</v>
      </c>
      <c r="F7" s="2" t="s">
        <v>140</v>
      </c>
      <c r="G7" s="73">
        <v>8</v>
      </c>
    </row>
    <row r="8" spans="1:7" x14ac:dyDescent="0.25">
      <c r="A8" s="2">
        <f t="shared" ref="A8:A42" si="1">A7+1</f>
        <v>3</v>
      </c>
      <c r="B8" s="2" t="s">
        <v>10</v>
      </c>
      <c r="C8" s="13">
        <v>229</v>
      </c>
      <c r="D8" s="1"/>
      <c r="E8" s="2">
        <f t="shared" si="0"/>
        <v>41</v>
      </c>
      <c r="F8" s="2" t="s">
        <v>17</v>
      </c>
      <c r="G8" s="13">
        <v>7</v>
      </c>
    </row>
    <row r="9" spans="1:7" x14ac:dyDescent="0.25">
      <c r="A9" s="2">
        <f t="shared" si="1"/>
        <v>4</v>
      </c>
      <c r="B9" s="2" t="s">
        <v>197</v>
      </c>
      <c r="C9" s="13">
        <v>144</v>
      </c>
      <c r="D9" s="1"/>
      <c r="E9" s="2">
        <f t="shared" si="0"/>
        <v>42</v>
      </c>
      <c r="F9" s="2" t="s">
        <v>35</v>
      </c>
      <c r="G9" s="13">
        <v>7</v>
      </c>
    </row>
    <row r="10" spans="1:7" x14ac:dyDescent="0.25">
      <c r="A10" s="2">
        <f t="shared" si="1"/>
        <v>5</v>
      </c>
      <c r="B10" s="2" t="s">
        <v>141</v>
      </c>
      <c r="C10" s="13">
        <v>84</v>
      </c>
      <c r="D10" s="1"/>
      <c r="E10" s="2">
        <f t="shared" si="0"/>
        <v>43</v>
      </c>
      <c r="F10" s="2" t="s">
        <v>46</v>
      </c>
      <c r="G10" s="73">
        <v>7</v>
      </c>
    </row>
    <row r="11" spans="1:7" x14ac:dyDescent="0.25">
      <c r="A11" s="2">
        <f t="shared" si="1"/>
        <v>6</v>
      </c>
      <c r="B11" s="2" t="s">
        <v>61</v>
      </c>
      <c r="C11" s="13">
        <v>82</v>
      </c>
      <c r="D11" s="1"/>
      <c r="E11" s="2">
        <f t="shared" si="0"/>
        <v>44</v>
      </c>
      <c r="F11" s="2" t="s">
        <v>82</v>
      </c>
      <c r="G11" s="13">
        <v>6</v>
      </c>
    </row>
    <row r="12" spans="1:7" x14ac:dyDescent="0.25">
      <c r="A12" s="2">
        <f t="shared" si="1"/>
        <v>7</v>
      </c>
      <c r="B12" s="2" t="s">
        <v>16</v>
      </c>
      <c r="C12" s="13">
        <v>59</v>
      </c>
      <c r="D12" s="1"/>
      <c r="E12" s="2">
        <f t="shared" si="0"/>
        <v>45</v>
      </c>
      <c r="F12" s="2" t="s">
        <v>142</v>
      </c>
      <c r="G12" s="73">
        <v>6</v>
      </c>
    </row>
    <row r="13" spans="1:7" x14ac:dyDescent="0.25">
      <c r="A13" s="2">
        <f t="shared" si="1"/>
        <v>8</v>
      </c>
      <c r="B13" s="2" t="s">
        <v>193</v>
      </c>
      <c r="C13" s="13">
        <v>56</v>
      </c>
      <c r="D13" s="1"/>
      <c r="E13" s="2">
        <f t="shared" si="0"/>
        <v>46</v>
      </c>
      <c r="F13" s="2" t="s">
        <v>9</v>
      </c>
      <c r="G13" s="73">
        <v>6</v>
      </c>
    </row>
    <row r="14" spans="1:7" x14ac:dyDescent="0.25">
      <c r="A14" s="2">
        <f t="shared" si="1"/>
        <v>9</v>
      </c>
      <c r="B14" s="2" t="s">
        <v>66</v>
      </c>
      <c r="C14" s="13">
        <v>53</v>
      </c>
      <c r="D14" s="1"/>
      <c r="E14" s="2">
        <f t="shared" si="0"/>
        <v>47</v>
      </c>
      <c r="F14" s="2" t="s">
        <v>58</v>
      </c>
      <c r="G14" s="73">
        <v>5</v>
      </c>
    </row>
    <row r="15" spans="1:7" x14ac:dyDescent="0.25">
      <c r="A15" s="2">
        <f t="shared" si="1"/>
        <v>10</v>
      </c>
      <c r="B15" s="2" t="s">
        <v>27</v>
      </c>
      <c r="C15" s="13">
        <v>52</v>
      </c>
      <c r="D15" s="1"/>
      <c r="E15" s="2">
        <f t="shared" si="0"/>
        <v>48</v>
      </c>
      <c r="F15" s="2" t="s">
        <v>245</v>
      </c>
      <c r="G15" s="73">
        <v>5</v>
      </c>
    </row>
    <row r="16" spans="1:7" x14ac:dyDescent="0.25">
      <c r="A16" s="2">
        <f t="shared" si="1"/>
        <v>11</v>
      </c>
      <c r="B16" s="2" t="s">
        <v>6</v>
      </c>
      <c r="C16" s="13">
        <v>44</v>
      </c>
      <c r="D16" s="1"/>
      <c r="E16" s="2">
        <f t="shared" si="0"/>
        <v>49</v>
      </c>
      <c r="F16" s="2" t="s">
        <v>191</v>
      </c>
      <c r="G16" s="73">
        <v>5</v>
      </c>
    </row>
    <row r="17" spans="1:7" x14ac:dyDescent="0.25">
      <c r="A17" s="2">
        <f t="shared" si="1"/>
        <v>12</v>
      </c>
      <c r="B17" s="2" t="s">
        <v>51</v>
      </c>
      <c r="C17" s="13">
        <v>43</v>
      </c>
      <c r="D17" s="1"/>
      <c r="E17" s="2">
        <f t="shared" si="0"/>
        <v>50</v>
      </c>
      <c r="F17" s="2" t="s">
        <v>55</v>
      </c>
      <c r="G17" s="73">
        <v>5</v>
      </c>
    </row>
    <row r="18" spans="1:7" x14ac:dyDescent="0.25">
      <c r="A18" s="2">
        <f t="shared" si="1"/>
        <v>13</v>
      </c>
      <c r="B18" s="2" t="s">
        <v>44</v>
      </c>
      <c r="C18" s="13">
        <v>39</v>
      </c>
      <c r="D18" s="1"/>
      <c r="E18" s="2">
        <f t="shared" si="0"/>
        <v>51</v>
      </c>
      <c r="F18" s="2" t="s">
        <v>34</v>
      </c>
      <c r="G18" s="13">
        <v>4</v>
      </c>
    </row>
    <row r="19" spans="1:7" x14ac:dyDescent="0.25">
      <c r="A19" s="2">
        <f t="shared" si="1"/>
        <v>14</v>
      </c>
      <c r="B19" s="2" t="s">
        <v>99</v>
      </c>
      <c r="C19" s="13">
        <v>36</v>
      </c>
      <c r="D19" s="1"/>
      <c r="E19" s="2">
        <f t="shared" si="0"/>
        <v>52</v>
      </c>
      <c r="F19" s="2" t="s">
        <v>189</v>
      </c>
      <c r="G19" s="73">
        <v>4</v>
      </c>
    </row>
    <row r="20" spans="1:7" x14ac:dyDescent="0.25">
      <c r="A20" s="2">
        <f t="shared" si="1"/>
        <v>15</v>
      </c>
      <c r="B20" s="2" t="s">
        <v>52</v>
      </c>
      <c r="C20" s="13">
        <v>35</v>
      </c>
      <c r="D20" s="1"/>
      <c r="E20" s="2">
        <f t="shared" si="0"/>
        <v>53</v>
      </c>
      <c r="F20" s="2" t="s">
        <v>135</v>
      </c>
      <c r="G20" s="13">
        <v>4</v>
      </c>
    </row>
    <row r="21" spans="1:7" x14ac:dyDescent="0.25">
      <c r="A21" s="2">
        <f t="shared" si="1"/>
        <v>16</v>
      </c>
      <c r="B21" s="2" t="s">
        <v>41</v>
      </c>
      <c r="C21" s="13">
        <v>31</v>
      </c>
      <c r="D21" s="1"/>
      <c r="E21" s="2">
        <f t="shared" si="0"/>
        <v>54</v>
      </c>
      <c r="F21" s="2" t="s">
        <v>23</v>
      </c>
      <c r="G21" s="13">
        <v>4</v>
      </c>
    </row>
    <row r="22" spans="1:7" x14ac:dyDescent="0.25">
      <c r="A22" s="2">
        <f t="shared" si="1"/>
        <v>17</v>
      </c>
      <c r="B22" s="2" t="s">
        <v>49</v>
      </c>
      <c r="C22" s="13">
        <v>30</v>
      </c>
      <c r="D22" s="1"/>
      <c r="E22" s="2">
        <f t="shared" si="0"/>
        <v>55</v>
      </c>
      <c r="F22" s="2" t="s">
        <v>25</v>
      </c>
      <c r="G22" s="73">
        <v>3</v>
      </c>
    </row>
    <row r="23" spans="1:7" x14ac:dyDescent="0.25">
      <c r="A23" s="2">
        <f t="shared" si="1"/>
        <v>18</v>
      </c>
      <c r="B23" s="2" t="s">
        <v>168</v>
      </c>
      <c r="C23" s="13">
        <v>28</v>
      </c>
      <c r="D23" s="1"/>
      <c r="E23" s="2">
        <f t="shared" si="0"/>
        <v>56</v>
      </c>
      <c r="F23" s="2" t="s">
        <v>219</v>
      </c>
      <c r="G23" s="13">
        <v>3</v>
      </c>
    </row>
    <row r="24" spans="1:7" x14ac:dyDescent="0.25">
      <c r="A24" s="2">
        <f t="shared" si="1"/>
        <v>19</v>
      </c>
      <c r="B24" s="2" t="s">
        <v>148</v>
      </c>
      <c r="C24" s="13">
        <v>27</v>
      </c>
      <c r="D24" s="1"/>
      <c r="E24" s="2">
        <f t="shared" si="0"/>
        <v>57</v>
      </c>
      <c r="F24" s="2" t="s">
        <v>54</v>
      </c>
      <c r="G24" s="73">
        <v>3</v>
      </c>
    </row>
    <row r="25" spans="1:7" x14ac:dyDescent="0.25">
      <c r="A25" s="2">
        <f t="shared" si="1"/>
        <v>20</v>
      </c>
      <c r="B25" s="2" t="s">
        <v>188</v>
      </c>
      <c r="C25" s="13">
        <v>26</v>
      </c>
      <c r="D25" s="1"/>
      <c r="E25" s="2">
        <f t="shared" si="0"/>
        <v>58</v>
      </c>
      <c r="F25" s="2" t="s">
        <v>12</v>
      </c>
      <c r="G25" s="13">
        <v>2</v>
      </c>
    </row>
    <row r="26" spans="1:7" x14ac:dyDescent="0.25">
      <c r="A26" s="2">
        <f t="shared" si="1"/>
        <v>21</v>
      </c>
      <c r="B26" s="2" t="s">
        <v>72</v>
      </c>
      <c r="C26" s="13">
        <v>26</v>
      </c>
      <c r="D26" s="1"/>
      <c r="E26" s="2">
        <f t="shared" si="0"/>
        <v>59</v>
      </c>
      <c r="F26" s="2" t="s">
        <v>48</v>
      </c>
      <c r="G26" s="73">
        <v>2</v>
      </c>
    </row>
    <row r="27" spans="1:7" x14ac:dyDescent="0.25">
      <c r="A27" s="2">
        <f t="shared" si="1"/>
        <v>22</v>
      </c>
      <c r="B27" s="2" t="s">
        <v>32</v>
      </c>
      <c r="C27" s="13">
        <v>24</v>
      </c>
      <c r="D27" s="1"/>
      <c r="E27" s="2">
        <f t="shared" si="0"/>
        <v>60</v>
      </c>
      <c r="F27" s="2" t="s">
        <v>144</v>
      </c>
      <c r="G27" s="73">
        <v>2</v>
      </c>
    </row>
    <row r="28" spans="1:7" x14ac:dyDescent="0.25">
      <c r="A28" s="2">
        <f t="shared" si="1"/>
        <v>23</v>
      </c>
      <c r="B28" s="2" t="s">
        <v>187</v>
      </c>
      <c r="C28" s="13">
        <v>24</v>
      </c>
      <c r="D28" s="1"/>
      <c r="E28" s="2">
        <f t="shared" si="0"/>
        <v>61</v>
      </c>
      <c r="F28" s="2" t="s">
        <v>36</v>
      </c>
      <c r="G28" s="73">
        <v>2</v>
      </c>
    </row>
    <row r="29" spans="1:7" x14ac:dyDescent="0.25">
      <c r="A29" s="2">
        <f t="shared" si="1"/>
        <v>24</v>
      </c>
      <c r="B29" s="2" t="s">
        <v>8</v>
      </c>
      <c r="C29" s="13">
        <v>21</v>
      </c>
      <c r="D29" s="1"/>
      <c r="E29" s="2">
        <f t="shared" si="0"/>
        <v>62</v>
      </c>
      <c r="F29" s="2" t="s">
        <v>196</v>
      </c>
      <c r="G29" s="13">
        <v>1</v>
      </c>
    </row>
    <row r="30" spans="1:7" x14ac:dyDescent="0.25">
      <c r="A30" s="2">
        <f t="shared" si="1"/>
        <v>25</v>
      </c>
      <c r="B30" s="2" t="s">
        <v>18</v>
      </c>
      <c r="C30" s="13">
        <v>19</v>
      </c>
      <c r="D30" s="1"/>
      <c r="E30" s="2">
        <f t="shared" si="0"/>
        <v>63</v>
      </c>
      <c r="F30" s="2" t="s">
        <v>20</v>
      </c>
      <c r="G30" s="73">
        <v>1</v>
      </c>
    </row>
    <row r="31" spans="1:7" x14ac:dyDescent="0.25">
      <c r="A31" s="2">
        <f t="shared" si="1"/>
        <v>26</v>
      </c>
      <c r="B31" s="2" t="s">
        <v>77</v>
      </c>
      <c r="C31" s="73">
        <v>19</v>
      </c>
      <c r="D31" s="1"/>
      <c r="E31" s="2">
        <f t="shared" si="0"/>
        <v>64</v>
      </c>
      <c r="F31" s="2" t="s">
        <v>31</v>
      </c>
      <c r="G31" s="73">
        <v>1</v>
      </c>
    </row>
    <row r="32" spans="1:7" x14ac:dyDescent="0.25">
      <c r="A32" s="2">
        <f t="shared" si="1"/>
        <v>27</v>
      </c>
      <c r="B32" s="2" t="s">
        <v>79</v>
      </c>
      <c r="C32" s="13">
        <v>18</v>
      </c>
      <c r="D32" s="1"/>
      <c r="E32" s="2">
        <f t="shared" si="0"/>
        <v>65</v>
      </c>
      <c r="F32" s="2" t="s">
        <v>53</v>
      </c>
      <c r="G32" s="13">
        <v>1</v>
      </c>
    </row>
    <row r="33" spans="1:7" x14ac:dyDescent="0.25">
      <c r="A33" s="2">
        <f t="shared" si="1"/>
        <v>28</v>
      </c>
      <c r="B33" s="2" t="s">
        <v>42</v>
      </c>
      <c r="C33" s="73">
        <v>16</v>
      </c>
      <c r="D33" s="1"/>
      <c r="E33" s="2">
        <f t="shared" si="0"/>
        <v>66</v>
      </c>
      <c r="F33" s="2" t="s">
        <v>67</v>
      </c>
      <c r="G33" s="73">
        <v>1</v>
      </c>
    </row>
    <row r="34" spans="1:7" x14ac:dyDescent="0.25">
      <c r="A34" s="2">
        <f t="shared" si="1"/>
        <v>29</v>
      </c>
      <c r="B34" s="2" t="s">
        <v>39</v>
      </c>
      <c r="C34" s="13">
        <v>15</v>
      </c>
      <c r="D34" s="1"/>
      <c r="E34" s="2">
        <f t="shared" ref="E34:E41" si="2">E33+1</f>
        <v>67</v>
      </c>
      <c r="F34" s="2" t="s">
        <v>272</v>
      </c>
      <c r="G34" s="13">
        <v>1</v>
      </c>
    </row>
    <row r="35" spans="1:7" x14ac:dyDescent="0.25">
      <c r="A35" s="2">
        <f t="shared" si="1"/>
        <v>30</v>
      </c>
      <c r="B35" s="2" t="s">
        <v>95</v>
      </c>
      <c r="C35" s="13">
        <v>14</v>
      </c>
      <c r="D35" s="1"/>
      <c r="E35" s="2">
        <f t="shared" si="2"/>
        <v>68</v>
      </c>
      <c r="F35" s="2" t="s">
        <v>215</v>
      </c>
      <c r="G35" s="73">
        <v>1</v>
      </c>
    </row>
    <row r="36" spans="1:7" x14ac:dyDescent="0.25">
      <c r="A36" s="2">
        <f t="shared" si="1"/>
        <v>31</v>
      </c>
      <c r="B36" s="2" t="s">
        <v>98</v>
      </c>
      <c r="C36" s="13">
        <v>13</v>
      </c>
      <c r="D36" s="1"/>
      <c r="E36" s="2">
        <f t="shared" si="2"/>
        <v>69</v>
      </c>
      <c r="F36" s="2" t="s">
        <v>80</v>
      </c>
      <c r="G36" s="73">
        <v>1</v>
      </c>
    </row>
    <row r="37" spans="1:7" x14ac:dyDescent="0.25">
      <c r="A37" s="2">
        <f t="shared" si="1"/>
        <v>32</v>
      </c>
      <c r="B37" s="2" t="s">
        <v>85</v>
      </c>
      <c r="C37" s="13">
        <v>12</v>
      </c>
      <c r="D37" s="1"/>
      <c r="E37" s="2">
        <f t="shared" si="2"/>
        <v>70</v>
      </c>
      <c r="F37" s="2" t="s">
        <v>74</v>
      </c>
      <c r="G37" s="73">
        <v>1</v>
      </c>
    </row>
    <row r="38" spans="1:7" x14ac:dyDescent="0.25">
      <c r="A38" s="2">
        <f t="shared" si="1"/>
        <v>33</v>
      </c>
      <c r="B38" s="2" t="s">
        <v>218</v>
      </c>
      <c r="C38" s="73">
        <v>12</v>
      </c>
      <c r="D38" s="1"/>
      <c r="E38" s="2">
        <f t="shared" si="2"/>
        <v>71</v>
      </c>
      <c r="F38" s="2" t="s">
        <v>192</v>
      </c>
      <c r="G38" s="13">
        <v>1</v>
      </c>
    </row>
    <row r="39" spans="1:7" x14ac:dyDescent="0.25">
      <c r="A39" s="2">
        <f t="shared" si="1"/>
        <v>34</v>
      </c>
      <c r="B39" s="2" t="s">
        <v>143</v>
      </c>
      <c r="C39" s="73">
        <v>10</v>
      </c>
      <c r="D39" s="1"/>
      <c r="E39" s="2">
        <f t="shared" si="2"/>
        <v>72</v>
      </c>
      <c r="F39" s="2" t="s">
        <v>199</v>
      </c>
      <c r="G39" s="73">
        <v>1</v>
      </c>
    </row>
    <row r="40" spans="1:7" x14ac:dyDescent="0.25">
      <c r="A40" s="2">
        <f t="shared" si="1"/>
        <v>35</v>
      </c>
      <c r="B40" s="2" t="s">
        <v>94</v>
      </c>
      <c r="C40" s="73">
        <v>10</v>
      </c>
      <c r="D40" s="1"/>
      <c r="E40" s="2">
        <f t="shared" si="2"/>
        <v>73</v>
      </c>
      <c r="F40" s="2" t="s">
        <v>90</v>
      </c>
      <c r="G40" s="73">
        <v>1</v>
      </c>
    </row>
    <row r="41" spans="1:7" x14ac:dyDescent="0.25">
      <c r="A41" s="2">
        <f t="shared" si="1"/>
        <v>36</v>
      </c>
      <c r="B41" s="2" t="s">
        <v>81</v>
      </c>
      <c r="C41" s="13">
        <v>9</v>
      </c>
      <c r="E41" s="2">
        <f t="shared" si="2"/>
        <v>74</v>
      </c>
      <c r="F41" s="2" t="s">
        <v>173</v>
      </c>
      <c r="G41" s="13">
        <v>1</v>
      </c>
    </row>
    <row r="42" spans="1:7" x14ac:dyDescent="0.25">
      <c r="A42" s="2">
        <f t="shared" si="1"/>
        <v>37</v>
      </c>
      <c r="B42" s="2" t="s">
        <v>13</v>
      </c>
      <c r="C42" s="73">
        <v>9</v>
      </c>
      <c r="E42" s="2"/>
      <c r="F42" s="31" t="s">
        <v>1</v>
      </c>
      <c r="G42" s="74">
        <v>1982</v>
      </c>
    </row>
    <row r="43" spans="1:7" x14ac:dyDescent="0.25">
      <c r="A43" s="2">
        <f>A42+1</f>
        <v>38</v>
      </c>
      <c r="B43" s="2" t="s">
        <v>195</v>
      </c>
      <c r="C43" s="73">
        <v>9</v>
      </c>
    </row>
    <row r="46" spans="1:7" x14ac:dyDescent="0.25">
      <c r="G46" s="77"/>
    </row>
    <row r="47" spans="1:7" x14ac:dyDescent="0.25">
      <c r="G47" s="77"/>
    </row>
    <row r="48" spans="1:7" x14ac:dyDescent="0.25">
      <c r="G48" s="96"/>
    </row>
    <row r="51" spans="7:7" x14ac:dyDescent="0.25">
      <c r="G51" s="77"/>
    </row>
    <row r="54" spans="7:7" x14ac:dyDescent="0.25">
      <c r="G54" s="96"/>
    </row>
    <row r="55" spans="7:7" x14ac:dyDescent="0.25">
      <c r="G55" s="96"/>
    </row>
    <row r="69" spans="7:7" x14ac:dyDescent="0.25">
      <c r="G69" s="77"/>
    </row>
    <row r="79" spans="7:7" x14ac:dyDescent="0.25">
      <c r="G79" s="77"/>
    </row>
  </sheetData>
  <sortState ref="B6:C79">
    <sortCondition descending="1" ref="C6:C79"/>
  </sortState>
  <mergeCells count="2">
    <mergeCell ref="A1:G1"/>
    <mergeCell ref="A3:G3"/>
  </mergeCells>
  <pageMargins left="0.7" right="0.7" top="0.75" bottom="0.75" header="0.3" footer="0.3"/>
  <pageSetup paperSize="9" orientation="portrait" r:id="rId1"/>
  <headerFooter>
    <oddFooter>&amp;R&amp;"Times New Roman,Normal"&amp;10 49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Layout" topLeftCell="A18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21.7109375" customWidth="1"/>
    <col min="5" max="5" width="2.85546875" customWidth="1"/>
    <col min="6" max="6" width="21.7109375" customWidth="1"/>
  </cols>
  <sheetData>
    <row r="1" spans="1:7" ht="33" customHeight="1" thickTop="1" thickBot="1" x14ac:dyDescent="0.3">
      <c r="A1" s="104" t="s">
        <v>273</v>
      </c>
      <c r="B1" s="105"/>
      <c r="C1" s="105"/>
      <c r="D1" s="105"/>
      <c r="E1" s="105"/>
      <c r="F1" s="105"/>
      <c r="G1" s="106"/>
    </row>
    <row r="2" spans="1:7" ht="15.75" thickTop="1" x14ac:dyDescent="0.25"/>
    <row r="3" spans="1:7" ht="36" customHeight="1" x14ac:dyDescent="0.25">
      <c r="A3" s="137" t="s">
        <v>313</v>
      </c>
      <c r="B3" s="117"/>
      <c r="C3" s="117"/>
      <c r="D3" s="117"/>
      <c r="E3" s="117"/>
      <c r="F3" s="117"/>
      <c r="G3" s="117"/>
    </row>
    <row r="5" spans="1:7" ht="25.5" x14ac:dyDescent="0.25">
      <c r="A5" s="6" t="s">
        <v>0</v>
      </c>
      <c r="B5" s="5" t="s">
        <v>152</v>
      </c>
      <c r="C5" s="5" t="s">
        <v>244</v>
      </c>
      <c r="E5" s="6" t="s">
        <v>0</v>
      </c>
      <c r="F5" s="5" t="s">
        <v>152</v>
      </c>
      <c r="G5" s="5" t="s">
        <v>244</v>
      </c>
    </row>
    <row r="6" spans="1:7" x14ac:dyDescent="0.25">
      <c r="A6" s="13">
        <v>1</v>
      </c>
      <c r="B6" s="2" t="s">
        <v>49</v>
      </c>
      <c r="C6" s="13">
        <v>57</v>
      </c>
      <c r="E6" s="13">
        <f>A36+1</f>
        <v>32</v>
      </c>
      <c r="F6" s="2" t="s">
        <v>39</v>
      </c>
      <c r="G6" s="13">
        <v>4</v>
      </c>
    </row>
    <row r="7" spans="1:7" x14ac:dyDescent="0.25">
      <c r="A7" s="13">
        <f>A6+1</f>
        <v>2</v>
      </c>
      <c r="B7" s="2" t="s">
        <v>10</v>
      </c>
      <c r="C7" s="13">
        <v>25</v>
      </c>
      <c r="E7" s="13">
        <f t="shared" ref="E7:E35" si="0">E6+1</f>
        <v>33</v>
      </c>
      <c r="F7" s="2" t="s">
        <v>99</v>
      </c>
      <c r="G7" s="13">
        <v>4</v>
      </c>
    </row>
    <row r="8" spans="1:7" x14ac:dyDescent="0.25">
      <c r="A8" s="13">
        <f t="shared" ref="A8:A36" si="1">A7+1</f>
        <v>3</v>
      </c>
      <c r="B8" s="2" t="s">
        <v>7</v>
      </c>
      <c r="C8" s="13">
        <v>24</v>
      </c>
      <c r="E8" s="13">
        <f t="shared" si="0"/>
        <v>34</v>
      </c>
      <c r="F8" s="2" t="s">
        <v>148</v>
      </c>
      <c r="G8" s="13">
        <v>4</v>
      </c>
    </row>
    <row r="9" spans="1:7" x14ac:dyDescent="0.25">
      <c r="A9" s="13">
        <f t="shared" si="1"/>
        <v>4</v>
      </c>
      <c r="B9" s="2" t="s">
        <v>11</v>
      </c>
      <c r="C9" s="13">
        <v>18</v>
      </c>
      <c r="E9" s="13">
        <f t="shared" si="0"/>
        <v>35</v>
      </c>
      <c r="F9" s="2" t="s">
        <v>144</v>
      </c>
      <c r="G9" s="13">
        <v>4</v>
      </c>
    </row>
    <row r="10" spans="1:7" x14ac:dyDescent="0.25">
      <c r="A10" s="13">
        <f t="shared" si="1"/>
        <v>5</v>
      </c>
      <c r="B10" s="2" t="s">
        <v>8</v>
      </c>
      <c r="C10" s="13">
        <v>16</v>
      </c>
      <c r="E10" s="13">
        <f t="shared" si="0"/>
        <v>36</v>
      </c>
      <c r="F10" s="2" t="s">
        <v>51</v>
      </c>
      <c r="G10" s="13">
        <v>4</v>
      </c>
    </row>
    <row r="11" spans="1:7" x14ac:dyDescent="0.25">
      <c r="A11" s="13">
        <f t="shared" si="1"/>
        <v>6</v>
      </c>
      <c r="B11" s="2" t="s">
        <v>135</v>
      </c>
      <c r="C11" s="13">
        <v>14</v>
      </c>
      <c r="E11" s="13">
        <f t="shared" si="0"/>
        <v>37</v>
      </c>
      <c r="F11" s="2" t="s">
        <v>34</v>
      </c>
      <c r="G11" s="13">
        <v>3</v>
      </c>
    </row>
    <row r="12" spans="1:7" x14ac:dyDescent="0.25">
      <c r="A12" s="13">
        <f t="shared" si="1"/>
        <v>7</v>
      </c>
      <c r="B12" s="2" t="s">
        <v>13</v>
      </c>
      <c r="C12" s="13">
        <v>14</v>
      </c>
      <c r="E12" s="13">
        <f t="shared" si="0"/>
        <v>38</v>
      </c>
      <c r="F12" s="2" t="s">
        <v>140</v>
      </c>
      <c r="G12" s="13">
        <v>3</v>
      </c>
    </row>
    <row r="13" spans="1:7" x14ac:dyDescent="0.25">
      <c r="A13" s="13">
        <f t="shared" si="1"/>
        <v>8</v>
      </c>
      <c r="B13" s="2" t="s">
        <v>55</v>
      </c>
      <c r="C13" s="13">
        <v>13</v>
      </c>
      <c r="E13" s="13">
        <f t="shared" si="0"/>
        <v>39</v>
      </c>
      <c r="F13" s="2" t="s">
        <v>67</v>
      </c>
      <c r="G13" s="13">
        <v>3</v>
      </c>
    </row>
    <row r="14" spans="1:7" x14ac:dyDescent="0.25">
      <c r="A14" s="13">
        <f t="shared" si="1"/>
        <v>9</v>
      </c>
      <c r="B14" s="2" t="s">
        <v>6</v>
      </c>
      <c r="C14" s="13">
        <v>12</v>
      </c>
      <c r="E14" s="13">
        <f t="shared" si="0"/>
        <v>40</v>
      </c>
      <c r="F14" s="2" t="s">
        <v>70</v>
      </c>
      <c r="G14" s="13">
        <v>3</v>
      </c>
    </row>
    <row r="15" spans="1:7" x14ac:dyDescent="0.25">
      <c r="A15" s="13">
        <f t="shared" si="1"/>
        <v>10</v>
      </c>
      <c r="B15" s="2" t="s">
        <v>61</v>
      </c>
      <c r="C15" s="13">
        <v>11</v>
      </c>
      <c r="E15" s="13">
        <f t="shared" si="0"/>
        <v>41</v>
      </c>
      <c r="F15" s="2" t="s">
        <v>142</v>
      </c>
      <c r="G15" s="13">
        <v>3</v>
      </c>
    </row>
    <row r="16" spans="1:7" x14ac:dyDescent="0.25">
      <c r="A16" s="13">
        <f t="shared" si="1"/>
        <v>11</v>
      </c>
      <c r="B16" s="2" t="s">
        <v>193</v>
      </c>
      <c r="C16" s="13">
        <v>10</v>
      </c>
      <c r="E16" s="13">
        <f t="shared" si="0"/>
        <v>42</v>
      </c>
      <c r="F16" s="2" t="s">
        <v>97</v>
      </c>
      <c r="G16" s="13">
        <v>2</v>
      </c>
    </row>
    <row r="17" spans="1:7" x14ac:dyDescent="0.25">
      <c r="A17" s="13">
        <f t="shared" si="1"/>
        <v>12</v>
      </c>
      <c r="B17" s="2" t="s">
        <v>80</v>
      </c>
      <c r="C17" s="13">
        <v>9</v>
      </c>
      <c r="E17" s="13">
        <f t="shared" si="0"/>
        <v>43</v>
      </c>
      <c r="F17" s="2" t="s">
        <v>32</v>
      </c>
      <c r="G17" s="13">
        <v>2</v>
      </c>
    </row>
    <row r="18" spans="1:7" x14ac:dyDescent="0.25">
      <c r="A18" s="13">
        <f t="shared" si="1"/>
        <v>13</v>
      </c>
      <c r="B18" s="2" t="s">
        <v>52</v>
      </c>
      <c r="C18" s="13">
        <v>8</v>
      </c>
      <c r="E18" s="13">
        <f t="shared" si="0"/>
        <v>44</v>
      </c>
      <c r="F18" s="2" t="s">
        <v>141</v>
      </c>
      <c r="G18" s="13">
        <v>2</v>
      </c>
    </row>
    <row r="19" spans="1:7" x14ac:dyDescent="0.25">
      <c r="A19" s="13">
        <f t="shared" si="1"/>
        <v>14</v>
      </c>
      <c r="B19" s="2" t="s">
        <v>66</v>
      </c>
      <c r="C19" s="13">
        <v>8</v>
      </c>
      <c r="E19" s="13">
        <f t="shared" si="0"/>
        <v>45</v>
      </c>
      <c r="F19" s="2" t="s">
        <v>187</v>
      </c>
      <c r="G19" s="13">
        <v>2</v>
      </c>
    </row>
    <row r="20" spans="1:7" x14ac:dyDescent="0.25">
      <c r="A20" s="13">
        <f t="shared" si="1"/>
        <v>15</v>
      </c>
      <c r="B20" s="2" t="s">
        <v>27</v>
      </c>
      <c r="C20" s="13">
        <v>8</v>
      </c>
      <c r="E20" s="13">
        <f t="shared" si="0"/>
        <v>46</v>
      </c>
      <c r="F20" s="2" t="s">
        <v>85</v>
      </c>
      <c r="G20" s="13">
        <v>2</v>
      </c>
    </row>
    <row r="21" spans="1:7" x14ac:dyDescent="0.25">
      <c r="A21" s="13">
        <f t="shared" si="1"/>
        <v>16</v>
      </c>
      <c r="B21" s="2" t="s">
        <v>16</v>
      </c>
      <c r="C21" s="13">
        <v>7</v>
      </c>
      <c r="E21" s="13">
        <f t="shared" si="0"/>
        <v>47</v>
      </c>
      <c r="F21" s="2" t="s">
        <v>54</v>
      </c>
      <c r="G21" s="13">
        <v>2</v>
      </c>
    </row>
    <row r="22" spans="1:7" x14ac:dyDescent="0.25">
      <c r="A22" s="13">
        <f t="shared" si="1"/>
        <v>17</v>
      </c>
      <c r="B22" s="2" t="s">
        <v>25</v>
      </c>
      <c r="C22" s="13">
        <v>6</v>
      </c>
      <c r="E22" s="13">
        <f t="shared" si="0"/>
        <v>48</v>
      </c>
      <c r="F22" s="2" t="s">
        <v>143</v>
      </c>
      <c r="G22" s="13">
        <v>2</v>
      </c>
    </row>
    <row r="23" spans="1:7" x14ac:dyDescent="0.25">
      <c r="A23" s="13">
        <f t="shared" si="1"/>
        <v>18</v>
      </c>
      <c r="B23" s="2" t="s">
        <v>31</v>
      </c>
      <c r="C23" s="13">
        <v>6</v>
      </c>
      <c r="E23" s="13">
        <f t="shared" si="0"/>
        <v>49</v>
      </c>
      <c r="F23" s="2" t="s">
        <v>94</v>
      </c>
      <c r="G23" s="13">
        <v>2</v>
      </c>
    </row>
    <row r="24" spans="1:7" x14ac:dyDescent="0.25">
      <c r="A24" s="13">
        <f t="shared" si="1"/>
        <v>19</v>
      </c>
      <c r="B24" s="2" t="s">
        <v>246</v>
      </c>
      <c r="C24" s="13">
        <v>6</v>
      </c>
      <c r="E24" s="13">
        <f t="shared" si="0"/>
        <v>50</v>
      </c>
      <c r="F24" s="2" t="s">
        <v>77</v>
      </c>
      <c r="G24" s="13">
        <v>2</v>
      </c>
    </row>
    <row r="25" spans="1:7" x14ac:dyDescent="0.25">
      <c r="A25" s="13">
        <f t="shared" si="1"/>
        <v>20</v>
      </c>
      <c r="B25" s="2" t="s">
        <v>199</v>
      </c>
      <c r="C25" s="13">
        <v>6</v>
      </c>
      <c r="E25" s="13">
        <f t="shared" si="0"/>
        <v>51</v>
      </c>
      <c r="F25" s="2" t="s">
        <v>91</v>
      </c>
      <c r="G25" s="13">
        <v>1</v>
      </c>
    </row>
    <row r="26" spans="1:7" x14ac:dyDescent="0.25">
      <c r="A26" s="13">
        <f t="shared" si="1"/>
        <v>21</v>
      </c>
      <c r="B26" s="2" t="s">
        <v>42</v>
      </c>
      <c r="C26" s="13">
        <v>6</v>
      </c>
      <c r="E26" s="13">
        <f t="shared" si="0"/>
        <v>52</v>
      </c>
      <c r="F26" s="2" t="s">
        <v>217</v>
      </c>
      <c r="G26" s="13">
        <v>1</v>
      </c>
    </row>
    <row r="27" spans="1:7" x14ac:dyDescent="0.25">
      <c r="A27" s="13">
        <f t="shared" si="1"/>
        <v>22</v>
      </c>
      <c r="B27" s="2" t="s">
        <v>136</v>
      </c>
      <c r="C27" s="13">
        <v>5</v>
      </c>
      <c r="E27" s="13">
        <f t="shared" si="0"/>
        <v>53</v>
      </c>
      <c r="F27" s="2" t="s">
        <v>76</v>
      </c>
      <c r="G27" s="13">
        <v>1</v>
      </c>
    </row>
    <row r="28" spans="1:7" x14ac:dyDescent="0.25">
      <c r="A28" s="13">
        <f t="shared" si="1"/>
        <v>23</v>
      </c>
      <c r="B28" s="2" t="s">
        <v>189</v>
      </c>
      <c r="C28" s="13">
        <v>5</v>
      </c>
      <c r="E28" s="13">
        <f t="shared" si="0"/>
        <v>54</v>
      </c>
      <c r="F28" s="2" t="s">
        <v>218</v>
      </c>
      <c r="G28" s="13">
        <v>1</v>
      </c>
    </row>
    <row r="29" spans="1:7" x14ac:dyDescent="0.25">
      <c r="A29" s="13">
        <f t="shared" si="1"/>
        <v>24</v>
      </c>
      <c r="B29" s="2" t="s">
        <v>72</v>
      </c>
      <c r="C29" s="13">
        <v>5</v>
      </c>
      <c r="E29" s="13">
        <f t="shared" si="0"/>
        <v>55</v>
      </c>
      <c r="F29" s="2" t="s">
        <v>190</v>
      </c>
      <c r="G29" s="13">
        <v>1</v>
      </c>
    </row>
    <row r="30" spans="1:7" x14ac:dyDescent="0.25">
      <c r="A30" s="13">
        <f t="shared" si="1"/>
        <v>25</v>
      </c>
      <c r="B30" s="2" t="s">
        <v>195</v>
      </c>
      <c r="C30" s="13">
        <v>5</v>
      </c>
      <c r="E30" s="13">
        <f t="shared" si="0"/>
        <v>56</v>
      </c>
      <c r="F30" s="2" t="s">
        <v>46</v>
      </c>
      <c r="G30" s="13">
        <v>1</v>
      </c>
    </row>
    <row r="31" spans="1:7" x14ac:dyDescent="0.25">
      <c r="A31" s="13">
        <f t="shared" si="1"/>
        <v>26</v>
      </c>
      <c r="B31" s="2" t="s">
        <v>41</v>
      </c>
      <c r="C31" s="13">
        <v>5</v>
      </c>
      <c r="E31" s="13">
        <f t="shared" si="0"/>
        <v>57</v>
      </c>
      <c r="F31" s="2" t="s">
        <v>18</v>
      </c>
      <c r="G31" s="13">
        <v>1</v>
      </c>
    </row>
    <row r="32" spans="1:7" x14ac:dyDescent="0.25">
      <c r="A32" s="13">
        <f t="shared" si="1"/>
        <v>27</v>
      </c>
      <c r="B32" s="2" t="s">
        <v>17</v>
      </c>
      <c r="C32" s="13">
        <v>4</v>
      </c>
      <c r="E32" s="13">
        <f t="shared" si="0"/>
        <v>58</v>
      </c>
      <c r="F32" s="2" t="s">
        <v>14</v>
      </c>
      <c r="G32" s="13">
        <v>1</v>
      </c>
    </row>
    <row r="33" spans="1:7" x14ac:dyDescent="0.25">
      <c r="A33" s="13">
        <f t="shared" si="1"/>
        <v>28</v>
      </c>
      <c r="B33" s="67" t="s">
        <v>245</v>
      </c>
      <c r="C33" s="13">
        <v>4</v>
      </c>
      <c r="E33" s="13">
        <f t="shared" si="0"/>
        <v>59</v>
      </c>
      <c r="F33" s="2" t="s">
        <v>23</v>
      </c>
      <c r="G33" s="13">
        <v>1</v>
      </c>
    </row>
    <row r="34" spans="1:7" x14ac:dyDescent="0.25">
      <c r="A34" s="13">
        <f t="shared" si="1"/>
        <v>29</v>
      </c>
      <c r="B34" s="2" t="s">
        <v>188</v>
      </c>
      <c r="C34" s="13">
        <v>4</v>
      </c>
      <c r="E34" s="13">
        <f t="shared" si="0"/>
        <v>60</v>
      </c>
      <c r="F34" s="2" t="s">
        <v>96</v>
      </c>
      <c r="G34" s="13">
        <v>1</v>
      </c>
    </row>
    <row r="35" spans="1:7" x14ac:dyDescent="0.25">
      <c r="A35" s="13">
        <f t="shared" si="1"/>
        <v>30</v>
      </c>
      <c r="B35" s="2" t="s">
        <v>168</v>
      </c>
      <c r="C35" s="13">
        <v>4</v>
      </c>
      <c r="E35" s="13">
        <f t="shared" si="0"/>
        <v>61</v>
      </c>
      <c r="F35" s="2" t="s">
        <v>95</v>
      </c>
      <c r="G35" s="13">
        <v>1</v>
      </c>
    </row>
    <row r="36" spans="1:7" x14ac:dyDescent="0.25">
      <c r="A36" s="13">
        <f t="shared" si="1"/>
        <v>31</v>
      </c>
      <c r="B36" s="2" t="s">
        <v>74</v>
      </c>
      <c r="C36" s="13">
        <v>4</v>
      </c>
      <c r="E36" s="9"/>
      <c r="F36" s="37" t="s">
        <v>1</v>
      </c>
      <c r="G36" s="14">
        <v>393</v>
      </c>
    </row>
  </sheetData>
  <sortState ref="B6:C66">
    <sortCondition descending="1" ref="C6:C66"/>
  </sortState>
  <mergeCells count="2">
    <mergeCell ref="A1:G1"/>
    <mergeCell ref="A3:G3"/>
  </mergeCells>
  <pageMargins left="0.7" right="0.7" top="0.75" bottom="0.75" header="0.3" footer="0.3"/>
  <pageSetup paperSize="9" orientation="portrait" r:id="rId1"/>
  <headerFooter>
    <oddFooter>&amp;R&amp;"Times New Roman,Normal"&amp;10 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topLeftCell="A18" zoomScaleNormal="100" workbookViewId="0">
      <selection sqref="A1:G43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8" ht="44.25" customHeight="1" thickTop="1" thickBot="1" x14ac:dyDescent="0.3">
      <c r="A1" s="104" t="s">
        <v>263</v>
      </c>
      <c r="B1" s="105"/>
      <c r="C1" s="106"/>
      <c r="D1" s="44"/>
      <c r="E1" s="44"/>
      <c r="F1" s="44"/>
      <c r="G1" s="44"/>
      <c r="H1" s="44"/>
    </row>
    <row r="2" spans="1:8" ht="9.75" customHeight="1" thickTop="1" x14ac:dyDescent="0.25"/>
    <row r="3" spans="1:8" ht="32.25" customHeight="1" x14ac:dyDescent="0.25">
      <c r="A3" s="107" t="s">
        <v>264</v>
      </c>
      <c r="B3" s="108"/>
      <c r="C3" s="108"/>
      <c r="D3" s="44"/>
      <c r="E3" s="44"/>
      <c r="F3" s="44"/>
      <c r="G3" s="44"/>
    </row>
    <row r="5" spans="1:8" ht="25.5" x14ac:dyDescent="0.25">
      <c r="A5" s="6" t="s">
        <v>105</v>
      </c>
      <c r="B5" s="5" t="s">
        <v>4</v>
      </c>
      <c r="C5" s="6" t="s">
        <v>2</v>
      </c>
    </row>
    <row r="6" spans="1:8" x14ac:dyDescent="0.25">
      <c r="A6" s="31" t="s">
        <v>106</v>
      </c>
      <c r="B6" s="14">
        <f>SUM(B7:B11)</f>
        <v>340</v>
      </c>
      <c r="C6" s="43">
        <f>B6/B21</f>
        <v>0.5457463884430177</v>
      </c>
    </row>
    <row r="7" spans="1:8" x14ac:dyDescent="0.25">
      <c r="A7" s="2" t="s">
        <v>107</v>
      </c>
      <c r="B7" s="13">
        <v>5</v>
      </c>
      <c r="C7" s="32">
        <f>B7/B21</f>
        <v>8.0256821829855531E-3</v>
      </c>
    </row>
    <row r="8" spans="1:8" x14ac:dyDescent="0.25">
      <c r="A8" s="2" t="s">
        <v>108</v>
      </c>
      <c r="B8" s="13">
        <v>121</v>
      </c>
      <c r="C8" s="32">
        <f>B8/B21</f>
        <v>0.1942215088282504</v>
      </c>
    </row>
    <row r="9" spans="1:8" x14ac:dyDescent="0.25">
      <c r="A9" s="2" t="s">
        <v>109</v>
      </c>
      <c r="B9" s="13">
        <v>23</v>
      </c>
      <c r="C9" s="32">
        <f>B9/B21</f>
        <v>3.691813804173355E-2</v>
      </c>
    </row>
    <row r="10" spans="1:8" x14ac:dyDescent="0.25">
      <c r="A10" s="2" t="s">
        <v>110</v>
      </c>
      <c r="B10" s="13">
        <v>160</v>
      </c>
      <c r="C10" s="32">
        <f>B10/B21</f>
        <v>0.2568218298555377</v>
      </c>
    </row>
    <row r="11" spans="1:8" x14ac:dyDescent="0.25">
      <c r="A11" s="2" t="s">
        <v>111</v>
      </c>
      <c r="B11" s="13">
        <v>31</v>
      </c>
      <c r="C11" s="32">
        <f>B11/B21</f>
        <v>4.9759229534510431E-2</v>
      </c>
    </row>
    <row r="12" spans="1:8" x14ac:dyDescent="0.25">
      <c r="A12" s="31" t="s">
        <v>112</v>
      </c>
      <c r="B12" s="3">
        <v>33</v>
      </c>
      <c r="C12" s="43">
        <f>B12/B21</f>
        <v>5.2969502407704656E-2</v>
      </c>
    </row>
    <row r="13" spans="1:8" x14ac:dyDescent="0.25">
      <c r="A13" s="31" t="s">
        <v>113</v>
      </c>
      <c r="B13" s="3">
        <f>SUM(B14:B15)</f>
        <v>32</v>
      </c>
      <c r="C13" s="43">
        <f>B13/B21</f>
        <v>5.1364365971107544E-2</v>
      </c>
    </row>
    <row r="14" spans="1:8" x14ac:dyDescent="0.25">
      <c r="A14" s="2" t="s">
        <v>114</v>
      </c>
      <c r="B14" s="13">
        <v>26</v>
      </c>
      <c r="C14" s="32">
        <f>B14/B21</f>
        <v>4.1733547351524881E-2</v>
      </c>
    </row>
    <row r="15" spans="1:8" x14ac:dyDescent="0.25">
      <c r="A15" s="2" t="s">
        <v>116</v>
      </c>
      <c r="B15" s="13">
        <v>6</v>
      </c>
      <c r="C15" s="32">
        <f>B15/B21</f>
        <v>9.630818619582664E-3</v>
      </c>
    </row>
    <row r="16" spans="1:8" x14ac:dyDescent="0.25">
      <c r="A16" s="31" t="s">
        <v>117</v>
      </c>
      <c r="B16" s="3">
        <f>SUM(B17:B18)</f>
        <v>144</v>
      </c>
      <c r="C16" s="43">
        <f>B16/B21</f>
        <v>0.23113964686998395</v>
      </c>
    </row>
    <row r="17" spans="1:3" x14ac:dyDescent="0.25">
      <c r="A17" s="2" t="s">
        <v>118</v>
      </c>
      <c r="B17" s="13">
        <v>134</v>
      </c>
      <c r="C17" s="32">
        <f>B17/B21</f>
        <v>0.21508828250401285</v>
      </c>
    </row>
    <row r="18" spans="1:3" x14ac:dyDescent="0.25">
      <c r="A18" s="2" t="s">
        <v>119</v>
      </c>
      <c r="B18" s="13">
        <v>10</v>
      </c>
      <c r="C18" s="32">
        <f>B18/B21</f>
        <v>1.6051364365971106E-2</v>
      </c>
    </row>
    <row r="19" spans="1:3" x14ac:dyDescent="0.25">
      <c r="A19" s="31" t="s">
        <v>120</v>
      </c>
      <c r="B19" s="3">
        <v>55</v>
      </c>
      <c r="C19" s="43">
        <f>B19/B21</f>
        <v>8.8282504012841087E-2</v>
      </c>
    </row>
    <row r="20" spans="1:3" x14ac:dyDescent="0.25">
      <c r="A20" s="31" t="s">
        <v>150</v>
      </c>
      <c r="B20" s="3">
        <v>19</v>
      </c>
      <c r="C20" s="43">
        <f>B20/B21</f>
        <v>3.0497592295345103E-2</v>
      </c>
    </row>
    <row r="21" spans="1:3" x14ac:dyDescent="0.25">
      <c r="A21" s="31" t="s">
        <v>3</v>
      </c>
      <c r="B21" s="14">
        <f>B6+B12+B13+B16+B19+B20</f>
        <v>623</v>
      </c>
      <c r="C21" s="43">
        <f>C6+C12+C13+C16+C19+C20</f>
        <v>1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topLeftCell="A15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37.5703125" customWidth="1"/>
    <col min="3" max="3" width="14.42578125" customWidth="1"/>
  </cols>
  <sheetData>
    <row r="1" spans="1:8" ht="33" customHeight="1" thickTop="1" thickBot="1" x14ac:dyDescent="0.3">
      <c r="A1" s="104" t="s">
        <v>254</v>
      </c>
      <c r="B1" s="105"/>
      <c r="C1" s="105"/>
      <c r="D1" s="105"/>
      <c r="E1" s="106"/>
      <c r="F1" s="93"/>
      <c r="G1" s="47"/>
      <c r="H1" s="47"/>
    </row>
    <row r="2" spans="1:8" ht="21" customHeight="1" thickTop="1" x14ac:dyDescent="0.25">
      <c r="A2" s="109"/>
      <c r="B2" s="108"/>
      <c r="C2" s="108"/>
      <c r="D2" s="108"/>
      <c r="E2" s="108"/>
      <c r="F2" s="47"/>
      <c r="G2" s="47"/>
      <c r="H2" s="47"/>
    </row>
    <row r="3" spans="1:8" ht="45.75" customHeight="1" x14ac:dyDescent="0.25">
      <c r="A3" s="110" t="s">
        <v>265</v>
      </c>
      <c r="B3" s="111"/>
      <c r="C3" s="111"/>
      <c r="D3" s="111"/>
      <c r="E3" s="111"/>
      <c r="F3" s="47"/>
      <c r="G3" s="47"/>
      <c r="H3" s="47"/>
    </row>
    <row r="4" spans="1:8" ht="20.25" customHeight="1" x14ac:dyDescent="0.25">
      <c r="A4" s="112"/>
      <c r="B4" s="113"/>
      <c r="C4" s="113"/>
      <c r="D4" s="113"/>
      <c r="E4" s="113"/>
    </row>
    <row r="5" spans="1:8" ht="24" x14ac:dyDescent="0.25">
      <c r="A5" s="16" t="s">
        <v>0</v>
      </c>
      <c r="B5" s="16" t="s">
        <v>50</v>
      </c>
      <c r="C5" s="17" t="s">
        <v>4</v>
      </c>
      <c r="D5" s="33" t="s">
        <v>2</v>
      </c>
    </row>
    <row r="6" spans="1:8" x14ac:dyDescent="0.25">
      <c r="A6" s="11">
        <v>1</v>
      </c>
      <c r="B6" s="8" t="s">
        <v>30</v>
      </c>
      <c r="C6" s="12">
        <v>69</v>
      </c>
      <c r="D6" s="35">
        <f>C6/C25</f>
        <v>0.23711340206185566</v>
      </c>
    </row>
    <row r="7" spans="1:8" x14ac:dyDescent="0.25">
      <c r="A7" s="11">
        <f>A6+1</f>
        <v>2</v>
      </c>
      <c r="B7" s="8" t="s">
        <v>123</v>
      </c>
      <c r="C7" s="12">
        <v>59</v>
      </c>
      <c r="D7" s="35">
        <f>C7/C25</f>
        <v>0.20274914089347079</v>
      </c>
    </row>
    <row r="8" spans="1:8" x14ac:dyDescent="0.25">
      <c r="A8" s="11">
        <f t="shared" ref="A8:A24" si="0">A7+1</f>
        <v>3</v>
      </c>
      <c r="B8" s="8" t="s">
        <v>22</v>
      </c>
      <c r="C8" s="12">
        <v>43</v>
      </c>
      <c r="D8" s="35">
        <f>C8/C25</f>
        <v>0.14776632302405499</v>
      </c>
    </row>
    <row r="9" spans="1:8" x14ac:dyDescent="0.25">
      <c r="A9" s="11">
        <f t="shared" si="0"/>
        <v>4</v>
      </c>
      <c r="B9" s="8" t="s">
        <v>48</v>
      </c>
      <c r="C9" s="12">
        <v>25</v>
      </c>
      <c r="D9" s="35">
        <f>C9/C25</f>
        <v>8.5910652920962199E-2</v>
      </c>
    </row>
    <row r="10" spans="1:8" x14ac:dyDescent="0.25">
      <c r="A10" s="11">
        <f t="shared" si="0"/>
        <v>5</v>
      </c>
      <c r="B10" s="8" t="s">
        <v>40</v>
      </c>
      <c r="C10" s="12">
        <v>17</v>
      </c>
      <c r="D10" s="35">
        <f>C10/C25</f>
        <v>5.8419243986254296E-2</v>
      </c>
    </row>
    <row r="11" spans="1:8" x14ac:dyDescent="0.25">
      <c r="A11" s="11">
        <f t="shared" si="0"/>
        <v>6</v>
      </c>
      <c r="B11" s="8" t="s">
        <v>37</v>
      </c>
      <c r="C11" s="12">
        <v>16</v>
      </c>
      <c r="D11" s="35">
        <f>C11/C25</f>
        <v>5.4982817869415807E-2</v>
      </c>
    </row>
    <row r="12" spans="1:8" x14ac:dyDescent="0.25">
      <c r="A12" s="11">
        <f t="shared" si="0"/>
        <v>7</v>
      </c>
      <c r="B12" s="8" t="s">
        <v>15</v>
      </c>
      <c r="C12" s="12">
        <v>14</v>
      </c>
      <c r="D12" s="35">
        <f>C12/C25</f>
        <v>4.8109965635738834E-2</v>
      </c>
    </row>
    <row r="13" spans="1:8" x14ac:dyDescent="0.25">
      <c r="A13" s="11">
        <f t="shared" si="0"/>
        <v>8</v>
      </c>
      <c r="B13" s="8" t="s">
        <v>24</v>
      </c>
      <c r="C13" s="12">
        <v>13</v>
      </c>
      <c r="D13" s="35">
        <f>C13/C25</f>
        <v>4.4673539518900345E-2</v>
      </c>
    </row>
    <row r="14" spans="1:8" ht="15.75" customHeight="1" x14ac:dyDescent="0.25">
      <c r="A14" s="11">
        <f t="shared" si="0"/>
        <v>9</v>
      </c>
      <c r="B14" s="8" t="s">
        <v>31</v>
      </c>
      <c r="C14" s="12">
        <v>9</v>
      </c>
      <c r="D14" s="35">
        <f>C14/C25</f>
        <v>3.0927835051546393E-2</v>
      </c>
    </row>
    <row r="15" spans="1:8" ht="15.75" customHeight="1" x14ac:dyDescent="0.25">
      <c r="A15" s="11">
        <f t="shared" si="0"/>
        <v>10</v>
      </c>
      <c r="B15" s="8" t="s">
        <v>89</v>
      </c>
      <c r="C15" s="12">
        <v>6</v>
      </c>
      <c r="D15" s="35">
        <f>C15/C25</f>
        <v>2.0618556701030927E-2</v>
      </c>
    </row>
    <row r="16" spans="1:8" x14ac:dyDescent="0.25">
      <c r="A16" s="11">
        <f t="shared" si="0"/>
        <v>11</v>
      </c>
      <c r="B16" s="8" t="s">
        <v>29</v>
      </c>
      <c r="C16" s="12">
        <v>5</v>
      </c>
      <c r="D16" s="35">
        <f>C16/C25</f>
        <v>1.7182130584192441E-2</v>
      </c>
    </row>
    <row r="17" spans="1:4" x14ac:dyDescent="0.25">
      <c r="A17" s="11">
        <f t="shared" si="0"/>
        <v>12</v>
      </c>
      <c r="B17" s="8" t="s">
        <v>62</v>
      </c>
      <c r="C17" s="12">
        <v>4</v>
      </c>
      <c r="D17" s="35">
        <f>C17/C25</f>
        <v>1.3745704467353952E-2</v>
      </c>
    </row>
    <row r="18" spans="1:4" x14ac:dyDescent="0.25">
      <c r="A18" s="11">
        <f t="shared" si="0"/>
        <v>13</v>
      </c>
      <c r="B18" s="8" t="s">
        <v>42</v>
      </c>
      <c r="C18" s="12">
        <v>4</v>
      </c>
      <c r="D18" s="35">
        <f>C18/C25</f>
        <v>1.3745704467353952E-2</v>
      </c>
    </row>
    <row r="19" spans="1:4" x14ac:dyDescent="0.25">
      <c r="A19" s="11">
        <f t="shared" si="0"/>
        <v>14</v>
      </c>
      <c r="B19" s="8" t="s">
        <v>87</v>
      </c>
      <c r="C19" s="12">
        <v>3</v>
      </c>
      <c r="D19" s="35">
        <f>C19/C25</f>
        <v>1.0309278350515464E-2</v>
      </c>
    </row>
    <row r="20" spans="1:4" x14ac:dyDescent="0.25">
      <c r="A20" s="11">
        <f t="shared" si="0"/>
        <v>15</v>
      </c>
      <c r="B20" s="34" t="s">
        <v>47</v>
      </c>
      <c r="C20" s="12">
        <v>3</v>
      </c>
      <c r="D20" s="35">
        <f>C20/C25</f>
        <v>1.0309278350515464E-2</v>
      </c>
    </row>
    <row r="21" spans="1:4" x14ac:dyDescent="0.25">
      <c r="A21" s="11">
        <f t="shared" si="0"/>
        <v>16</v>
      </c>
      <c r="B21" s="8" t="s">
        <v>122</v>
      </c>
      <c r="C21" s="12">
        <v>1</v>
      </c>
      <c r="D21" s="35">
        <f>C21/C25</f>
        <v>3.4364261168384879E-3</v>
      </c>
    </row>
    <row r="22" spans="1:4" x14ac:dyDescent="0.25">
      <c r="A22" s="11">
        <f t="shared" si="0"/>
        <v>17</v>
      </c>
      <c r="B22" s="8" t="s">
        <v>75</v>
      </c>
      <c r="C22" s="12">
        <v>0</v>
      </c>
      <c r="D22" s="35">
        <f>C22/C25</f>
        <v>0</v>
      </c>
    </row>
    <row r="23" spans="1:4" x14ac:dyDescent="0.25">
      <c r="A23" s="11">
        <f t="shared" si="0"/>
        <v>18</v>
      </c>
      <c r="B23" s="8" t="s">
        <v>132</v>
      </c>
      <c r="C23" s="12">
        <v>0</v>
      </c>
      <c r="D23" s="35">
        <f>C23/C25</f>
        <v>0</v>
      </c>
    </row>
    <row r="24" spans="1:4" x14ac:dyDescent="0.25">
      <c r="A24" s="11">
        <f t="shared" si="0"/>
        <v>19</v>
      </c>
      <c r="B24" s="8" t="s">
        <v>253</v>
      </c>
      <c r="C24" s="12">
        <v>0</v>
      </c>
      <c r="D24" s="35">
        <f>C24/C25</f>
        <v>0</v>
      </c>
    </row>
    <row r="25" spans="1:4" x14ac:dyDescent="0.25">
      <c r="A25" s="8"/>
      <c r="B25" s="10" t="s">
        <v>3</v>
      </c>
      <c r="C25" s="38">
        <f>SUM(C6:C24)</f>
        <v>291</v>
      </c>
      <c r="D25" s="39">
        <f>SUM(D6:D24)</f>
        <v>1</v>
      </c>
    </row>
  </sheetData>
  <sortState ref="B6:D24">
    <sortCondition descending="1" ref="C6:C24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headerFooter>
    <oddFooter>&amp;R&amp;"Times New Roman,Normal"&amp;10 25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topLeftCell="A20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  <col min="4" max="4" width="11" customWidth="1"/>
  </cols>
  <sheetData>
    <row r="1" spans="1:7" ht="33" customHeight="1" thickTop="1" thickBot="1" x14ac:dyDescent="0.3">
      <c r="A1" s="104" t="s">
        <v>151</v>
      </c>
      <c r="B1" s="105"/>
      <c r="C1" s="105"/>
      <c r="D1" s="105"/>
      <c r="E1" s="106"/>
      <c r="F1" s="40"/>
      <c r="G1" s="40"/>
    </row>
    <row r="2" spans="1:7" ht="15.75" thickTop="1" x14ac:dyDescent="0.25"/>
    <row r="3" spans="1:7" ht="27" customHeight="1" x14ac:dyDescent="0.25">
      <c r="A3" s="114" t="s">
        <v>266</v>
      </c>
      <c r="B3" s="115"/>
      <c r="C3" s="115"/>
      <c r="D3" s="115"/>
      <c r="E3" s="115"/>
    </row>
    <row r="5" spans="1:7" ht="24" x14ac:dyDescent="0.25">
      <c r="A5" s="16" t="s">
        <v>0</v>
      </c>
      <c r="B5" s="6" t="s">
        <v>124</v>
      </c>
      <c r="C5" s="17" t="s">
        <v>4</v>
      </c>
      <c r="D5" s="16" t="s">
        <v>2</v>
      </c>
    </row>
    <row r="6" spans="1:7" x14ac:dyDescent="0.25">
      <c r="A6" s="11">
        <v>1</v>
      </c>
      <c r="B6" s="2" t="s">
        <v>125</v>
      </c>
      <c r="C6" s="11">
        <v>468</v>
      </c>
      <c r="D6" s="35">
        <f>C6/C14</f>
        <v>0.7512038523274478</v>
      </c>
    </row>
    <row r="7" spans="1:7" x14ac:dyDescent="0.25">
      <c r="A7" s="11">
        <f>A6+1</f>
        <v>2</v>
      </c>
      <c r="B7" s="2" t="s">
        <v>131</v>
      </c>
      <c r="C7" s="11">
        <v>45</v>
      </c>
      <c r="D7" s="35">
        <f>C7/C14</f>
        <v>7.2231139646869988E-2</v>
      </c>
    </row>
    <row r="8" spans="1:7" x14ac:dyDescent="0.25">
      <c r="A8" s="11">
        <f t="shared" ref="A8:A12" si="0">A7+1</f>
        <v>3</v>
      </c>
      <c r="B8" s="2" t="s">
        <v>127</v>
      </c>
      <c r="C8" s="11">
        <v>29</v>
      </c>
      <c r="D8" s="35">
        <f>C8/C14</f>
        <v>4.6548956661316213E-2</v>
      </c>
    </row>
    <row r="9" spans="1:7" x14ac:dyDescent="0.25">
      <c r="A9" s="11">
        <f t="shared" si="0"/>
        <v>4</v>
      </c>
      <c r="B9" s="2" t="s">
        <v>129</v>
      </c>
      <c r="C9" s="11">
        <v>25</v>
      </c>
      <c r="D9" s="35">
        <f>C9/C14</f>
        <v>4.0128410914927769E-2</v>
      </c>
    </row>
    <row r="10" spans="1:7" x14ac:dyDescent="0.25">
      <c r="A10" s="11">
        <f t="shared" si="0"/>
        <v>5</v>
      </c>
      <c r="B10" s="2" t="s">
        <v>126</v>
      </c>
      <c r="C10" s="11">
        <v>20</v>
      </c>
      <c r="D10" s="35">
        <f>C10/C14</f>
        <v>3.2102728731942212E-2</v>
      </c>
    </row>
    <row r="11" spans="1:7" x14ac:dyDescent="0.25">
      <c r="A11" s="11">
        <f t="shared" si="0"/>
        <v>6</v>
      </c>
      <c r="B11" s="2" t="s">
        <v>282</v>
      </c>
      <c r="C11" s="11">
        <v>20</v>
      </c>
      <c r="D11" s="35">
        <f>C11/C14</f>
        <v>3.2102728731942212E-2</v>
      </c>
    </row>
    <row r="12" spans="1:7" x14ac:dyDescent="0.25">
      <c r="A12" s="11">
        <f t="shared" si="0"/>
        <v>7</v>
      </c>
      <c r="B12" s="2" t="s">
        <v>130</v>
      </c>
      <c r="C12" s="11">
        <v>14</v>
      </c>
      <c r="D12" s="35">
        <f>C12/C14</f>
        <v>2.247191011235955E-2</v>
      </c>
    </row>
    <row r="13" spans="1:7" x14ac:dyDescent="0.25">
      <c r="A13" s="11">
        <v>8</v>
      </c>
      <c r="B13" s="2" t="s">
        <v>314</v>
      </c>
      <c r="C13" s="11">
        <v>2</v>
      </c>
      <c r="D13" s="35"/>
    </row>
    <row r="14" spans="1:7" x14ac:dyDescent="0.25">
      <c r="A14" s="8"/>
      <c r="B14" s="10" t="s">
        <v>3</v>
      </c>
      <c r="C14" s="38">
        <f>SUM(C6:C13)</f>
        <v>623</v>
      </c>
      <c r="D14" s="39">
        <f>SUM(D6:D12)</f>
        <v>0.9967897271268058</v>
      </c>
    </row>
  </sheetData>
  <sortState ref="B6:D13">
    <sortCondition descending="1" ref="C6:C13"/>
  </sortState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26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topLeftCell="A19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21.7109375" customWidth="1"/>
    <col min="3" max="4" width="15.7109375" customWidth="1"/>
  </cols>
  <sheetData>
    <row r="1" spans="1:7" ht="33" customHeight="1" thickTop="1" thickBot="1" x14ac:dyDescent="0.3">
      <c r="A1" s="104" t="s">
        <v>267</v>
      </c>
      <c r="B1" s="105"/>
      <c r="C1" s="105"/>
      <c r="D1" s="105"/>
      <c r="E1" s="105"/>
      <c r="F1" s="106"/>
      <c r="G1" s="40"/>
    </row>
    <row r="2" spans="1:7" ht="9.75" customHeight="1" thickTop="1" x14ac:dyDescent="0.25">
      <c r="A2" s="49"/>
      <c r="B2" s="48"/>
      <c r="C2" s="48"/>
      <c r="D2" s="48"/>
      <c r="E2" s="48"/>
      <c r="F2" s="48"/>
      <c r="G2" s="40"/>
    </row>
    <row r="3" spans="1:7" x14ac:dyDescent="0.25">
      <c r="A3" s="116" t="s">
        <v>268</v>
      </c>
      <c r="B3" s="108"/>
      <c r="C3" s="108"/>
      <c r="D3" s="108"/>
      <c r="E3" s="108"/>
      <c r="F3" s="108"/>
      <c r="G3" s="48"/>
    </row>
    <row r="4" spans="1:7" ht="6.75" customHeight="1" x14ac:dyDescent="0.25">
      <c r="A4" s="15"/>
      <c r="B4" s="15"/>
      <c r="C4" s="15"/>
      <c r="D4" s="15"/>
      <c r="E4" s="15"/>
      <c r="F4" s="15"/>
    </row>
    <row r="5" spans="1:7" ht="24" x14ac:dyDescent="0.25">
      <c r="A5" s="16" t="s">
        <v>0</v>
      </c>
      <c r="B5" s="17" t="s">
        <v>152</v>
      </c>
      <c r="C5" s="17" t="s">
        <v>153</v>
      </c>
      <c r="D5" s="17" t="s">
        <v>154</v>
      </c>
      <c r="E5" s="52" t="s">
        <v>155</v>
      </c>
      <c r="F5" s="53" t="s">
        <v>2</v>
      </c>
    </row>
    <row r="6" spans="1:7" x14ac:dyDescent="0.25">
      <c r="A6" s="11">
        <v>1</v>
      </c>
      <c r="B6" s="8" t="s">
        <v>23</v>
      </c>
      <c r="C6" s="11">
        <v>124</v>
      </c>
      <c r="D6" s="11">
        <v>119</v>
      </c>
      <c r="E6" s="11">
        <f t="shared" ref="E6:E29" si="0">C6+D6</f>
        <v>243</v>
      </c>
      <c r="F6" s="35">
        <f>E6/E30</f>
        <v>0.21112076455256298</v>
      </c>
    </row>
    <row r="7" spans="1:7" x14ac:dyDescent="0.25">
      <c r="A7" s="11">
        <f>A6+1</f>
        <v>2</v>
      </c>
      <c r="B7" s="8" t="s">
        <v>49</v>
      </c>
      <c r="C7" s="11">
        <v>53</v>
      </c>
      <c r="D7" s="11">
        <v>175</v>
      </c>
      <c r="E7" s="11">
        <f t="shared" si="0"/>
        <v>228</v>
      </c>
      <c r="F7" s="35">
        <f>E7/E30</f>
        <v>0.19808861859252824</v>
      </c>
    </row>
    <row r="8" spans="1:7" x14ac:dyDescent="0.25">
      <c r="A8" s="11">
        <f t="shared" ref="A8:A29" si="1">A7+1</f>
        <v>3</v>
      </c>
      <c r="B8" s="45" t="s">
        <v>42</v>
      </c>
      <c r="C8" s="54">
        <v>98</v>
      </c>
      <c r="D8" s="54">
        <v>8</v>
      </c>
      <c r="E8" s="54">
        <f t="shared" si="0"/>
        <v>106</v>
      </c>
      <c r="F8" s="35">
        <f>E8/E30</f>
        <v>9.2093831450912253E-2</v>
      </c>
    </row>
    <row r="9" spans="1:7" x14ac:dyDescent="0.25">
      <c r="A9" s="11">
        <f t="shared" si="1"/>
        <v>4</v>
      </c>
      <c r="B9" s="8" t="s">
        <v>19</v>
      </c>
      <c r="C9" s="11">
        <v>97</v>
      </c>
      <c r="D9" s="11">
        <v>8</v>
      </c>
      <c r="E9" s="11">
        <f t="shared" si="0"/>
        <v>105</v>
      </c>
      <c r="F9" s="35">
        <f>E9/E30</f>
        <v>9.1225021720243271E-2</v>
      </c>
    </row>
    <row r="10" spans="1:7" x14ac:dyDescent="0.25">
      <c r="A10" s="11">
        <f t="shared" si="1"/>
        <v>5</v>
      </c>
      <c r="B10" s="8" t="s">
        <v>48</v>
      </c>
      <c r="C10" s="11">
        <v>68</v>
      </c>
      <c r="D10" s="11">
        <v>14</v>
      </c>
      <c r="E10" s="11">
        <f t="shared" si="0"/>
        <v>82</v>
      </c>
      <c r="F10" s="35">
        <f>E10/E30</f>
        <v>7.1242397914856648E-2</v>
      </c>
    </row>
    <row r="11" spans="1:7" x14ac:dyDescent="0.25">
      <c r="A11" s="11">
        <f t="shared" si="1"/>
        <v>6</v>
      </c>
      <c r="B11" s="55" t="s">
        <v>158</v>
      </c>
      <c r="C11" s="56">
        <v>25</v>
      </c>
      <c r="D11" s="56">
        <v>27</v>
      </c>
      <c r="E11" s="56">
        <f t="shared" si="0"/>
        <v>52</v>
      </c>
      <c r="F11" s="57">
        <f>E11/E30</f>
        <v>4.5178105994787145E-2</v>
      </c>
    </row>
    <row r="12" spans="1:7" x14ac:dyDescent="0.25">
      <c r="A12" s="11">
        <f t="shared" si="1"/>
        <v>7</v>
      </c>
      <c r="B12" s="8" t="s">
        <v>21</v>
      </c>
      <c r="C12" s="11">
        <v>46</v>
      </c>
      <c r="D12" s="11">
        <v>0</v>
      </c>
      <c r="E12" s="11">
        <f t="shared" si="0"/>
        <v>46</v>
      </c>
      <c r="F12" s="35">
        <f>E12/E30</f>
        <v>3.996524761077324E-2</v>
      </c>
    </row>
    <row r="13" spans="1:7" x14ac:dyDescent="0.25">
      <c r="A13" s="11">
        <f t="shared" si="1"/>
        <v>8</v>
      </c>
      <c r="B13" s="8" t="s">
        <v>22</v>
      </c>
      <c r="C13" s="11">
        <v>33</v>
      </c>
      <c r="D13" s="11">
        <v>5</v>
      </c>
      <c r="E13" s="11">
        <f t="shared" si="0"/>
        <v>38</v>
      </c>
      <c r="F13" s="35">
        <f>E13/E30</f>
        <v>3.3014769765421371E-2</v>
      </c>
    </row>
    <row r="14" spans="1:7" x14ac:dyDescent="0.25">
      <c r="A14" s="11">
        <f t="shared" si="1"/>
        <v>9</v>
      </c>
      <c r="B14" s="8" t="s">
        <v>44</v>
      </c>
      <c r="C14" s="11">
        <v>26</v>
      </c>
      <c r="D14" s="11">
        <v>12</v>
      </c>
      <c r="E14" s="11">
        <f t="shared" si="0"/>
        <v>38</v>
      </c>
      <c r="F14" s="35">
        <f>E14/E30</f>
        <v>3.3014769765421371E-2</v>
      </c>
    </row>
    <row r="15" spans="1:7" x14ac:dyDescent="0.25">
      <c r="A15" s="11">
        <f t="shared" si="1"/>
        <v>10</v>
      </c>
      <c r="B15" s="8" t="s">
        <v>18</v>
      </c>
      <c r="C15" s="11">
        <v>23</v>
      </c>
      <c r="D15" s="11">
        <v>10</v>
      </c>
      <c r="E15" s="11">
        <f t="shared" si="0"/>
        <v>33</v>
      </c>
      <c r="F15" s="35">
        <f>E15/E30</f>
        <v>2.8670721112076455E-2</v>
      </c>
    </row>
    <row r="16" spans="1:7" x14ac:dyDescent="0.25">
      <c r="A16" s="11">
        <f t="shared" si="1"/>
        <v>11</v>
      </c>
      <c r="B16" s="8" t="s">
        <v>60</v>
      </c>
      <c r="C16" s="11">
        <v>9</v>
      </c>
      <c r="D16" s="11">
        <v>19</v>
      </c>
      <c r="E16" s="11">
        <f t="shared" si="0"/>
        <v>28</v>
      </c>
      <c r="F16" s="35">
        <f>E16/E30</f>
        <v>2.4326672458731539E-2</v>
      </c>
    </row>
    <row r="17" spans="1:6" x14ac:dyDescent="0.25">
      <c r="A17" s="11">
        <f t="shared" si="1"/>
        <v>12</v>
      </c>
      <c r="B17" s="8" t="s">
        <v>55</v>
      </c>
      <c r="C17" s="11">
        <v>11</v>
      </c>
      <c r="D17" s="11">
        <v>12</v>
      </c>
      <c r="E17" s="11">
        <f t="shared" si="0"/>
        <v>23</v>
      </c>
      <c r="F17" s="35">
        <f>E17/E30</f>
        <v>1.998262380538662E-2</v>
      </c>
    </row>
    <row r="18" spans="1:6" x14ac:dyDescent="0.25">
      <c r="A18" s="11">
        <f t="shared" si="1"/>
        <v>13</v>
      </c>
      <c r="B18" s="8" t="s">
        <v>66</v>
      </c>
      <c r="C18" s="11">
        <v>20</v>
      </c>
      <c r="D18" s="11">
        <v>0</v>
      </c>
      <c r="E18" s="11">
        <f t="shared" si="0"/>
        <v>20</v>
      </c>
      <c r="F18" s="35">
        <f>E18/E30</f>
        <v>1.7376194613379671E-2</v>
      </c>
    </row>
    <row r="19" spans="1:6" x14ac:dyDescent="0.25">
      <c r="A19" s="11">
        <f t="shared" si="1"/>
        <v>14</v>
      </c>
      <c r="B19" s="8" t="s">
        <v>72</v>
      </c>
      <c r="C19" s="11">
        <v>17</v>
      </c>
      <c r="D19" s="11">
        <v>0</v>
      </c>
      <c r="E19" s="11">
        <f t="shared" si="0"/>
        <v>17</v>
      </c>
      <c r="F19" s="35">
        <f>E19/E30</f>
        <v>1.4769765421372719E-2</v>
      </c>
    </row>
    <row r="20" spans="1:6" x14ac:dyDescent="0.25">
      <c r="A20" s="11">
        <f t="shared" si="1"/>
        <v>15</v>
      </c>
      <c r="B20" s="8" t="s">
        <v>52</v>
      </c>
      <c r="C20" s="11">
        <v>16</v>
      </c>
      <c r="D20" s="11">
        <v>0</v>
      </c>
      <c r="E20" s="11">
        <f t="shared" si="0"/>
        <v>16</v>
      </c>
      <c r="F20" s="35">
        <f>E20/E30</f>
        <v>1.3900955690703735E-2</v>
      </c>
    </row>
    <row r="21" spans="1:6" x14ac:dyDescent="0.25">
      <c r="A21" s="11">
        <f t="shared" si="1"/>
        <v>16</v>
      </c>
      <c r="B21" s="91" t="s">
        <v>26</v>
      </c>
      <c r="C21" s="11">
        <v>13</v>
      </c>
      <c r="D21" s="11">
        <v>0</v>
      </c>
      <c r="E21" s="11">
        <f t="shared" si="0"/>
        <v>13</v>
      </c>
      <c r="F21" s="35">
        <f>E21/E30</f>
        <v>1.1294526498696786E-2</v>
      </c>
    </row>
    <row r="22" spans="1:6" x14ac:dyDescent="0.25">
      <c r="A22" s="11">
        <f t="shared" si="1"/>
        <v>17</v>
      </c>
      <c r="B22" s="8" t="s">
        <v>14</v>
      </c>
      <c r="C22" s="11">
        <v>5</v>
      </c>
      <c r="D22" s="11">
        <v>7</v>
      </c>
      <c r="E22" s="11">
        <f t="shared" si="0"/>
        <v>12</v>
      </c>
      <c r="F22" s="35">
        <f>E22/E30</f>
        <v>1.0425716768027803E-2</v>
      </c>
    </row>
    <row r="23" spans="1:6" x14ac:dyDescent="0.25">
      <c r="A23" s="11">
        <f t="shared" si="1"/>
        <v>18</v>
      </c>
      <c r="B23" s="8" t="s">
        <v>67</v>
      </c>
      <c r="C23" s="11">
        <v>0</v>
      </c>
      <c r="D23" s="11">
        <v>10</v>
      </c>
      <c r="E23" s="11">
        <f t="shared" si="0"/>
        <v>10</v>
      </c>
      <c r="F23" s="35">
        <f>E23/E30</f>
        <v>8.6880973066898355E-3</v>
      </c>
    </row>
    <row r="24" spans="1:6" x14ac:dyDescent="0.25">
      <c r="A24" s="11">
        <f t="shared" si="1"/>
        <v>19</v>
      </c>
      <c r="B24" s="8" t="s">
        <v>51</v>
      </c>
      <c r="C24" s="11">
        <v>10</v>
      </c>
      <c r="D24" s="11">
        <v>0</v>
      </c>
      <c r="E24" s="11">
        <f t="shared" si="0"/>
        <v>10</v>
      </c>
      <c r="F24" s="35">
        <f>E24/E30</f>
        <v>8.6880973066898355E-3</v>
      </c>
    </row>
    <row r="25" spans="1:6" x14ac:dyDescent="0.25">
      <c r="A25" s="11">
        <f t="shared" si="1"/>
        <v>20</v>
      </c>
      <c r="B25" s="8" t="s">
        <v>156</v>
      </c>
      <c r="C25" s="11">
        <v>8</v>
      </c>
      <c r="D25" s="11">
        <v>0</v>
      </c>
      <c r="E25" s="11">
        <f t="shared" si="0"/>
        <v>8</v>
      </c>
      <c r="F25" s="35">
        <f>E25/E30</f>
        <v>6.9504778453518675E-3</v>
      </c>
    </row>
    <row r="26" spans="1:6" x14ac:dyDescent="0.25">
      <c r="A26" s="11">
        <f t="shared" si="1"/>
        <v>21</v>
      </c>
      <c r="B26" s="8" t="s">
        <v>54</v>
      </c>
      <c r="C26" s="11">
        <v>0</v>
      </c>
      <c r="D26" s="11">
        <v>7</v>
      </c>
      <c r="E26" s="11">
        <f t="shared" si="0"/>
        <v>7</v>
      </c>
      <c r="F26" s="35">
        <f>E26/E30</f>
        <v>6.0816681146828849E-3</v>
      </c>
    </row>
    <row r="27" spans="1:6" x14ac:dyDescent="0.25">
      <c r="A27" s="11">
        <f t="shared" si="1"/>
        <v>22</v>
      </c>
      <c r="B27" s="8" t="s">
        <v>20</v>
      </c>
      <c r="C27" s="11">
        <v>6</v>
      </c>
      <c r="D27" s="11">
        <v>0</v>
      </c>
      <c r="E27" s="11">
        <f t="shared" si="0"/>
        <v>6</v>
      </c>
      <c r="F27" s="35">
        <f>E27/E30</f>
        <v>5.2128583840139013E-3</v>
      </c>
    </row>
    <row r="28" spans="1:6" x14ac:dyDescent="0.25">
      <c r="A28" s="11">
        <f t="shared" si="1"/>
        <v>23</v>
      </c>
      <c r="B28" s="8" t="s">
        <v>17</v>
      </c>
      <c r="C28" s="11">
        <v>6</v>
      </c>
      <c r="D28" s="11">
        <v>0</v>
      </c>
      <c r="E28" s="11">
        <f t="shared" si="0"/>
        <v>6</v>
      </c>
      <c r="F28" s="35">
        <f>E28/E30</f>
        <v>5.2128583840139013E-3</v>
      </c>
    </row>
    <row r="29" spans="1:6" x14ac:dyDescent="0.25">
      <c r="A29" s="11">
        <f t="shared" si="1"/>
        <v>24</v>
      </c>
      <c r="B29" s="8" t="s">
        <v>57</v>
      </c>
      <c r="C29" s="11">
        <v>4</v>
      </c>
      <c r="D29" s="11">
        <v>0</v>
      </c>
      <c r="E29" s="11">
        <f t="shared" si="0"/>
        <v>4</v>
      </c>
      <c r="F29" s="35">
        <f>E29/E30</f>
        <v>3.4752389226759338E-3</v>
      </c>
    </row>
    <row r="30" spans="1:6" x14ac:dyDescent="0.25">
      <c r="A30" s="8"/>
      <c r="B30" s="10" t="s">
        <v>1</v>
      </c>
      <c r="C30" s="38">
        <f>SUM(C6:C29)</f>
        <v>718</v>
      </c>
      <c r="D30" s="38">
        <f>SUM(D6:D29)</f>
        <v>433</v>
      </c>
      <c r="E30" s="94">
        <f>SUM(E6:E29)</f>
        <v>1151</v>
      </c>
      <c r="F30" s="39">
        <f>SUM(F6:F29)</f>
        <v>1</v>
      </c>
    </row>
  </sheetData>
  <sortState ref="B6:F29">
    <sortCondition descending="1" ref="E6:E29"/>
  </sortState>
  <mergeCells count="2">
    <mergeCell ref="A1:F1"/>
    <mergeCell ref="A3:F3"/>
  </mergeCells>
  <pageMargins left="0.7" right="0.7" top="0.75" bottom="0.75" header="0.3" footer="0.3"/>
  <pageSetup paperSize="9" orientation="portrait" r:id="rId1"/>
  <headerFooter>
    <oddFooter>&amp;R&amp;"Times New Roman,Normal"&amp;10 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Layout" topLeftCell="A20" zoomScaleNormal="100" workbookViewId="0">
      <selection sqref="A1:G43"/>
    </sheetView>
  </sheetViews>
  <sheetFormatPr baseColWidth="10" defaultRowHeight="15" x14ac:dyDescent="0.25"/>
  <cols>
    <col min="1" max="1" width="53.28515625" customWidth="1"/>
    <col min="2" max="2" width="15.42578125" customWidth="1"/>
  </cols>
  <sheetData>
    <row r="1" spans="1:7" ht="33" customHeight="1" thickTop="1" thickBot="1" x14ac:dyDescent="0.3">
      <c r="A1" s="104" t="s">
        <v>269</v>
      </c>
      <c r="B1" s="105"/>
      <c r="C1" s="106"/>
      <c r="D1" s="95"/>
      <c r="E1" s="48"/>
      <c r="F1" s="48"/>
      <c r="G1" s="48"/>
    </row>
    <row r="2" spans="1:7" ht="15.75" thickTop="1" x14ac:dyDescent="0.25"/>
    <row r="3" spans="1:7" ht="25.5" customHeight="1" x14ac:dyDescent="0.25">
      <c r="A3" s="116" t="s">
        <v>283</v>
      </c>
      <c r="B3" s="117"/>
      <c r="C3" s="117"/>
      <c r="D3" s="58"/>
      <c r="E3" s="58"/>
      <c r="F3" s="58"/>
      <c r="G3" s="58"/>
    </row>
    <row r="5" spans="1:7" ht="25.5" x14ac:dyDescent="0.25">
      <c r="A5" s="6" t="s">
        <v>105</v>
      </c>
      <c r="B5" s="5" t="s">
        <v>4</v>
      </c>
      <c r="C5" s="6" t="s">
        <v>2</v>
      </c>
    </row>
    <row r="6" spans="1:7" x14ac:dyDescent="0.25">
      <c r="A6" s="31" t="s">
        <v>106</v>
      </c>
      <c r="B6" s="3">
        <f>SUM(B7:B10)</f>
        <v>645</v>
      </c>
      <c r="C6" s="43">
        <f>B6/B17</f>
        <v>0.5603822762814944</v>
      </c>
    </row>
    <row r="7" spans="1:7" x14ac:dyDescent="0.25">
      <c r="A7" s="2" t="s">
        <v>108</v>
      </c>
      <c r="B7" s="13">
        <v>109</v>
      </c>
      <c r="C7" s="32">
        <f>B7/B17</f>
        <v>9.4700260642919198E-2</v>
      </c>
    </row>
    <row r="8" spans="1:7" x14ac:dyDescent="0.25">
      <c r="A8" s="2" t="s">
        <v>109</v>
      </c>
      <c r="B8" s="13">
        <v>13</v>
      </c>
      <c r="C8" s="32">
        <f>B8/B17</f>
        <v>1.1294526498696786E-2</v>
      </c>
    </row>
    <row r="9" spans="1:7" x14ac:dyDescent="0.25">
      <c r="A9" s="2" t="s">
        <v>110</v>
      </c>
      <c r="B9" s="13">
        <v>441</v>
      </c>
      <c r="C9" s="32">
        <f>B9/B17</f>
        <v>0.38314509122502172</v>
      </c>
    </row>
    <row r="10" spans="1:7" x14ac:dyDescent="0.25">
      <c r="A10" s="2" t="s">
        <v>111</v>
      </c>
      <c r="B10" s="13">
        <v>82</v>
      </c>
      <c r="C10" s="32">
        <f>B10/B17</f>
        <v>7.1242397914856648E-2</v>
      </c>
    </row>
    <row r="11" spans="1:7" x14ac:dyDescent="0.25">
      <c r="A11" s="31" t="s">
        <v>112</v>
      </c>
      <c r="B11" s="3">
        <v>103</v>
      </c>
      <c r="C11" s="43">
        <f>B11/B17</f>
        <v>8.9487402258905294E-2</v>
      </c>
    </row>
    <row r="12" spans="1:7" x14ac:dyDescent="0.25">
      <c r="A12" s="31" t="s">
        <v>113</v>
      </c>
      <c r="B12" s="3">
        <f>SUM(B13:B13)</f>
        <v>100</v>
      </c>
      <c r="C12" s="43">
        <f>B12/B17</f>
        <v>8.6880973066898348E-2</v>
      </c>
    </row>
    <row r="13" spans="1:7" x14ac:dyDescent="0.25">
      <c r="A13" s="2" t="s">
        <v>116</v>
      </c>
      <c r="B13" s="13">
        <v>100</v>
      </c>
      <c r="C13" s="32">
        <f>B13/B17</f>
        <v>8.6880973066898348E-2</v>
      </c>
    </row>
    <row r="14" spans="1:7" x14ac:dyDescent="0.25">
      <c r="A14" s="31" t="s">
        <v>117</v>
      </c>
      <c r="B14" s="3">
        <f>SUM(B15:B15)</f>
        <v>251</v>
      </c>
      <c r="C14" s="43">
        <f>B14/B17</f>
        <v>0.21807124239791487</v>
      </c>
    </row>
    <row r="15" spans="1:7" x14ac:dyDescent="0.25">
      <c r="A15" s="2" t="s">
        <v>118</v>
      </c>
      <c r="B15" s="13">
        <v>251</v>
      </c>
      <c r="C15" s="32">
        <f>B15/B17</f>
        <v>0.21807124239791487</v>
      </c>
    </row>
    <row r="16" spans="1:7" x14ac:dyDescent="0.25">
      <c r="A16" s="31" t="s">
        <v>159</v>
      </c>
      <c r="B16" s="3">
        <v>52</v>
      </c>
      <c r="C16" s="43">
        <f>B16/B17</f>
        <v>4.5178105994787145E-2</v>
      </c>
    </row>
    <row r="17" spans="1:3" x14ac:dyDescent="0.25">
      <c r="A17" s="31" t="s">
        <v>3</v>
      </c>
      <c r="B17" s="14">
        <f>B6+B11+B12+B14+B16</f>
        <v>1151</v>
      </c>
      <c r="C17" s="43">
        <f>C6+C11+C12+C14+C16</f>
        <v>1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29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topLeftCell="A20" zoomScaleNormal="100" workbookViewId="0">
      <selection sqref="A1:G43"/>
    </sheetView>
  </sheetViews>
  <sheetFormatPr baseColWidth="10" defaultRowHeight="15" x14ac:dyDescent="0.25"/>
  <cols>
    <col min="1" max="1" width="2.85546875" customWidth="1"/>
    <col min="2" max="2" width="41.140625" customWidth="1"/>
    <col min="3" max="3" width="15.5703125" customWidth="1"/>
  </cols>
  <sheetData>
    <row r="1" spans="1:7" ht="33" customHeight="1" thickTop="1" thickBot="1" x14ac:dyDescent="0.3">
      <c r="A1" s="104" t="s">
        <v>160</v>
      </c>
      <c r="B1" s="105"/>
      <c r="C1" s="105"/>
      <c r="D1" s="105"/>
      <c r="E1" s="106"/>
      <c r="F1" s="50"/>
      <c r="G1" s="50"/>
    </row>
    <row r="2" spans="1:7" ht="15.75" thickTop="1" x14ac:dyDescent="0.25">
      <c r="A2" s="51"/>
      <c r="B2" s="50"/>
      <c r="C2" s="50"/>
      <c r="D2" s="50"/>
      <c r="E2" s="50"/>
    </row>
    <row r="4" spans="1:7" ht="25.5" x14ac:dyDescent="0.25">
      <c r="A4" s="6" t="s">
        <v>0</v>
      </c>
      <c r="B4" s="6" t="s">
        <v>161</v>
      </c>
      <c r="C4" s="5" t="s">
        <v>162</v>
      </c>
      <c r="D4" s="6" t="s">
        <v>2</v>
      </c>
    </row>
    <row r="5" spans="1:7" x14ac:dyDescent="0.25">
      <c r="A5" s="13">
        <v>1</v>
      </c>
      <c r="B5" s="2" t="s">
        <v>163</v>
      </c>
      <c r="C5" s="13">
        <v>42</v>
      </c>
      <c r="D5" s="32">
        <f>C5/C11</f>
        <v>0.31111111111111112</v>
      </c>
    </row>
    <row r="6" spans="1:7" x14ac:dyDescent="0.25">
      <c r="A6" s="13">
        <v>2</v>
      </c>
      <c r="B6" s="2" t="s">
        <v>126</v>
      </c>
      <c r="C6" s="13">
        <v>32</v>
      </c>
      <c r="D6" s="32">
        <f>C6/C11</f>
        <v>0.23703703703703705</v>
      </c>
    </row>
    <row r="7" spans="1:7" x14ac:dyDescent="0.25">
      <c r="A7" s="13">
        <v>3</v>
      </c>
      <c r="B7" s="2" t="s">
        <v>164</v>
      </c>
      <c r="C7" s="13">
        <v>22</v>
      </c>
      <c r="D7" s="32">
        <f>C7/C11</f>
        <v>0.16296296296296298</v>
      </c>
    </row>
    <row r="8" spans="1:7" x14ac:dyDescent="0.25">
      <c r="A8" s="13">
        <v>4</v>
      </c>
      <c r="B8" s="2" t="s">
        <v>166</v>
      </c>
      <c r="C8" s="13">
        <v>22</v>
      </c>
      <c r="D8" s="32">
        <f>C8/C11</f>
        <v>0.16296296296296298</v>
      </c>
    </row>
    <row r="9" spans="1:7" x14ac:dyDescent="0.25">
      <c r="A9" s="13">
        <v>5</v>
      </c>
      <c r="B9" s="2" t="s">
        <v>128</v>
      </c>
      <c r="C9" s="13">
        <v>9</v>
      </c>
      <c r="D9" s="32">
        <f>C9/C11</f>
        <v>6.6666666666666666E-2</v>
      </c>
    </row>
    <row r="10" spans="1:7" x14ac:dyDescent="0.25">
      <c r="A10" s="13">
        <v>6</v>
      </c>
      <c r="B10" s="2" t="s">
        <v>165</v>
      </c>
      <c r="C10" s="13">
        <v>8</v>
      </c>
      <c r="D10" s="32">
        <f>C10/C11</f>
        <v>5.9259259259259262E-2</v>
      </c>
    </row>
    <row r="11" spans="1:7" x14ac:dyDescent="0.25">
      <c r="A11" s="31"/>
      <c r="B11" s="31" t="s">
        <v>3</v>
      </c>
      <c r="C11" s="3">
        <f>SUM(C5:C10)</f>
        <v>135</v>
      </c>
      <c r="D11" s="43">
        <f>SUM(D5:D10)</f>
        <v>1</v>
      </c>
    </row>
  </sheetData>
  <sortState ref="B5:D10">
    <sortCondition descending="1" ref="C5:C10"/>
  </sortState>
  <mergeCells count="1">
    <mergeCell ref="A1:E1"/>
  </mergeCells>
  <pageMargins left="0.7" right="0.7" top="0.75" bottom="0.75" header="0.3" footer="0.3"/>
  <pageSetup paperSize="9" orientation="portrait" r:id="rId1"/>
  <headerFooter>
    <oddFooter>&amp;R&amp;"Times New Roman,Normal"&amp;10 30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topLeftCell="A20" zoomScaleNormal="100" workbookViewId="0">
      <selection sqref="A1:G43"/>
    </sheetView>
  </sheetViews>
  <sheetFormatPr baseColWidth="10" defaultRowHeight="15" x14ac:dyDescent="0.25"/>
  <cols>
    <col min="1" max="1" width="37.85546875" customWidth="1"/>
  </cols>
  <sheetData>
    <row r="1" spans="1:5" ht="45" customHeight="1" thickTop="1" thickBot="1" x14ac:dyDescent="0.3">
      <c r="A1" s="104" t="s">
        <v>297</v>
      </c>
      <c r="B1" s="105"/>
      <c r="C1" s="105"/>
      <c r="D1" s="105"/>
      <c r="E1" s="106"/>
    </row>
    <row r="2" spans="1:5" ht="15.75" thickTop="1" x14ac:dyDescent="0.25">
      <c r="A2" s="51"/>
      <c r="B2" s="100"/>
      <c r="C2" s="100"/>
      <c r="D2" s="100"/>
      <c r="E2" s="100"/>
    </row>
    <row r="3" spans="1:5" ht="23.25" customHeight="1" x14ac:dyDescent="0.25">
      <c r="A3" s="116" t="s">
        <v>300</v>
      </c>
      <c r="B3" s="108"/>
      <c r="C3" s="108"/>
      <c r="D3" s="108"/>
      <c r="E3" s="108"/>
    </row>
    <row r="4" spans="1:5" x14ac:dyDescent="0.25">
      <c r="A4" s="15"/>
      <c r="B4" s="15"/>
      <c r="C4" s="15"/>
      <c r="D4" s="15"/>
      <c r="E4" s="15"/>
    </row>
    <row r="5" spans="1:5" ht="36" x14ac:dyDescent="0.25">
      <c r="A5" s="52" t="s">
        <v>298</v>
      </c>
      <c r="B5" s="17" t="s">
        <v>153</v>
      </c>
      <c r="C5" s="17" t="s">
        <v>154</v>
      </c>
      <c r="D5" s="52" t="s">
        <v>299</v>
      </c>
      <c r="E5" s="53" t="s">
        <v>2</v>
      </c>
    </row>
    <row r="6" spans="1:5" x14ac:dyDescent="0.25">
      <c r="A6" s="8" t="s">
        <v>307</v>
      </c>
      <c r="B6" s="11">
        <v>151</v>
      </c>
      <c r="C6" s="11">
        <v>148</v>
      </c>
      <c r="D6" s="11">
        <f t="shared" ref="D6:D17" si="0">B6+C6</f>
        <v>299</v>
      </c>
      <c r="E6" s="35">
        <f>D6/D18</f>
        <v>0.25977410947002605</v>
      </c>
    </row>
    <row r="7" spans="1:5" x14ac:dyDescent="0.25">
      <c r="A7" s="101" t="s">
        <v>306</v>
      </c>
      <c r="B7" s="102">
        <v>112</v>
      </c>
      <c r="C7" s="102">
        <v>113</v>
      </c>
      <c r="D7" s="102">
        <f t="shared" si="0"/>
        <v>225</v>
      </c>
      <c r="E7" s="103">
        <f>D7/D18</f>
        <v>0.19548218940052128</v>
      </c>
    </row>
    <row r="8" spans="1:5" x14ac:dyDescent="0.25">
      <c r="A8" s="8" t="s">
        <v>301</v>
      </c>
      <c r="B8" s="11">
        <v>134</v>
      </c>
      <c r="C8" s="11">
        <v>24</v>
      </c>
      <c r="D8" s="11">
        <f t="shared" si="0"/>
        <v>158</v>
      </c>
      <c r="E8" s="35">
        <f>D8/D18</f>
        <v>0.1372719374456994</v>
      </c>
    </row>
    <row r="9" spans="1:5" x14ac:dyDescent="0.25">
      <c r="A9" s="8" t="s">
        <v>310</v>
      </c>
      <c r="B9" s="11">
        <v>104</v>
      </c>
      <c r="C9" s="11">
        <v>16</v>
      </c>
      <c r="D9" s="11">
        <f t="shared" si="0"/>
        <v>120</v>
      </c>
      <c r="E9" s="35">
        <f>D9/D18</f>
        <v>0.10425716768027801</v>
      </c>
    </row>
    <row r="10" spans="1:5" x14ac:dyDescent="0.25">
      <c r="A10" s="8" t="s">
        <v>305</v>
      </c>
      <c r="B10" s="11">
        <v>75</v>
      </c>
      <c r="C10" s="11">
        <v>10</v>
      </c>
      <c r="D10" s="11">
        <f t="shared" si="0"/>
        <v>85</v>
      </c>
      <c r="E10" s="35">
        <f>D10/D18</f>
        <v>7.3848827106863593E-2</v>
      </c>
    </row>
    <row r="11" spans="1:5" x14ac:dyDescent="0.25">
      <c r="A11" s="8" t="s">
        <v>312</v>
      </c>
      <c r="B11" s="11">
        <v>17</v>
      </c>
      <c r="C11" s="11">
        <v>59</v>
      </c>
      <c r="D11" s="11">
        <f t="shared" si="0"/>
        <v>76</v>
      </c>
      <c r="E11" s="35">
        <f>D11/D18</f>
        <v>6.6029539530842743E-2</v>
      </c>
    </row>
    <row r="12" spans="1:5" x14ac:dyDescent="0.25">
      <c r="A12" s="8" t="s">
        <v>309</v>
      </c>
      <c r="B12" s="11">
        <v>65</v>
      </c>
      <c r="C12" s="11">
        <v>8</v>
      </c>
      <c r="D12" s="11">
        <f t="shared" si="0"/>
        <v>73</v>
      </c>
      <c r="E12" s="35">
        <f>D12/D18</f>
        <v>6.3423110338835798E-2</v>
      </c>
    </row>
    <row r="13" spans="1:5" x14ac:dyDescent="0.25">
      <c r="A13" s="8" t="s">
        <v>302</v>
      </c>
      <c r="B13" s="11">
        <v>30</v>
      </c>
      <c r="C13" s="11">
        <v>8</v>
      </c>
      <c r="D13" s="11">
        <f t="shared" si="0"/>
        <v>38</v>
      </c>
      <c r="E13" s="35">
        <f>D13/D18</f>
        <v>3.3014769765421371E-2</v>
      </c>
    </row>
    <row r="14" spans="1:5" x14ac:dyDescent="0.25">
      <c r="A14" s="8" t="s">
        <v>308</v>
      </c>
      <c r="B14" s="11">
        <v>5</v>
      </c>
      <c r="C14" s="11">
        <v>22</v>
      </c>
      <c r="D14" s="11">
        <f t="shared" si="0"/>
        <v>27</v>
      </c>
      <c r="E14" s="35">
        <f>D14/D18</f>
        <v>2.3457862728062554E-2</v>
      </c>
    </row>
    <row r="15" spans="1:5" x14ac:dyDescent="0.25">
      <c r="A15" s="8" t="s">
        <v>311</v>
      </c>
      <c r="B15" s="11">
        <v>10</v>
      </c>
      <c r="C15" s="11">
        <v>13</v>
      </c>
      <c r="D15" s="11">
        <f t="shared" si="0"/>
        <v>23</v>
      </c>
      <c r="E15" s="35">
        <f>D15/D18</f>
        <v>1.998262380538662E-2</v>
      </c>
    </row>
    <row r="16" spans="1:5" x14ac:dyDescent="0.25">
      <c r="A16" s="8" t="s">
        <v>304</v>
      </c>
      <c r="B16" s="11">
        <v>5</v>
      </c>
      <c r="C16" s="11">
        <v>12</v>
      </c>
      <c r="D16" s="11">
        <f t="shared" si="0"/>
        <v>17</v>
      </c>
      <c r="E16" s="35">
        <f>D16/D18</f>
        <v>1.4769765421372719E-2</v>
      </c>
    </row>
    <row r="17" spans="1:5" x14ac:dyDescent="0.25">
      <c r="A17" s="45" t="s">
        <v>303</v>
      </c>
      <c r="B17" s="54">
        <v>10</v>
      </c>
      <c r="C17" s="54">
        <v>0</v>
      </c>
      <c r="D17" s="54">
        <f t="shared" si="0"/>
        <v>10</v>
      </c>
      <c r="E17" s="35">
        <f>D17/D18</f>
        <v>8.6880973066898355E-3</v>
      </c>
    </row>
    <row r="18" spans="1:5" x14ac:dyDescent="0.25">
      <c r="A18" s="10" t="s">
        <v>1</v>
      </c>
      <c r="B18" s="38">
        <f>SUM(B6:B17)</f>
        <v>718</v>
      </c>
      <c r="C18" s="38">
        <f>SUM(C6:C17)</f>
        <v>433</v>
      </c>
      <c r="D18" s="94">
        <f>SUM(D6:D17)</f>
        <v>1151</v>
      </c>
      <c r="E18" s="39">
        <f>SUM(E6:E17)</f>
        <v>1</v>
      </c>
    </row>
  </sheetData>
  <sortState ref="A6:E17">
    <sortCondition descending="1" ref="D6:D17"/>
  </sortState>
  <mergeCells count="2">
    <mergeCell ref="A3:E3"/>
    <mergeCell ref="A1:E1"/>
  </mergeCells>
  <pageMargins left="0.7" right="0.7" top="0.75" bottom="0.75" header="0.3" footer="0.3"/>
  <pageSetup paperSize="9" orientation="portrait" r:id="rId1"/>
  <headerFooter>
    <oddFooter>&amp;R&amp;"Times New Roman,Normal"&amp;10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Layout" topLeftCell="A67" zoomScaleNormal="100" workbookViewId="0">
      <selection sqref="A1:G43"/>
    </sheetView>
  </sheetViews>
  <sheetFormatPr baseColWidth="10" defaultRowHeight="15" x14ac:dyDescent="0.25"/>
  <cols>
    <col min="1" max="1" width="4.5703125" customWidth="1"/>
    <col min="2" max="2" width="21.7109375" customWidth="1"/>
    <col min="5" max="5" width="4.5703125" customWidth="1"/>
    <col min="6" max="6" width="21.7109375" customWidth="1"/>
  </cols>
  <sheetData>
    <row r="1" spans="1:7" ht="33" customHeight="1" thickTop="1" thickBot="1" x14ac:dyDescent="0.3">
      <c r="A1" s="118" t="s">
        <v>249</v>
      </c>
      <c r="B1" s="119"/>
      <c r="C1" s="119"/>
      <c r="D1" s="119"/>
      <c r="E1" s="119"/>
      <c r="F1" s="119"/>
      <c r="G1" s="120"/>
    </row>
    <row r="2" spans="1:7" ht="45" customHeight="1" thickTop="1" x14ac:dyDescent="0.25">
      <c r="A2" s="121" t="s">
        <v>288</v>
      </c>
      <c r="B2" s="122"/>
      <c r="C2" s="122"/>
      <c r="D2" s="122"/>
      <c r="E2" s="122"/>
      <c r="F2" s="122"/>
      <c r="G2" s="122"/>
    </row>
    <row r="3" spans="1:7" ht="3" hidden="1" customHeight="1" x14ac:dyDescent="0.25">
      <c r="A3" s="1" t="s">
        <v>255</v>
      </c>
      <c r="B3" s="1"/>
      <c r="C3" s="1"/>
      <c r="D3" s="1"/>
      <c r="E3" s="1"/>
      <c r="F3" s="1"/>
      <c r="G3" s="1"/>
    </row>
    <row r="4" spans="1:7" ht="25.5" x14ac:dyDescent="0.25">
      <c r="A4" s="17" t="s">
        <v>0</v>
      </c>
      <c r="B4" s="17" t="s">
        <v>152</v>
      </c>
      <c r="C4" s="17" t="s">
        <v>247</v>
      </c>
      <c r="D4" s="72"/>
      <c r="E4" s="5" t="s">
        <v>0</v>
      </c>
      <c r="F4" s="5" t="s">
        <v>152</v>
      </c>
      <c r="G4" s="5" t="s">
        <v>247</v>
      </c>
    </row>
    <row r="5" spans="1:7" x14ac:dyDescent="0.25">
      <c r="A5" s="8">
        <v>1</v>
      </c>
      <c r="B5" s="8" t="s">
        <v>11</v>
      </c>
      <c r="C5" s="11">
        <v>419</v>
      </c>
      <c r="D5" s="1"/>
      <c r="E5" s="8">
        <f>A46+1</f>
        <v>43</v>
      </c>
      <c r="F5" s="8" t="s">
        <v>148</v>
      </c>
      <c r="G5" s="11">
        <v>11</v>
      </c>
    </row>
    <row r="6" spans="1:7" x14ac:dyDescent="0.25">
      <c r="A6" s="8">
        <f>A5+1</f>
        <v>2</v>
      </c>
      <c r="B6" s="8" t="s">
        <v>59</v>
      </c>
      <c r="C6" s="11">
        <v>177</v>
      </c>
      <c r="D6" s="1"/>
      <c r="E6" s="8">
        <f t="shared" ref="E6:E46" si="0">E5+1</f>
        <v>44</v>
      </c>
      <c r="F6" s="8" t="s">
        <v>25</v>
      </c>
      <c r="G6" s="11">
        <v>10</v>
      </c>
    </row>
    <row r="7" spans="1:7" x14ac:dyDescent="0.25">
      <c r="A7" s="8">
        <f t="shared" ref="A7:A46" si="1">A6+1</f>
        <v>3</v>
      </c>
      <c r="B7" s="8" t="s">
        <v>49</v>
      </c>
      <c r="C7" s="11">
        <v>176</v>
      </c>
      <c r="D7" s="1"/>
      <c r="E7" s="8">
        <f t="shared" si="0"/>
        <v>45</v>
      </c>
      <c r="F7" s="8" t="s">
        <v>191</v>
      </c>
      <c r="G7" s="11">
        <v>10</v>
      </c>
    </row>
    <row r="8" spans="1:7" x14ac:dyDescent="0.25">
      <c r="A8" s="8">
        <f t="shared" si="1"/>
        <v>4</v>
      </c>
      <c r="B8" s="8" t="s">
        <v>23</v>
      </c>
      <c r="C8" s="11">
        <v>138</v>
      </c>
      <c r="D8" s="1"/>
      <c r="E8" s="8">
        <f t="shared" si="0"/>
        <v>46</v>
      </c>
      <c r="F8" s="8" t="s">
        <v>78</v>
      </c>
      <c r="G8" s="11">
        <v>9</v>
      </c>
    </row>
    <row r="9" spans="1:7" x14ac:dyDescent="0.25">
      <c r="A9" s="8">
        <f t="shared" si="1"/>
        <v>5</v>
      </c>
      <c r="B9" s="8" t="s">
        <v>12</v>
      </c>
      <c r="C9" s="11">
        <v>109</v>
      </c>
      <c r="D9" s="1"/>
      <c r="E9" s="8">
        <f t="shared" si="0"/>
        <v>47</v>
      </c>
      <c r="F9" s="8" t="s">
        <v>80</v>
      </c>
      <c r="G9" s="11">
        <v>9</v>
      </c>
    </row>
    <row r="10" spans="1:7" ht="15.75" customHeight="1" x14ac:dyDescent="0.25">
      <c r="A10" s="8">
        <f t="shared" si="1"/>
        <v>6</v>
      </c>
      <c r="B10" s="8" t="s">
        <v>52</v>
      </c>
      <c r="C10" s="11">
        <v>108</v>
      </c>
      <c r="D10" s="1"/>
      <c r="E10" s="8">
        <f t="shared" si="0"/>
        <v>48</v>
      </c>
      <c r="F10" s="8" t="s">
        <v>57</v>
      </c>
      <c r="G10" s="11">
        <v>8</v>
      </c>
    </row>
    <row r="11" spans="1:7" x14ac:dyDescent="0.25">
      <c r="A11" s="8">
        <f t="shared" si="1"/>
        <v>7</v>
      </c>
      <c r="B11" s="8" t="s">
        <v>55</v>
      </c>
      <c r="C11" s="11">
        <v>93</v>
      </c>
      <c r="D11" s="1"/>
      <c r="E11" s="8">
        <f t="shared" si="0"/>
        <v>49</v>
      </c>
      <c r="F11" s="8" t="s">
        <v>54</v>
      </c>
      <c r="G11" s="11">
        <v>8</v>
      </c>
    </row>
    <row r="12" spans="1:7" x14ac:dyDescent="0.25">
      <c r="A12" s="8">
        <f t="shared" si="1"/>
        <v>8</v>
      </c>
      <c r="B12" s="8" t="s">
        <v>44</v>
      </c>
      <c r="C12" s="11">
        <v>87</v>
      </c>
      <c r="D12" s="1"/>
      <c r="E12" s="8">
        <f t="shared" si="0"/>
        <v>50</v>
      </c>
      <c r="F12" s="8" t="s">
        <v>65</v>
      </c>
      <c r="G12" s="11">
        <v>8</v>
      </c>
    </row>
    <row r="13" spans="1:7" x14ac:dyDescent="0.25">
      <c r="A13" s="8">
        <f t="shared" si="1"/>
        <v>9</v>
      </c>
      <c r="B13" s="8" t="s">
        <v>48</v>
      </c>
      <c r="C13" s="11">
        <v>74</v>
      </c>
      <c r="D13" s="1"/>
      <c r="E13" s="8">
        <f t="shared" si="0"/>
        <v>51</v>
      </c>
      <c r="F13" s="8" t="s">
        <v>95</v>
      </c>
      <c r="G13" s="11">
        <v>8</v>
      </c>
    </row>
    <row r="14" spans="1:7" x14ac:dyDescent="0.25">
      <c r="A14" s="8">
        <f t="shared" si="1"/>
        <v>10</v>
      </c>
      <c r="B14" s="8" t="s">
        <v>51</v>
      </c>
      <c r="C14" s="11">
        <v>71</v>
      </c>
      <c r="D14" s="1"/>
      <c r="E14" s="8">
        <f t="shared" si="0"/>
        <v>52</v>
      </c>
      <c r="F14" s="8" t="s">
        <v>84</v>
      </c>
      <c r="G14" s="11">
        <v>8</v>
      </c>
    </row>
    <row r="15" spans="1:7" x14ac:dyDescent="0.25">
      <c r="A15" s="8">
        <f t="shared" si="1"/>
        <v>11</v>
      </c>
      <c r="B15" s="8" t="s">
        <v>6</v>
      </c>
      <c r="C15" s="11">
        <v>67</v>
      </c>
      <c r="D15" s="1"/>
      <c r="E15" s="8">
        <f t="shared" si="0"/>
        <v>53</v>
      </c>
      <c r="F15" s="8" t="s">
        <v>81</v>
      </c>
      <c r="G15" s="11">
        <v>7</v>
      </c>
    </row>
    <row r="16" spans="1:7" x14ac:dyDescent="0.25">
      <c r="A16" s="8">
        <f t="shared" si="1"/>
        <v>12</v>
      </c>
      <c r="B16" s="8" t="s">
        <v>18</v>
      </c>
      <c r="C16" s="11">
        <v>66</v>
      </c>
      <c r="D16" s="1"/>
      <c r="E16" s="8">
        <f t="shared" si="0"/>
        <v>54</v>
      </c>
      <c r="F16" s="8" t="s">
        <v>175</v>
      </c>
      <c r="G16" s="11">
        <v>7</v>
      </c>
    </row>
    <row r="17" spans="1:7" x14ac:dyDescent="0.25">
      <c r="A17" s="8">
        <f t="shared" si="1"/>
        <v>13</v>
      </c>
      <c r="B17" s="8" t="s">
        <v>67</v>
      </c>
      <c r="C17" s="11">
        <v>63</v>
      </c>
      <c r="D17" s="1"/>
      <c r="E17" s="8">
        <f t="shared" si="0"/>
        <v>55</v>
      </c>
      <c r="F17" s="8" t="s">
        <v>41</v>
      </c>
      <c r="G17" s="11">
        <v>7</v>
      </c>
    </row>
    <row r="18" spans="1:7" x14ac:dyDescent="0.25">
      <c r="A18" s="8">
        <f t="shared" si="1"/>
        <v>14</v>
      </c>
      <c r="B18" s="8" t="s">
        <v>7</v>
      </c>
      <c r="C18" s="11">
        <v>58</v>
      </c>
      <c r="D18" s="1"/>
      <c r="E18" s="8">
        <f t="shared" si="0"/>
        <v>56</v>
      </c>
      <c r="F18" s="8" t="s">
        <v>20</v>
      </c>
      <c r="G18" s="11">
        <v>6</v>
      </c>
    </row>
    <row r="19" spans="1:7" x14ac:dyDescent="0.25">
      <c r="A19" s="8">
        <f t="shared" si="1"/>
        <v>15</v>
      </c>
      <c r="B19" s="8" t="s">
        <v>14</v>
      </c>
      <c r="C19" s="11">
        <v>55</v>
      </c>
      <c r="D19" s="1"/>
      <c r="E19" s="8">
        <f t="shared" si="0"/>
        <v>57</v>
      </c>
      <c r="F19" s="8" t="s">
        <v>62</v>
      </c>
      <c r="G19" s="11">
        <v>6</v>
      </c>
    </row>
    <row r="20" spans="1:7" x14ac:dyDescent="0.25">
      <c r="A20" s="8">
        <f t="shared" si="1"/>
        <v>16</v>
      </c>
      <c r="B20" s="8" t="s">
        <v>17</v>
      </c>
      <c r="C20" s="11">
        <v>50</v>
      </c>
      <c r="D20" s="1"/>
      <c r="E20" s="8">
        <f t="shared" si="0"/>
        <v>58</v>
      </c>
      <c r="F20" s="8" t="s">
        <v>82</v>
      </c>
      <c r="G20" s="11">
        <v>6</v>
      </c>
    </row>
    <row r="21" spans="1:7" x14ac:dyDescent="0.25">
      <c r="A21" s="8">
        <f t="shared" si="1"/>
        <v>17</v>
      </c>
      <c r="B21" s="8" t="s">
        <v>42</v>
      </c>
      <c r="C21" s="11">
        <v>42</v>
      </c>
      <c r="D21" s="1"/>
      <c r="E21" s="8">
        <f t="shared" si="0"/>
        <v>59</v>
      </c>
      <c r="F21" s="8" t="s">
        <v>85</v>
      </c>
      <c r="G21" s="11">
        <v>6</v>
      </c>
    </row>
    <row r="22" spans="1:7" x14ac:dyDescent="0.25">
      <c r="A22" s="8">
        <f t="shared" si="1"/>
        <v>18</v>
      </c>
      <c r="B22" s="8" t="s">
        <v>10</v>
      </c>
      <c r="C22" s="11">
        <v>40</v>
      </c>
      <c r="D22" s="1"/>
      <c r="E22" s="8">
        <f t="shared" si="0"/>
        <v>60</v>
      </c>
      <c r="F22" s="8" t="s">
        <v>199</v>
      </c>
      <c r="G22" s="11">
        <v>6</v>
      </c>
    </row>
    <row r="23" spans="1:7" x14ac:dyDescent="0.25">
      <c r="A23" s="8">
        <f t="shared" si="1"/>
        <v>19</v>
      </c>
      <c r="B23" s="8" t="s">
        <v>72</v>
      </c>
      <c r="C23" s="11">
        <v>40</v>
      </c>
      <c r="D23" s="1"/>
      <c r="E23" s="8">
        <f t="shared" si="0"/>
        <v>61</v>
      </c>
      <c r="F23" s="8" t="s">
        <v>43</v>
      </c>
      <c r="G23" s="11">
        <v>5</v>
      </c>
    </row>
    <row r="24" spans="1:7" x14ac:dyDescent="0.25">
      <c r="A24" s="8">
        <f t="shared" si="1"/>
        <v>20</v>
      </c>
      <c r="B24" s="8" t="s">
        <v>21</v>
      </c>
      <c r="C24" s="11">
        <v>39</v>
      </c>
      <c r="D24" s="1"/>
      <c r="E24" s="8">
        <f t="shared" si="0"/>
        <v>62</v>
      </c>
      <c r="F24" s="8" t="s">
        <v>34</v>
      </c>
      <c r="G24" s="11">
        <v>5</v>
      </c>
    </row>
    <row r="25" spans="1:7" x14ac:dyDescent="0.25">
      <c r="A25" s="8">
        <f t="shared" si="1"/>
        <v>21</v>
      </c>
      <c r="B25" s="8" t="s">
        <v>91</v>
      </c>
      <c r="C25" s="11">
        <v>37</v>
      </c>
      <c r="D25" s="1"/>
      <c r="E25" s="8">
        <f t="shared" si="0"/>
        <v>63</v>
      </c>
      <c r="F25" s="8" t="s">
        <v>60</v>
      </c>
      <c r="G25" s="11">
        <v>5</v>
      </c>
    </row>
    <row r="26" spans="1:7" x14ac:dyDescent="0.25">
      <c r="A26" s="8">
        <f t="shared" si="1"/>
        <v>22</v>
      </c>
      <c r="B26" s="8" t="s">
        <v>22</v>
      </c>
      <c r="C26" s="11">
        <v>37</v>
      </c>
      <c r="D26" s="1"/>
      <c r="E26" s="8">
        <f t="shared" si="0"/>
        <v>64</v>
      </c>
      <c r="F26" s="8" t="s">
        <v>45</v>
      </c>
      <c r="G26" s="11">
        <v>5</v>
      </c>
    </row>
    <row r="27" spans="1:7" x14ac:dyDescent="0.25">
      <c r="A27" s="8">
        <f t="shared" si="1"/>
        <v>23</v>
      </c>
      <c r="B27" s="8" t="s">
        <v>8</v>
      </c>
      <c r="C27" s="11">
        <v>37</v>
      </c>
      <c r="D27" s="1"/>
      <c r="E27" s="8">
        <f t="shared" si="0"/>
        <v>65</v>
      </c>
      <c r="F27" s="8" t="s">
        <v>63</v>
      </c>
      <c r="G27" s="11">
        <v>5</v>
      </c>
    </row>
    <row r="28" spans="1:7" x14ac:dyDescent="0.25">
      <c r="A28" s="8">
        <f t="shared" si="1"/>
        <v>24</v>
      </c>
      <c r="B28" s="8" t="s">
        <v>39</v>
      </c>
      <c r="C28" s="11">
        <v>34</v>
      </c>
      <c r="D28" s="1"/>
      <c r="E28" s="8">
        <f t="shared" si="0"/>
        <v>66</v>
      </c>
      <c r="F28" s="8" t="s">
        <v>142</v>
      </c>
      <c r="G28" s="11">
        <v>5</v>
      </c>
    </row>
    <row r="29" spans="1:7" x14ac:dyDescent="0.25">
      <c r="A29" s="8">
        <f t="shared" si="1"/>
        <v>25</v>
      </c>
      <c r="B29" s="8" t="s">
        <v>31</v>
      </c>
      <c r="C29" s="11">
        <v>32</v>
      </c>
      <c r="D29" s="1"/>
      <c r="E29" s="8">
        <f t="shared" si="0"/>
        <v>67</v>
      </c>
      <c r="F29" s="8" t="s">
        <v>27</v>
      </c>
      <c r="G29" s="11">
        <v>5</v>
      </c>
    </row>
    <row r="30" spans="1:7" x14ac:dyDescent="0.25">
      <c r="A30" s="8">
        <f t="shared" si="1"/>
        <v>26</v>
      </c>
      <c r="B30" s="8" t="s">
        <v>19</v>
      </c>
      <c r="C30" s="11">
        <v>28</v>
      </c>
      <c r="D30" s="1"/>
      <c r="E30" s="8">
        <f t="shared" si="0"/>
        <v>68</v>
      </c>
      <c r="F30" s="8" t="s">
        <v>99</v>
      </c>
      <c r="G30" s="11">
        <v>5</v>
      </c>
    </row>
    <row r="31" spans="1:7" x14ac:dyDescent="0.25">
      <c r="A31" s="8">
        <f t="shared" si="1"/>
        <v>27</v>
      </c>
      <c r="B31" s="8" t="s">
        <v>33</v>
      </c>
      <c r="C31" s="11">
        <v>26</v>
      </c>
      <c r="D31" s="1"/>
      <c r="E31" s="8">
        <f t="shared" si="0"/>
        <v>69</v>
      </c>
      <c r="F31" s="8" t="s">
        <v>88</v>
      </c>
      <c r="G31" s="11">
        <v>5</v>
      </c>
    </row>
    <row r="32" spans="1:7" x14ac:dyDescent="0.25">
      <c r="A32" s="8">
        <f t="shared" si="1"/>
        <v>28</v>
      </c>
      <c r="B32" s="8" t="s">
        <v>66</v>
      </c>
      <c r="C32" s="11">
        <v>24</v>
      </c>
      <c r="D32" s="1"/>
      <c r="E32" s="8">
        <f t="shared" si="0"/>
        <v>70</v>
      </c>
      <c r="F32" s="8" t="s">
        <v>69</v>
      </c>
      <c r="G32" s="11">
        <v>4</v>
      </c>
    </row>
    <row r="33" spans="1:7" x14ac:dyDescent="0.25">
      <c r="A33" s="8">
        <f t="shared" si="1"/>
        <v>29</v>
      </c>
      <c r="B33" s="8" t="s">
        <v>24</v>
      </c>
      <c r="C33" s="11">
        <v>20</v>
      </c>
      <c r="D33" s="1"/>
      <c r="E33" s="8">
        <f t="shared" si="0"/>
        <v>71</v>
      </c>
      <c r="F33" s="8" t="s">
        <v>215</v>
      </c>
      <c r="G33" s="11">
        <v>4</v>
      </c>
    </row>
    <row r="34" spans="1:7" x14ac:dyDescent="0.25">
      <c r="A34" s="8">
        <f t="shared" si="1"/>
        <v>30</v>
      </c>
      <c r="B34" s="8" t="s">
        <v>28</v>
      </c>
      <c r="C34" s="11">
        <v>19</v>
      </c>
      <c r="D34" s="1"/>
      <c r="E34" s="8">
        <f t="shared" si="0"/>
        <v>72</v>
      </c>
      <c r="F34" s="8" t="s">
        <v>218</v>
      </c>
      <c r="G34" s="11">
        <v>4</v>
      </c>
    </row>
    <row r="35" spans="1:7" x14ac:dyDescent="0.25">
      <c r="A35" s="8">
        <f t="shared" si="1"/>
        <v>31</v>
      </c>
      <c r="B35" s="8" t="s">
        <v>58</v>
      </c>
      <c r="C35" s="11">
        <v>14</v>
      </c>
      <c r="D35" s="1"/>
      <c r="E35" s="8">
        <f t="shared" si="0"/>
        <v>73</v>
      </c>
      <c r="F35" s="8" t="s">
        <v>74</v>
      </c>
      <c r="G35" s="11">
        <v>4</v>
      </c>
    </row>
    <row r="36" spans="1:7" x14ac:dyDescent="0.25">
      <c r="A36" s="8">
        <f t="shared" si="1"/>
        <v>32</v>
      </c>
      <c r="B36" s="8" t="s">
        <v>193</v>
      </c>
      <c r="C36" s="11">
        <v>14</v>
      </c>
      <c r="D36" s="1"/>
      <c r="E36" s="8">
        <f t="shared" si="0"/>
        <v>74</v>
      </c>
      <c r="F36" s="8" t="s">
        <v>29</v>
      </c>
      <c r="G36" s="11">
        <v>4</v>
      </c>
    </row>
    <row r="37" spans="1:7" x14ac:dyDescent="0.25">
      <c r="A37" s="8">
        <f t="shared" si="1"/>
        <v>33</v>
      </c>
      <c r="B37" s="8" t="s">
        <v>140</v>
      </c>
      <c r="C37" s="11">
        <v>13</v>
      </c>
      <c r="D37" s="1"/>
      <c r="E37" s="8">
        <f t="shared" si="0"/>
        <v>75</v>
      </c>
      <c r="F37" s="8" t="s">
        <v>286</v>
      </c>
      <c r="G37" s="11">
        <v>4</v>
      </c>
    </row>
    <row r="38" spans="1:7" x14ac:dyDescent="0.25">
      <c r="A38" s="8">
        <f t="shared" si="1"/>
        <v>34</v>
      </c>
      <c r="B38" s="8" t="s">
        <v>188</v>
      </c>
      <c r="C38" s="11">
        <v>13</v>
      </c>
      <c r="D38" s="1"/>
      <c r="E38" s="8">
        <f t="shared" si="0"/>
        <v>76</v>
      </c>
      <c r="F38" s="8" t="s">
        <v>103</v>
      </c>
      <c r="G38" s="11">
        <v>4</v>
      </c>
    </row>
    <row r="39" spans="1:7" x14ac:dyDescent="0.25">
      <c r="A39" s="8">
        <f t="shared" si="1"/>
        <v>35</v>
      </c>
      <c r="B39" s="8" t="s">
        <v>61</v>
      </c>
      <c r="C39" s="11">
        <v>13</v>
      </c>
      <c r="D39" s="1"/>
      <c r="E39" s="8">
        <f t="shared" si="0"/>
        <v>77</v>
      </c>
      <c r="F39" s="8" t="s">
        <v>46</v>
      </c>
      <c r="G39" s="11">
        <v>4</v>
      </c>
    </row>
    <row r="40" spans="1:7" ht="12" customHeight="1" x14ac:dyDescent="0.25">
      <c r="A40" s="8">
        <f t="shared" si="1"/>
        <v>36</v>
      </c>
      <c r="B40" s="8" t="s">
        <v>168</v>
      </c>
      <c r="C40" s="11">
        <v>13</v>
      </c>
      <c r="D40" s="1"/>
      <c r="E40" s="8">
        <f t="shared" si="0"/>
        <v>78</v>
      </c>
      <c r="F40" s="8" t="s">
        <v>26</v>
      </c>
      <c r="G40" s="11">
        <v>4</v>
      </c>
    </row>
    <row r="41" spans="1:7" ht="12" customHeight="1" x14ac:dyDescent="0.25">
      <c r="A41" s="8">
        <f t="shared" si="1"/>
        <v>37</v>
      </c>
      <c r="B41" s="8" t="s">
        <v>246</v>
      </c>
      <c r="C41" s="11">
        <v>13</v>
      </c>
      <c r="D41" s="1"/>
      <c r="E41" s="8">
        <f t="shared" si="0"/>
        <v>79</v>
      </c>
      <c r="F41" s="8" t="s">
        <v>104</v>
      </c>
      <c r="G41" s="11">
        <v>4</v>
      </c>
    </row>
    <row r="42" spans="1:7" x14ac:dyDescent="0.25">
      <c r="A42" s="8">
        <f t="shared" si="1"/>
        <v>38</v>
      </c>
      <c r="B42" s="8" t="s">
        <v>53</v>
      </c>
      <c r="C42" s="11">
        <v>12</v>
      </c>
      <c r="D42" s="1"/>
      <c r="E42" s="8">
        <f t="shared" si="0"/>
        <v>80</v>
      </c>
      <c r="F42" s="8" t="s">
        <v>64</v>
      </c>
      <c r="G42" s="11">
        <v>3</v>
      </c>
    </row>
    <row r="43" spans="1:7" x14ac:dyDescent="0.25">
      <c r="A43" s="8">
        <f t="shared" si="1"/>
        <v>39</v>
      </c>
      <c r="B43" s="8" t="s">
        <v>189</v>
      </c>
      <c r="C43" s="11">
        <v>12</v>
      </c>
      <c r="D43" s="1"/>
      <c r="E43" s="8">
        <f t="shared" si="0"/>
        <v>81</v>
      </c>
      <c r="F43" s="8" t="s">
        <v>248</v>
      </c>
      <c r="G43" s="11">
        <v>3</v>
      </c>
    </row>
    <row r="44" spans="1:7" x14ac:dyDescent="0.25">
      <c r="A44" s="8">
        <f t="shared" si="1"/>
        <v>40</v>
      </c>
      <c r="B44" s="8" t="s">
        <v>16</v>
      </c>
      <c r="C44" s="11">
        <v>12</v>
      </c>
      <c r="D44" s="1"/>
      <c r="E44" s="8">
        <f t="shared" si="0"/>
        <v>82</v>
      </c>
      <c r="F44" s="8" t="s">
        <v>98</v>
      </c>
      <c r="G44" s="11">
        <v>3</v>
      </c>
    </row>
    <row r="45" spans="1:7" x14ac:dyDescent="0.25">
      <c r="A45" s="8">
        <f t="shared" si="1"/>
        <v>41</v>
      </c>
      <c r="B45" s="8" t="s">
        <v>15</v>
      </c>
      <c r="C45" s="11">
        <v>11</v>
      </c>
      <c r="D45" s="1"/>
      <c r="E45" s="8">
        <f t="shared" si="0"/>
        <v>83</v>
      </c>
      <c r="F45" s="8" t="s">
        <v>181</v>
      </c>
      <c r="G45" s="11">
        <v>3</v>
      </c>
    </row>
    <row r="46" spans="1:7" x14ac:dyDescent="0.25">
      <c r="A46" s="8">
        <f t="shared" si="1"/>
        <v>42</v>
      </c>
      <c r="B46" s="8" t="s">
        <v>13</v>
      </c>
      <c r="C46" s="11">
        <v>11</v>
      </c>
      <c r="D46" s="1"/>
      <c r="E46" s="8">
        <f t="shared" si="0"/>
        <v>84</v>
      </c>
      <c r="F46" s="8" t="s">
        <v>40</v>
      </c>
      <c r="G46" s="11">
        <v>3</v>
      </c>
    </row>
    <row r="47" spans="1:7" x14ac:dyDescent="0.25">
      <c r="D47" s="1"/>
    </row>
    <row r="48" spans="1:7" x14ac:dyDescent="0.25">
      <c r="D48" s="1"/>
    </row>
    <row r="49" spans="1:4" x14ac:dyDescent="0.25">
      <c r="D49" s="1"/>
    </row>
    <row r="50" spans="1:4" ht="24" x14ac:dyDescent="0.25">
      <c r="A50" s="17" t="s">
        <v>0</v>
      </c>
      <c r="B50" s="17" t="s">
        <v>152</v>
      </c>
      <c r="C50" s="17" t="s">
        <v>247</v>
      </c>
      <c r="D50" s="1"/>
    </row>
    <row r="51" spans="1:4" x14ac:dyDescent="0.25">
      <c r="A51" s="8">
        <f>E46+1</f>
        <v>85</v>
      </c>
      <c r="B51" s="8" t="s">
        <v>145</v>
      </c>
      <c r="C51" s="11">
        <v>2</v>
      </c>
    </row>
    <row r="52" spans="1:4" x14ac:dyDescent="0.25">
      <c r="A52" s="8">
        <f t="shared" ref="A52:A79" si="2">A51+1</f>
        <v>86</v>
      </c>
      <c r="B52" s="8" t="s">
        <v>56</v>
      </c>
      <c r="C52" s="11">
        <v>2</v>
      </c>
    </row>
    <row r="53" spans="1:4" x14ac:dyDescent="0.25">
      <c r="A53" s="8">
        <f t="shared" si="2"/>
        <v>87</v>
      </c>
      <c r="B53" s="8" t="s">
        <v>136</v>
      </c>
      <c r="C53" s="11">
        <v>2</v>
      </c>
    </row>
    <row r="54" spans="1:4" x14ac:dyDescent="0.25">
      <c r="A54" s="8">
        <f t="shared" si="2"/>
        <v>88</v>
      </c>
      <c r="B54" s="8" t="s">
        <v>157</v>
      </c>
      <c r="C54" s="11">
        <v>2</v>
      </c>
    </row>
    <row r="55" spans="1:4" x14ac:dyDescent="0.25">
      <c r="A55" s="8">
        <f t="shared" si="2"/>
        <v>89</v>
      </c>
      <c r="B55" s="8" t="s">
        <v>86</v>
      </c>
      <c r="C55" s="11">
        <v>2</v>
      </c>
    </row>
    <row r="56" spans="1:4" x14ac:dyDescent="0.25">
      <c r="A56" s="8">
        <f t="shared" si="2"/>
        <v>90</v>
      </c>
      <c r="B56" s="8" t="s">
        <v>100</v>
      </c>
      <c r="C56" s="11">
        <v>2</v>
      </c>
    </row>
    <row r="57" spans="1:4" x14ac:dyDescent="0.25">
      <c r="A57" s="8">
        <f t="shared" si="2"/>
        <v>91</v>
      </c>
      <c r="B57" s="8" t="s">
        <v>219</v>
      </c>
      <c r="C57" s="11">
        <v>2</v>
      </c>
    </row>
    <row r="58" spans="1:4" x14ac:dyDescent="0.25">
      <c r="A58" s="8">
        <f t="shared" si="2"/>
        <v>92</v>
      </c>
      <c r="B58" s="8" t="s">
        <v>139</v>
      </c>
      <c r="C58" s="11">
        <v>2</v>
      </c>
    </row>
    <row r="59" spans="1:4" x14ac:dyDescent="0.25">
      <c r="A59" s="8">
        <f t="shared" si="2"/>
        <v>93</v>
      </c>
      <c r="B59" s="8" t="s">
        <v>102</v>
      </c>
      <c r="C59" s="11">
        <v>2</v>
      </c>
    </row>
    <row r="60" spans="1:4" x14ac:dyDescent="0.25">
      <c r="A60" s="8">
        <f t="shared" si="2"/>
        <v>94</v>
      </c>
      <c r="B60" s="8" t="s">
        <v>35</v>
      </c>
      <c r="C60" s="11">
        <v>2</v>
      </c>
    </row>
    <row r="61" spans="1:4" x14ac:dyDescent="0.25">
      <c r="A61" s="8">
        <f t="shared" si="2"/>
        <v>95</v>
      </c>
      <c r="B61" s="8" t="s">
        <v>177</v>
      </c>
      <c r="C61" s="11">
        <v>2</v>
      </c>
    </row>
    <row r="62" spans="1:4" x14ac:dyDescent="0.25">
      <c r="A62" s="8">
        <f t="shared" si="2"/>
        <v>96</v>
      </c>
      <c r="B62" s="8" t="s">
        <v>284</v>
      </c>
      <c r="C62" s="11">
        <v>2</v>
      </c>
    </row>
    <row r="63" spans="1:4" x14ac:dyDescent="0.25">
      <c r="A63" s="8">
        <f t="shared" si="2"/>
        <v>97</v>
      </c>
      <c r="B63" s="8" t="s">
        <v>96</v>
      </c>
      <c r="C63" s="11">
        <v>2</v>
      </c>
    </row>
    <row r="64" spans="1:4" x14ac:dyDescent="0.25">
      <c r="A64" s="8">
        <f t="shared" si="2"/>
        <v>98</v>
      </c>
      <c r="B64" s="8" t="s">
        <v>256</v>
      </c>
      <c r="C64" s="11">
        <v>1</v>
      </c>
    </row>
    <row r="65" spans="1:3" x14ac:dyDescent="0.25">
      <c r="A65" s="8">
        <f t="shared" si="2"/>
        <v>99</v>
      </c>
      <c r="B65" s="8" t="s">
        <v>79</v>
      </c>
      <c r="C65" s="11">
        <v>1</v>
      </c>
    </row>
    <row r="66" spans="1:3" x14ac:dyDescent="0.25">
      <c r="A66" s="8">
        <f t="shared" si="2"/>
        <v>100</v>
      </c>
      <c r="B66" s="8" t="s">
        <v>217</v>
      </c>
      <c r="C66" s="11">
        <v>1</v>
      </c>
    </row>
    <row r="67" spans="1:3" x14ac:dyDescent="0.25">
      <c r="A67" s="8">
        <f t="shared" si="2"/>
        <v>101</v>
      </c>
      <c r="B67" s="8" t="s">
        <v>87</v>
      </c>
      <c r="C67" s="11">
        <v>1</v>
      </c>
    </row>
    <row r="68" spans="1:3" x14ac:dyDescent="0.25">
      <c r="A68" s="8">
        <f t="shared" si="2"/>
        <v>102</v>
      </c>
      <c r="B68" s="8" t="s">
        <v>38</v>
      </c>
      <c r="C68" s="11">
        <v>1</v>
      </c>
    </row>
    <row r="69" spans="1:3" x14ac:dyDescent="0.25">
      <c r="A69" s="8">
        <f t="shared" si="2"/>
        <v>103</v>
      </c>
      <c r="B69" s="8" t="s">
        <v>147</v>
      </c>
      <c r="C69" s="11">
        <v>1</v>
      </c>
    </row>
    <row r="70" spans="1:3" x14ac:dyDescent="0.25">
      <c r="A70" s="8">
        <f t="shared" si="2"/>
        <v>104</v>
      </c>
      <c r="B70" s="8" t="s">
        <v>198</v>
      </c>
      <c r="C70" s="11">
        <v>1</v>
      </c>
    </row>
    <row r="71" spans="1:3" x14ac:dyDescent="0.25">
      <c r="A71" s="8">
        <f t="shared" si="2"/>
        <v>105</v>
      </c>
      <c r="B71" s="8" t="s">
        <v>171</v>
      </c>
      <c r="C71" s="11">
        <v>1</v>
      </c>
    </row>
    <row r="72" spans="1:3" x14ac:dyDescent="0.25">
      <c r="A72" s="8">
        <f t="shared" si="2"/>
        <v>106</v>
      </c>
      <c r="B72" s="8" t="s">
        <v>195</v>
      </c>
      <c r="C72" s="11">
        <v>1</v>
      </c>
    </row>
    <row r="73" spans="1:3" x14ac:dyDescent="0.25">
      <c r="A73" s="8">
        <f t="shared" si="2"/>
        <v>107</v>
      </c>
      <c r="B73" s="8" t="s">
        <v>285</v>
      </c>
      <c r="C73" s="11">
        <v>1</v>
      </c>
    </row>
    <row r="74" spans="1:3" x14ac:dyDescent="0.25">
      <c r="A74" s="8">
        <f t="shared" si="2"/>
        <v>108</v>
      </c>
      <c r="B74" s="8" t="s">
        <v>94</v>
      </c>
      <c r="C74" s="11">
        <v>1</v>
      </c>
    </row>
    <row r="75" spans="1:3" x14ac:dyDescent="0.25">
      <c r="A75" s="8">
        <f t="shared" si="2"/>
        <v>109</v>
      </c>
      <c r="B75" s="8" t="s">
        <v>9</v>
      </c>
      <c r="C75" s="11">
        <v>1</v>
      </c>
    </row>
    <row r="76" spans="1:3" x14ac:dyDescent="0.25">
      <c r="A76" s="8">
        <f t="shared" si="2"/>
        <v>110</v>
      </c>
      <c r="B76" s="8" t="s">
        <v>90</v>
      </c>
      <c r="C76" s="11">
        <v>1</v>
      </c>
    </row>
    <row r="77" spans="1:3" x14ac:dyDescent="0.25">
      <c r="A77" s="8">
        <f t="shared" si="2"/>
        <v>111</v>
      </c>
      <c r="B77" s="8" t="s">
        <v>77</v>
      </c>
      <c r="C77" s="11">
        <v>1</v>
      </c>
    </row>
    <row r="78" spans="1:3" x14ac:dyDescent="0.25">
      <c r="A78" s="8">
        <f t="shared" si="2"/>
        <v>112</v>
      </c>
      <c r="B78" s="8" t="s">
        <v>36</v>
      </c>
      <c r="C78" s="11">
        <v>1</v>
      </c>
    </row>
    <row r="79" spans="1:3" x14ac:dyDescent="0.25">
      <c r="A79" s="8">
        <f t="shared" si="2"/>
        <v>113</v>
      </c>
      <c r="B79" s="8" t="s">
        <v>287</v>
      </c>
      <c r="C79" s="11">
        <v>1</v>
      </c>
    </row>
    <row r="80" spans="1:3" x14ac:dyDescent="0.25">
      <c r="A80" s="8"/>
      <c r="B80" s="10" t="s">
        <v>1</v>
      </c>
      <c r="C80" s="38">
        <v>2699</v>
      </c>
    </row>
  </sheetData>
  <sortState ref="B5:C116">
    <sortCondition descending="1" ref="C5:C116"/>
  </sortState>
  <mergeCells count="2">
    <mergeCell ref="A1:G1"/>
    <mergeCell ref="A2:G2"/>
  </mergeCells>
  <pageMargins left="0.7" right="0.7" top="0.75" bottom="0.75" header="0.3" footer="0.3"/>
  <pageSetup paperSize="9" orientation="portrait" r:id="rId1"/>
  <headerFooter>
    <oddFooter>&amp;R&amp;"Times New Roman,Normal"&amp;10 34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VEC par pays</vt:lpstr>
      <vt:lpstr>VEC zone géo</vt:lpstr>
      <vt:lpstr>VEC PP</vt:lpstr>
      <vt:lpstr>VEC activité</vt:lpstr>
      <vt:lpstr>Chantiers par pays</vt:lpstr>
      <vt:lpstr>Chantiers zone géo</vt:lpstr>
      <vt:lpstr>Chantiers activité</vt:lpstr>
      <vt:lpstr>Chantiers par région</vt:lpstr>
      <vt:lpstr>SC tous pays</vt:lpstr>
      <vt:lpstr>SC zone géo</vt:lpstr>
      <vt:lpstr>SC réciprocité nationalité</vt:lpstr>
      <vt:lpstr>VIA affectation</vt:lpstr>
      <vt:lpstr>VIA zone géo</vt:lpstr>
      <vt:lpstr>VIA activité</vt:lpstr>
      <vt:lpstr>VIE affec</vt:lpstr>
      <vt:lpstr>VIE zone géo</vt:lpstr>
      <vt:lpstr>VIE secteur</vt:lpstr>
      <vt:lpstr>Cotravaux bénév</vt:lpstr>
      <vt:lpstr>Cotravaux vol</vt:lpstr>
      <vt:lpstr>'Chantiers activité'!Zone_d_impression</vt:lpstr>
      <vt:lpstr>'Chantiers par pays'!Zone_d_impression</vt:lpstr>
      <vt:lpstr>'Chantiers par région'!Zone_d_impression</vt:lpstr>
      <vt:lpstr>'Chantiers zone géo'!Zone_d_impression</vt:lpstr>
      <vt:lpstr>'Cotravaux bénév'!Zone_d_impression</vt:lpstr>
      <vt:lpstr>'Cotravaux vol'!Zone_d_impression</vt:lpstr>
      <vt:lpstr>'SC réciprocité nationalité'!Zone_d_impression</vt:lpstr>
      <vt:lpstr>'SC tous pays'!Zone_d_impression</vt:lpstr>
      <vt:lpstr>'SC zone géo'!Zone_d_impression</vt:lpstr>
      <vt:lpstr>'VEC activité'!Zone_d_impression</vt:lpstr>
      <vt:lpstr>'VEC par pays'!Zone_d_impression</vt:lpstr>
      <vt:lpstr>'VEC PP'!Zone_d_impression</vt:lpstr>
      <vt:lpstr>'VEC zone géo'!Zone_d_impression</vt:lpstr>
      <vt:lpstr>'VIA activité'!Zone_d_impression</vt:lpstr>
      <vt:lpstr>'VIA affectation'!Zone_d_impression</vt:lpstr>
      <vt:lpstr>'VIA zone géo'!Zone_d_impression</vt:lpstr>
      <vt:lpstr>'VIE affec'!Zone_d_impression</vt:lpstr>
      <vt:lpstr>'VIE secteur'!Zone_d_impression</vt:lpstr>
      <vt:lpstr>'VIE zone géo'!Zone_d_impression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GRANDEMANGE Sylvie</dc:creator>
  <cp:lastModifiedBy>GRANDEMANGE Sylvie</cp:lastModifiedBy>
  <cp:lastPrinted>2019-12-19T10:09:20Z</cp:lastPrinted>
  <dcterms:created xsi:type="dcterms:W3CDTF">2017-06-19T09:15:06Z</dcterms:created>
  <dcterms:modified xsi:type="dcterms:W3CDTF">2020-02-26T08:24:15Z</dcterms:modified>
</cp:coreProperties>
</file>