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20445" windowHeight="6270" tabRatio="829" activeTab="0"/>
  </bookViews>
  <sheets>
    <sheet name="Sommaire" sheetId="1" r:id="rId1"/>
    <sheet name="A_base" sheetId="2" r:id="rId2"/>
    <sheet name="2-3-4_base" sheetId="3" r:id="rId3"/>
    <sheet name="5-6-7_base" sheetId="4" r:id="rId4"/>
    <sheet name="8-9_base" sheetId="5" r:id="rId5"/>
    <sheet name="A_amb" sheetId="6" r:id="rId6"/>
    <sheet name="2-3-4_amb" sheetId="7" r:id="rId7"/>
    <sheet name="5-6-7_amb" sheetId="8" r:id="rId8"/>
    <sheet name="8-9_amb" sheetId="9" r:id="rId9"/>
    <sheet name="A_inf" sheetId="10" r:id="rId10"/>
    <sheet name="2-3-4_inf" sheetId="11" r:id="rId11"/>
    <sheet name="5-6-7_inf" sheetId="12" r:id="rId12"/>
    <sheet name="8-9_inf" sheetId="13" r:id="rId13"/>
    <sheet name="A_sagF" sheetId="14" r:id="rId14"/>
    <sheet name="2-3-4_sagF" sheetId="15" r:id="rId15"/>
    <sheet name="5-6-7_sagF" sheetId="16" r:id="rId16"/>
    <sheet name="8-9_sagF" sheetId="17" r:id="rId17"/>
    <sheet name="A_massK" sheetId="18" r:id="rId18"/>
    <sheet name="2-3-4_massK" sheetId="19" r:id="rId19"/>
    <sheet name="5-6-7_massK" sheetId="20" r:id="rId20"/>
    <sheet name="8-9_massK" sheetId="21" r:id="rId21"/>
    <sheet name="A_tecLM" sheetId="22" r:id="rId22"/>
    <sheet name="2-3-4_tecLM" sheetId="23" r:id="rId23"/>
    <sheet name="5-6-7_tecLM" sheetId="24" r:id="rId24"/>
    <sheet name="8-9_tecLM" sheetId="25" r:id="rId25"/>
    <sheet name="A_aidS" sheetId="26" r:id="rId26"/>
    <sheet name="2-3-4_aidS" sheetId="27" r:id="rId27"/>
    <sheet name="5-6-7_aidS" sheetId="28" r:id="rId28"/>
    <sheet name="8-9_aidS" sheetId="29" r:id="rId29"/>
    <sheet name="A_pedP" sheetId="30" r:id="rId30"/>
    <sheet name="2-3-4_pedP" sheetId="31" r:id="rId31"/>
    <sheet name="5-6-7_pedP" sheetId="32" r:id="rId32"/>
    <sheet name="8-9_pedP" sheetId="33" r:id="rId33"/>
    <sheet name="A_manERM" sheetId="34" r:id="rId34"/>
    <sheet name="2-3-4_manERM" sheetId="35" r:id="rId35"/>
    <sheet name="5-6-7_manERM" sheetId="36" r:id="rId36"/>
    <sheet name="8-9_manERM" sheetId="37" r:id="rId37"/>
    <sheet name="A_ergo" sheetId="38" r:id="rId38"/>
    <sheet name="2-3-4_ergo" sheetId="39" r:id="rId39"/>
    <sheet name="5-6-7_ergo" sheetId="40" r:id="rId40"/>
    <sheet name="8-9_ergo" sheetId="41" r:id="rId41"/>
    <sheet name="A_psyMot" sheetId="42" r:id="rId42"/>
    <sheet name="2-3-4_psyMot" sheetId="43" r:id="rId43"/>
    <sheet name="5-6-7_psyMot" sheetId="44" r:id="rId44"/>
    <sheet name="8-9_psyMot" sheetId="45" r:id="rId45"/>
    <sheet name="A_auxPuer" sheetId="46" r:id="rId46"/>
    <sheet name="2-3-4_auxPuer" sheetId="47" r:id="rId47"/>
    <sheet name="5-6-7_auxPuer" sheetId="48" r:id="rId48"/>
    <sheet name="8-9_auxPuer" sheetId="49" r:id="rId49"/>
    <sheet name="A_prepPH" sheetId="50" r:id="rId50"/>
    <sheet name="2-3-4_prepPH" sheetId="51" r:id="rId51"/>
    <sheet name="5-6-7_prepPH" sheetId="52" r:id="rId52"/>
    <sheet name="8-9_prepPH" sheetId="53" r:id="rId53"/>
    <sheet name="A_Spe" sheetId="54" r:id="rId54"/>
    <sheet name="2-3-4_Spe" sheetId="55" r:id="rId55"/>
    <sheet name="7-8_Spe" sheetId="56" r:id="rId56"/>
    <sheet name="A_puer" sheetId="57" r:id="rId57"/>
    <sheet name="2-3-4_puer" sheetId="58" r:id="rId58"/>
    <sheet name="7-8_puer" sheetId="59" r:id="rId59"/>
    <sheet name="A_infAnes" sheetId="60" r:id="rId60"/>
    <sheet name="2-3-4_infAnes" sheetId="61" r:id="rId61"/>
    <sheet name="7-8_infAnes" sheetId="62" r:id="rId62"/>
    <sheet name="A_infBloc" sheetId="63" r:id="rId63"/>
    <sheet name="2-3-4_infBloc" sheetId="64" r:id="rId64"/>
    <sheet name="7-8_infbloc" sheetId="65" r:id="rId65"/>
    <sheet name="A_cadreS" sheetId="66" r:id="rId66"/>
    <sheet name="2-3-4_cadreS" sheetId="67" r:id="rId67"/>
    <sheet name="7-8_cadreS" sheetId="68" r:id="rId68"/>
    <sheet name="VAEdeas" sheetId="69" r:id="rId69"/>
    <sheet name="VAEdeap" sheetId="70" r:id="rId70"/>
    <sheet name="VAEdpph" sheetId="71" r:id="rId71"/>
    <sheet name="VAEdeergo" sheetId="72" r:id="rId72"/>
    <sheet name="VAEibod" sheetId="73" r:id="rId73"/>
    <sheet name="nbCentres" sheetId="74" r:id="rId74"/>
    <sheet name="Inscrits1ere" sheetId="75" r:id="rId75"/>
    <sheet name="InscritsTot" sheetId="76" r:id="rId76"/>
    <sheet name="Diplomés" sheetId="77" r:id="rId77"/>
    <sheet name="propFemme" sheetId="78" r:id="rId78"/>
    <sheet name="nbCentres_an" sheetId="79" r:id="rId79"/>
    <sheet name="Inscrits_an_1" sheetId="80" r:id="rId80"/>
    <sheet name="Inscrits_an_2" sheetId="81" r:id="rId81"/>
    <sheet name="Diplome_an_1" sheetId="82" r:id="rId82"/>
    <sheet name="Diplome_an_2" sheetId="83" r:id="rId83"/>
    <sheet name="propFemme_an" sheetId="84" r:id="rId84"/>
    <sheet name="1A-2-3_audio-prothésistes" sheetId="85" r:id="rId85"/>
    <sheet name="6_audio-prothésistes" sheetId="86" r:id="rId86"/>
    <sheet name="8_audio-prothésistes" sheetId="87" r:id="rId87"/>
    <sheet name="1ABC-2-3-4_diététiciens" sheetId="88" r:id="rId88"/>
    <sheet name="5-6-8_diététiciens" sheetId="89" r:id="rId89"/>
    <sheet name="1ABC-2-3-4_opticiens" sheetId="90" r:id="rId90"/>
    <sheet name="5-6-8_opticiens" sheetId="91" r:id="rId91"/>
    <sheet name="1A-2-3_orthophonistes" sheetId="92" r:id="rId92"/>
    <sheet name="6_orthophonistes" sheetId="93" r:id="rId93"/>
    <sheet name="8_orthophonistes" sheetId="94" r:id="rId94"/>
    <sheet name="1A-2-3_orthoptistes" sheetId="95" r:id="rId95"/>
    <sheet name="6_orthoptistes" sheetId="96" r:id="rId96"/>
    <sheet name="8_orthoptistes" sheetId="97" r:id="rId97"/>
    <sheet name="1ABC-2-3-4_podo-orthésistes" sheetId="98" r:id="rId98"/>
    <sheet name="5-6-8_podo-orthésistes" sheetId="99" r:id="rId99"/>
    <sheet name="1ABC-2-3-4_prothesistes-orthes" sheetId="100" r:id="rId100"/>
    <sheet name="5-6-8_prothesistes-orthes" sheetId="101" r:id="rId101"/>
    <sheet name="nbCentres_BCP" sheetId="102" r:id="rId102"/>
    <sheet name="InscritsTot_BCP" sheetId="103" r:id="rId103"/>
    <sheet name="Inscrits_an_BCP" sheetId="104" r:id="rId104"/>
    <sheet name="Diplome_an_BCP" sheetId="105" r:id="rId105"/>
    <sheet name="propFemme_an_BCP" sheetId="106" r:id="rId106"/>
  </sheets>
  <externalReferences>
    <externalReference r:id="rId109"/>
    <externalReference r:id="rId110"/>
  </externalReferences>
  <definedNames>
    <definedName name="Z_4BF6A69F_C29D_460A_9E84_5045F8F80EEB_.wvu.Cols" localSheetId="69" hidden="1">'VAEdeap'!$G:$H</definedName>
    <definedName name="Z_4BF6A69F_C29D_460A_9E84_5045F8F80EEB_.wvu.Cols" localSheetId="68" hidden="1">'VAEdeas'!$G:$H</definedName>
    <definedName name="Z_4BF6A69F_C29D_460A_9E84_5045F8F80EEB_.wvu.Cols" localSheetId="71" hidden="1">'VAEdeergo'!$G:$H</definedName>
    <definedName name="Z_4BF6A69F_C29D_460A_9E84_5045F8F80EEB_.wvu.Cols" localSheetId="70" hidden="1">'VAEdpph'!$G:$H</definedName>
    <definedName name="Z_4BF6A69F_C29D_460A_9E84_5045F8F80EEB_.wvu.Cols" localSheetId="72" hidden="1">'VAEibod'!$G:$H</definedName>
    <definedName name="Z_4BF6A69F_C29D_460A_9E84_5045F8F80EEB_.wvu.PrintArea" localSheetId="26" hidden="1">'2-3-4_aidS'!$A$1:$J$50</definedName>
    <definedName name="Z_4BF6A69F_C29D_460A_9E84_5045F8F80EEB_.wvu.PrintArea" localSheetId="6" hidden="1">'2-3-4_amb'!$A$1:$J$51</definedName>
    <definedName name="Z_4BF6A69F_C29D_460A_9E84_5045F8F80EEB_.wvu.PrintArea" localSheetId="46" hidden="1">'2-3-4_auxPuer'!$A$1:$J$50</definedName>
    <definedName name="Z_4BF6A69F_C29D_460A_9E84_5045F8F80EEB_.wvu.PrintArea" localSheetId="2" hidden="1">'2-3-4_base'!$A$1:$J$50</definedName>
    <definedName name="Z_4BF6A69F_C29D_460A_9E84_5045F8F80EEB_.wvu.PrintArea" localSheetId="66" hidden="1">'2-3-4_cadreS'!$A$1:$J$49</definedName>
    <definedName name="Z_4BF6A69F_C29D_460A_9E84_5045F8F80EEB_.wvu.PrintArea" localSheetId="38" hidden="1">'2-3-4_ergo'!$A$1:$J$50</definedName>
    <definedName name="Z_4BF6A69F_C29D_460A_9E84_5045F8F80EEB_.wvu.PrintArea" localSheetId="10" hidden="1">'2-3-4_inf'!$A$1:$J$50</definedName>
    <definedName name="Z_4BF6A69F_C29D_460A_9E84_5045F8F80EEB_.wvu.PrintArea" localSheetId="63" hidden="1">'2-3-4_infBloc'!$A$1:$J$49</definedName>
    <definedName name="Z_4BF6A69F_C29D_460A_9E84_5045F8F80EEB_.wvu.PrintArea" localSheetId="34" hidden="1">'2-3-4_manERM'!$A$1:$J$50</definedName>
    <definedName name="Z_4BF6A69F_C29D_460A_9E84_5045F8F80EEB_.wvu.PrintArea" localSheetId="18" hidden="1">'2-3-4_massK'!$A$1:$J$50</definedName>
    <definedName name="Z_4BF6A69F_C29D_460A_9E84_5045F8F80EEB_.wvu.PrintArea" localSheetId="30" hidden="1">'2-3-4_pedP'!$A$1:$J$50</definedName>
    <definedName name="Z_4BF6A69F_C29D_460A_9E84_5045F8F80EEB_.wvu.PrintArea" localSheetId="50" hidden="1">'2-3-4_prepPH'!$A$1:$J$50</definedName>
    <definedName name="Z_4BF6A69F_C29D_460A_9E84_5045F8F80EEB_.wvu.PrintArea" localSheetId="42" hidden="1">'2-3-4_psyMot'!$A$1:$J$50</definedName>
    <definedName name="Z_4BF6A69F_C29D_460A_9E84_5045F8F80EEB_.wvu.PrintArea" localSheetId="57" hidden="1">'2-3-4_puer'!$A$1:$J$49</definedName>
    <definedName name="Z_4BF6A69F_C29D_460A_9E84_5045F8F80EEB_.wvu.PrintArea" localSheetId="14" hidden="1">'2-3-4_sagF'!$A$1:$J$50</definedName>
    <definedName name="Z_4BF6A69F_C29D_460A_9E84_5045F8F80EEB_.wvu.PrintArea" localSheetId="54" hidden="1">'2-3-4_Spe'!$A$1:$J$49</definedName>
    <definedName name="Z_4BF6A69F_C29D_460A_9E84_5045F8F80EEB_.wvu.PrintArea" localSheetId="22" hidden="1">'2-3-4_tecLM'!$A$1:$J$50</definedName>
    <definedName name="Z_4BF6A69F_C29D_460A_9E84_5045F8F80EEB_.wvu.PrintArea" localSheetId="27" hidden="1">'5-6-7_aidS'!$A$1:$H$63</definedName>
    <definedName name="Z_4BF6A69F_C29D_460A_9E84_5045F8F80EEB_.wvu.PrintArea" localSheetId="7" hidden="1">'5-6-7_amb'!$A$1:$H$63</definedName>
    <definedName name="Z_4BF6A69F_C29D_460A_9E84_5045F8F80EEB_.wvu.PrintArea" localSheetId="47" hidden="1">'5-6-7_auxPuer'!$A$1:$H$63</definedName>
    <definedName name="Z_4BF6A69F_C29D_460A_9E84_5045F8F80EEB_.wvu.PrintArea" localSheetId="3" hidden="1">'5-6-7_base'!$A$1:$H$63</definedName>
    <definedName name="Z_4BF6A69F_C29D_460A_9E84_5045F8F80EEB_.wvu.PrintArea" localSheetId="39" hidden="1">'5-6-7_ergo'!$A$1:$H$63</definedName>
    <definedName name="Z_4BF6A69F_C29D_460A_9E84_5045F8F80EEB_.wvu.PrintArea" localSheetId="11" hidden="1">'5-6-7_inf'!$A$1:$H$63</definedName>
    <definedName name="Z_4BF6A69F_C29D_460A_9E84_5045F8F80EEB_.wvu.PrintArea" localSheetId="35" hidden="1">'5-6-7_manERM'!$A$1:$H$63</definedName>
    <definedName name="Z_4BF6A69F_C29D_460A_9E84_5045F8F80EEB_.wvu.PrintArea" localSheetId="19" hidden="1">'5-6-7_massK'!$A$1:$H$63</definedName>
    <definedName name="Z_4BF6A69F_C29D_460A_9E84_5045F8F80EEB_.wvu.PrintArea" localSheetId="31" hidden="1">'5-6-7_pedP'!$A$1:$H$63</definedName>
    <definedName name="Z_4BF6A69F_C29D_460A_9E84_5045F8F80EEB_.wvu.PrintArea" localSheetId="51" hidden="1">'5-6-7_prepPH'!$A$1:$H$63</definedName>
    <definedName name="Z_4BF6A69F_C29D_460A_9E84_5045F8F80EEB_.wvu.PrintArea" localSheetId="43" hidden="1">'5-6-7_psyMot'!$A$1:$H$63</definedName>
    <definedName name="Z_4BF6A69F_C29D_460A_9E84_5045F8F80EEB_.wvu.PrintArea" localSheetId="15" hidden="1">'5-6-7_sagF'!$A$1:$H$63</definedName>
    <definedName name="Z_4BF6A69F_C29D_460A_9E84_5045F8F80EEB_.wvu.PrintArea" localSheetId="23" hidden="1">'5-6-7_tecLM'!$A$1:$H$63</definedName>
    <definedName name="Z_4BF6A69F_C29D_460A_9E84_5045F8F80EEB_.wvu.PrintArea" localSheetId="67" hidden="1">'7-8_cadreS'!$A$1:$I$32</definedName>
    <definedName name="Z_4BF6A69F_C29D_460A_9E84_5045F8F80EEB_.wvu.PrintArea" localSheetId="64" hidden="1">'7-8_infbloc'!$A$1:$I$32</definedName>
    <definedName name="Z_4BF6A69F_C29D_460A_9E84_5045F8F80EEB_.wvu.PrintArea" localSheetId="58" hidden="1">'7-8_puer'!$A$1:$I$34</definedName>
    <definedName name="Z_4BF6A69F_C29D_460A_9E84_5045F8F80EEB_.wvu.PrintArea" localSheetId="55" hidden="1">'7-8_Spe'!$A$1:$I$32</definedName>
    <definedName name="Z_4BF6A69F_C29D_460A_9E84_5045F8F80EEB_.wvu.PrintArea" localSheetId="28" hidden="1">'8-9_aidS'!$A$1:$G$39</definedName>
    <definedName name="Z_4BF6A69F_C29D_460A_9E84_5045F8F80EEB_.wvu.PrintArea" localSheetId="8" hidden="1">'8-9_amb'!$A$1:$G$39</definedName>
    <definedName name="Z_4BF6A69F_C29D_460A_9E84_5045F8F80EEB_.wvu.PrintArea" localSheetId="48" hidden="1">'8-9_auxPuer'!$A$1:$G$39</definedName>
    <definedName name="Z_4BF6A69F_C29D_460A_9E84_5045F8F80EEB_.wvu.PrintArea" localSheetId="4" hidden="1">'8-9_base'!$A$1:$G$39</definedName>
    <definedName name="Z_4BF6A69F_C29D_460A_9E84_5045F8F80EEB_.wvu.PrintArea" localSheetId="40" hidden="1">'8-9_ergo'!$A$1:$G$39</definedName>
    <definedName name="Z_4BF6A69F_C29D_460A_9E84_5045F8F80EEB_.wvu.PrintArea" localSheetId="12" hidden="1">'8-9_inf'!$A$1:$G$39</definedName>
    <definedName name="Z_4BF6A69F_C29D_460A_9E84_5045F8F80EEB_.wvu.PrintArea" localSheetId="36" hidden="1">'8-9_manERM'!$A$1:$G$39</definedName>
    <definedName name="Z_4BF6A69F_C29D_460A_9E84_5045F8F80EEB_.wvu.PrintArea" localSheetId="20" hidden="1">'8-9_massK'!$A$1:$G$39</definedName>
    <definedName name="Z_4BF6A69F_C29D_460A_9E84_5045F8F80EEB_.wvu.PrintArea" localSheetId="32" hidden="1">'8-9_pedP'!$A$1:$G$39</definedName>
    <definedName name="Z_4BF6A69F_C29D_460A_9E84_5045F8F80EEB_.wvu.PrintArea" localSheetId="52" hidden="1">'8-9_prepPH'!$A$1:$G$39</definedName>
    <definedName name="Z_4BF6A69F_C29D_460A_9E84_5045F8F80EEB_.wvu.PrintArea" localSheetId="44" hidden="1">'8-9_psyMot'!$A$1:$G$39</definedName>
    <definedName name="Z_4BF6A69F_C29D_460A_9E84_5045F8F80EEB_.wvu.PrintArea" localSheetId="16" hidden="1">'8-9_sagF'!$A$1:$G$41</definedName>
    <definedName name="Z_4BF6A69F_C29D_460A_9E84_5045F8F80EEB_.wvu.PrintArea" localSheetId="24" hidden="1">'8-9_tecLM'!$A$1:$G$41</definedName>
    <definedName name="Z_4BF6A69F_C29D_460A_9E84_5045F8F80EEB_.wvu.PrintArea" localSheetId="25" hidden="1">'A_aidS'!$A$1:$I$46</definedName>
    <definedName name="Z_4BF6A69F_C29D_460A_9E84_5045F8F80EEB_.wvu.PrintArea" localSheetId="5" hidden="1">'A_amb'!$A$1:$I$43</definedName>
    <definedName name="Z_4BF6A69F_C29D_460A_9E84_5045F8F80EEB_.wvu.PrintArea" localSheetId="45" hidden="1">'A_auxPuer'!$A$1:$I$44</definedName>
    <definedName name="Z_4BF6A69F_C29D_460A_9E84_5045F8F80EEB_.wvu.PrintArea" localSheetId="1" hidden="1">'A_base'!$A$1:$I$56</definedName>
    <definedName name="Z_4BF6A69F_C29D_460A_9E84_5045F8F80EEB_.wvu.PrintArea" localSheetId="65" hidden="1">'A_cadreS'!$A$1:$I$41</definedName>
    <definedName name="Z_4BF6A69F_C29D_460A_9E84_5045F8F80EEB_.wvu.PrintArea" localSheetId="37" hidden="1">'A_ergo'!$A$1:$I$49</definedName>
    <definedName name="Z_4BF6A69F_C29D_460A_9E84_5045F8F80EEB_.wvu.PrintArea" localSheetId="9" hidden="1">'A_inf'!$A$1:$I$49</definedName>
    <definedName name="Z_4BF6A69F_C29D_460A_9E84_5045F8F80EEB_.wvu.PrintArea" localSheetId="62" hidden="1">'A_infBloc'!$A$1:$I$46</definedName>
    <definedName name="Z_4BF6A69F_C29D_460A_9E84_5045F8F80EEB_.wvu.PrintArea" localSheetId="33" hidden="1">'A_manERM'!$A$1:$I$49</definedName>
    <definedName name="Z_4BF6A69F_C29D_460A_9E84_5045F8F80EEB_.wvu.PrintArea" localSheetId="17" hidden="1">'A_massK'!$A$1:$I$49</definedName>
    <definedName name="Z_4BF6A69F_C29D_460A_9E84_5045F8F80EEB_.wvu.PrintArea" localSheetId="29" hidden="1">'A_pedP'!$A$1:$I$49</definedName>
    <definedName name="Z_4BF6A69F_C29D_460A_9E84_5045F8F80EEB_.wvu.PrintArea" localSheetId="49" hidden="1">'A_prepPH'!$A$1:$I$43</definedName>
    <definedName name="Z_4BF6A69F_C29D_460A_9E84_5045F8F80EEB_.wvu.PrintArea" localSheetId="41" hidden="1">'A_psyMot'!$A$1:$I$43</definedName>
    <definedName name="Z_4BF6A69F_C29D_460A_9E84_5045F8F80EEB_.wvu.PrintArea" localSheetId="56" hidden="1">'A_puer'!$A$1:$I$43</definedName>
    <definedName name="Z_4BF6A69F_C29D_460A_9E84_5045F8F80EEB_.wvu.PrintArea" localSheetId="13" hidden="1">'A_sagF'!$A$1:$I$52</definedName>
    <definedName name="Z_4BF6A69F_C29D_460A_9E84_5045F8F80EEB_.wvu.PrintArea" localSheetId="53" hidden="1">'A_Spe'!$A$1:$I$49</definedName>
    <definedName name="Z_4BF6A69F_C29D_460A_9E84_5045F8F80EEB_.wvu.PrintArea" localSheetId="21" hidden="1">'A_tecLM'!$A$1:$I$49</definedName>
    <definedName name="Z_4BF6A69F_C29D_460A_9E84_5045F8F80EEB_.wvu.PrintArea" localSheetId="81" hidden="1">'Diplome_an_1'!$A$1:$Y$32</definedName>
    <definedName name="Z_4BF6A69F_C29D_460A_9E84_5045F8F80EEB_.wvu.PrintArea" localSheetId="82" hidden="1">'Diplome_an_2'!$A$1:$AA$39</definedName>
    <definedName name="Z_4BF6A69F_C29D_460A_9E84_5045F8F80EEB_.wvu.PrintArea" localSheetId="76" hidden="1">'Diplomés'!$A$1:$S$31</definedName>
    <definedName name="Z_4BF6A69F_C29D_460A_9E84_5045F8F80EEB_.wvu.PrintArea" localSheetId="79" hidden="1">'Inscrits_an_1'!$A$1:$P$36</definedName>
    <definedName name="Z_4BF6A69F_C29D_460A_9E84_5045F8F80EEB_.wvu.PrintArea" localSheetId="80" hidden="1">'Inscrits_an_2'!$A$1:$Q$35</definedName>
    <definedName name="Z_4BF6A69F_C29D_460A_9E84_5045F8F80EEB_.wvu.PrintArea" localSheetId="74" hidden="1">'Inscrits1ere'!$A$1:$R$31</definedName>
    <definedName name="Z_4BF6A69F_C29D_460A_9E84_5045F8F80EEB_.wvu.PrintArea" localSheetId="73" hidden="1">'nbCentres'!$A$1:$R$30</definedName>
    <definedName name="Z_4BF6A69F_C29D_460A_9E84_5045F8F80EEB_.wvu.PrintArea" localSheetId="78" hidden="1">'nbCentres_an'!$A$1:$AC$36</definedName>
    <definedName name="Z_4BF6A69F_C29D_460A_9E84_5045F8F80EEB_.wvu.PrintArea" localSheetId="77" hidden="1">'propFemme'!$A$1:$S$31</definedName>
    <definedName name="Z_4BF6A69F_C29D_460A_9E84_5045F8F80EEB_.wvu.PrintArea" localSheetId="83" hidden="1">'propFemme_an'!$A$1:$U$31</definedName>
    <definedName name="_xlnm.Print_Area" localSheetId="26">'2-3-4_aidS'!$A$1:$J$50</definedName>
    <definedName name="_xlnm.Print_Area" localSheetId="6">'2-3-4_amb'!$A$1:$J$51</definedName>
    <definedName name="_xlnm.Print_Area" localSheetId="46">'2-3-4_auxPuer'!$A$1:$J$50</definedName>
    <definedName name="_xlnm.Print_Area" localSheetId="2">'2-3-4_base'!$A$1:$J$50</definedName>
    <definedName name="_xlnm.Print_Area" localSheetId="66">'2-3-4_cadreS'!$A$1:$J$49</definedName>
    <definedName name="_xlnm.Print_Area" localSheetId="38">'2-3-4_ergo'!$A$1:$J$50</definedName>
    <definedName name="_xlnm.Print_Area" localSheetId="10">'2-3-4_inf'!$A$1:$J$50</definedName>
    <definedName name="_xlnm.Print_Area" localSheetId="63">'2-3-4_infBloc'!$A$1:$J$49</definedName>
    <definedName name="_xlnm.Print_Area" localSheetId="34">'2-3-4_manERM'!$A$1:$J$50</definedName>
    <definedName name="_xlnm.Print_Area" localSheetId="18">'2-3-4_massK'!$A$1:$J$50</definedName>
    <definedName name="_xlnm.Print_Area" localSheetId="30">'2-3-4_pedP'!$A$1:$J$50</definedName>
    <definedName name="_xlnm.Print_Area" localSheetId="50">'2-3-4_prepPH'!$A$1:$J$50</definedName>
    <definedName name="_xlnm.Print_Area" localSheetId="42">'2-3-4_psyMot'!$A$1:$J$50</definedName>
    <definedName name="_xlnm.Print_Area" localSheetId="57">'2-3-4_puer'!$A$1:$J$49</definedName>
    <definedName name="_xlnm.Print_Area" localSheetId="14">'2-3-4_sagF'!$A$1:$J$50</definedName>
    <definedName name="_xlnm.Print_Area" localSheetId="54">'2-3-4_Spe'!$A$1:$J$49</definedName>
    <definedName name="_xlnm.Print_Area" localSheetId="22">'2-3-4_tecLM'!$A$1:$J$50</definedName>
    <definedName name="_xlnm.Print_Area" localSheetId="27">'5-6-7_aidS'!$A$1:$H$63</definedName>
    <definedName name="_xlnm.Print_Area" localSheetId="7">'5-6-7_amb'!$A$1:$H$63</definedName>
    <definedName name="_xlnm.Print_Area" localSheetId="47">'5-6-7_auxPuer'!$A$1:$H$63</definedName>
    <definedName name="_xlnm.Print_Area" localSheetId="3">'5-6-7_base'!$A$1:$H$63</definedName>
    <definedName name="_xlnm.Print_Area" localSheetId="39">'5-6-7_ergo'!$A$1:$H$63</definedName>
    <definedName name="_xlnm.Print_Area" localSheetId="11">'5-6-7_inf'!$A$1:$H$63</definedName>
    <definedName name="_xlnm.Print_Area" localSheetId="35">'5-6-7_manERM'!$A$1:$H$63</definedName>
    <definedName name="_xlnm.Print_Area" localSheetId="19">'5-6-7_massK'!$A$1:$H$63</definedName>
    <definedName name="_xlnm.Print_Area" localSheetId="31">'5-6-7_pedP'!$A$1:$H$63</definedName>
    <definedName name="_xlnm.Print_Area" localSheetId="51">'5-6-7_prepPH'!$A$1:$H$63</definedName>
    <definedName name="_xlnm.Print_Area" localSheetId="43">'5-6-7_psyMot'!$A$1:$H$63</definedName>
    <definedName name="_xlnm.Print_Area" localSheetId="15">'5-6-7_sagF'!$A$1:$H$63</definedName>
    <definedName name="_xlnm.Print_Area" localSheetId="23">'5-6-7_tecLM'!$A$1:$H$63</definedName>
    <definedName name="_xlnm.Print_Area" localSheetId="67">'7-8_cadreS'!$A$1:$I$32</definedName>
    <definedName name="_xlnm.Print_Area" localSheetId="64">'7-8_infbloc'!$A$1:$I$32</definedName>
    <definedName name="_xlnm.Print_Area" localSheetId="58">'7-8_puer'!$A$1:$I$34</definedName>
    <definedName name="_xlnm.Print_Area" localSheetId="55">'7-8_Spe'!$A$1:$I$32</definedName>
    <definedName name="_xlnm.Print_Area" localSheetId="28">'8-9_aidS'!$A$1:$G$39</definedName>
    <definedName name="_xlnm.Print_Area" localSheetId="8">'8-9_amb'!$A$1:$G$39</definedName>
    <definedName name="_xlnm.Print_Area" localSheetId="48">'8-9_auxPuer'!$A$1:$G$39</definedName>
    <definedName name="_xlnm.Print_Area" localSheetId="4">'8-9_base'!$A$1:$G$39</definedName>
    <definedName name="_xlnm.Print_Area" localSheetId="40">'8-9_ergo'!$A$1:$G$39</definedName>
    <definedName name="_xlnm.Print_Area" localSheetId="12">'8-9_inf'!$A$1:$G$39</definedName>
    <definedName name="_xlnm.Print_Area" localSheetId="36">'8-9_manERM'!$A$1:$G$39</definedName>
    <definedName name="_xlnm.Print_Area" localSheetId="20">'8-9_massK'!$A$1:$G$39</definedName>
    <definedName name="_xlnm.Print_Area" localSheetId="32">'8-9_pedP'!$A$1:$G$39</definedName>
    <definedName name="_xlnm.Print_Area" localSheetId="52">'8-9_prepPH'!$A$1:$G$39</definedName>
    <definedName name="_xlnm.Print_Area" localSheetId="44">'8-9_psyMot'!$A$1:$G$40</definedName>
    <definedName name="_xlnm.Print_Area" localSheetId="16">'8-9_sagF'!$A$1:$G$41</definedName>
    <definedName name="_xlnm.Print_Area" localSheetId="24">'8-9_tecLM'!$A$1:$G$41</definedName>
    <definedName name="_xlnm.Print_Area" localSheetId="25">'A_aidS'!$A$1:$I$46</definedName>
    <definedName name="_xlnm.Print_Area" localSheetId="5">'A_amb'!$A$1:$I$43</definedName>
    <definedName name="_xlnm.Print_Area" localSheetId="45">'A_auxPuer'!$A$1:$I$44</definedName>
    <definedName name="_xlnm.Print_Area" localSheetId="1">'A_base'!$A$1:$I$56</definedName>
    <definedName name="_xlnm.Print_Area" localSheetId="65">'A_cadreS'!$A$1:$I$41</definedName>
    <definedName name="_xlnm.Print_Area" localSheetId="37">'A_ergo'!$A$1:$I$49</definedName>
    <definedName name="_xlnm.Print_Area" localSheetId="9">'A_inf'!$A$1:$I$49</definedName>
    <definedName name="_xlnm.Print_Area" localSheetId="62">'A_infBloc'!$A$1:$I$46</definedName>
    <definedName name="_xlnm.Print_Area" localSheetId="33">'A_manERM'!$A$1:$I$49</definedName>
    <definedName name="_xlnm.Print_Area" localSheetId="17">'A_massK'!$A$1:$I$49</definedName>
    <definedName name="_xlnm.Print_Area" localSheetId="29">'A_pedP'!$A$1:$I$49</definedName>
    <definedName name="_xlnm.Print_Area" localSheetId="49">'A_prepPH'!$A$1:$I$43</definedName>
    <definedName name="_xlnm.Print_Area" localSheetId="41">'A_psyMot'!$A$1:$I$43</definedName>
    <definedName name="_xlnm.Print_Area" localSheetId="56">'A_puer'!$A$1:$I$43</definedName>
    <definedName name="_xlnm.Print_Area" localSheetId="13">'A_sagF'!$A$1:$I$52</definedName>
    <definedName name="_xlnm.Print_Area" localSheetId="53">'A_Spe'!$A$1:$I$49</definedName>
    <definedName name="_xlnm.Print_Area" localSheetId="21">'A_tecLM'!$A$1:$I$49</definedName>
    <definedName name="_xlnm.Print_Area" localSheetId="81">'Diplome_an_1'!$A$1:$Y$32</definedName>
    <definedName name="_xlnm.Print_Area" localSheetId="82">'Diplome_an_2'!$A$1:$AA$39</definedName>
    <definedName name="_xlnm.Print_Area" localSheetId="76">'Diplomés'!$A$1:$S$31</definedName>
    <definedName name="_xlnm.Print_Area" localSheetId="79">'Inscrits_an_1'!$A$1:$P$36</definedName>
    <definedName name="_xlnm.Print_Area" localSheetId="80">'Inscrits_an_2'!$A$1:$Q$35</definedName>
    <definedName name="_xlnm.Print_Area" localSheetId="74">'Inscrits1ere'!$A$1:$R$31</definedName>
    <definedName name="_xlnm.Print_Area" localSheetId="73">'nbCentres'!$A$1:$R$30</definedName>
    <definedName name="_xlnm.Print_Area" localSheetId="78">'nbCentres_an'!$A$1:$AC$36</definedName>
    <definedName name="_xlnm.Print_Area" localSheetId="77">'propFemme'!$A$1:$S$31</definedName>
    <definedName name="_xlnm.Print_Area" localSheetId="83">'propFemme_an'!$A$1:$U$31</definedName>
  </definedNames>
  <calcPr fullCalcOnLoad="1"/>
</workbook>
</file>

<file path=xl/sharedStrings.xml><?xml version="1.0" encoding="utf-8"?>
<sst xmlns="http://schemas.openxmlformats.org/spreadsheetml/2006/main" count="5635" uniqueCount="457">
  <si>
    <t xml:space="preserve">* chiffres de 2001 collectés lors de l'enquête 2002 ou estimés à partir des  données 2000 pour 92 écoles (48 d'aides-soignants, 14 ifsi, 10 écoles d'auxiliaires, 5 de cadres, 3 de puéricultrices, </t>
  </si>
  <si>
    <t xml:space="preserve">Champ : diplômés suite au parcours de formation ou VAE partielle partielle et parcours de formation </t>
  </si>
  <si>
    <t xml:space="preserve">À noter : les personnes obtenant une validation partielle ne vont pas forcément suivre la formation par la suite et donc ne se retrouve pas comptabilisées dans les effectifs des formations (effectif des inscrits avec allégement de scolarité par VAE).                                                           </t>
  </si>
  <si>
    <t>Autre Baccalauréat professionnel</t>
  </si>
  <si>
    <t>Baccalauréat professionnel ASSP ous SAPAT</t>
  </si>
  <si>
    <t>2015 AMBULANCIERS</t>
  </si>
  <si>
    <t>2015 INFIRMIERS</t>
  </si>
  <si>
    <t>2015 SAGES FEMMES</t>
  </si>
  <si>
    <r>
      <t>4</t>
    </r>
    <r>
      <rPr>
        <b/>
        <vertAlign val="superscript"/>
        <sz val="10"/>
        <rFont val="Arial Narrow"/>
        <family val="2"/>
      </rPr>
      <t>ème</t>
    </r>
    <r>
      <rPr>
        <b/>
        <sz val="10"/>
        <rFont val="Arial Narrow"/>
        <family val="2"/>
      </rPr>
      <t xml:space="preserve"> année</t>
    </r>
  </si>
  <si>
    <t>2015 MASSEURS KINESITHERAPEUTES</t>
  </si>
  <si>
    <t>2015 TECHNICIENS DE LABORATOIRE MEDICAL</t>
  </si>
  <si>
    <t xml:space="preserve">2015 TECHNICIENS DE LABORATOIRE MEDICAL </t>
  </si>
  <si>
    <t>2015 AIDES SOIGNANTS</t>
  </si>
  <si>
    <t>2015 PEDICURES PODOLOGUES</t>
  </si>
  <si>
    <t xml:space="preserve">**la méthode de calcul du nombre d'inscrits change à partir de 2008. On demande aux formation de fournir le nombre d'inscrits dans leur cursus, </t>
  </si>
  <si>
    <t>avant 2008 le nombre d'inscrits était obtenu en sommant les élèves répondant au questionnaire.</t>
  </si>
  <si>
    <t>Nombre total de diplômés par année (1/2)</t>
  </si>
  <si>
    <t>Année de délivrance</t>
  </si>
  <si>
    <t>Nombre total de diplômés* par année (2/2)</t>
  </si>
  <si>
    <t>11 710**</t>
  </si>
  <si>
    <t>** Ce chiffre est  très certainement sous-estimé, les diplômes délivrés par équivalence par les DDASS n'ayant pas été redressés.</t>
  </si>
  <si>
    <t>Proportion de femmes parmi les diplômés (en %)</t>
  </si>
  <si>
    <t>Techniciens en analyses bioméd.</t>
  </si>
  <si>
    <t>Infirmiers diplômés d'État</t>
  </si>
  <si>
    <t>Infirmiers de secteur psychiatrique</t>
  </si>
  <si>
    <t>Cadres infirmiers diplômés d'État</t>
  </si>
  <si>
    <t>Total ECOLES DE LA SANTE</t>
  </si>
  <si>
    <t>Source : DREES - Champ : France entière</t>
  </si>
  <si>
    <t>VAE formation Aides Soignants</t>
  </si>
  <si>
    <t>* Les formations de base regroupent 12 formations : ambulanciers, infirmiers, sages femmes, masseurs kinesithérapeutes, techniciens de laboratoire médicale, aides soignants, pédicures podologues, manipulateurs d'électro-radiologie médicale, ergothérapeutes, psychomotriciens, auxiliaires de puéricultrice et préparateurs en pharmacie hospitalière</t>
  </si>
  <si>
    <t>Nombre de diplômés DEAS (équivalence)</t>
  </si>
  <si>
    <t>REUNION-MAYOTTE</t>
  </si>
  <si>
    <t xml:space="preserve">*chiffres de 2001 collectés lors de l'enquête 2002 ou estimés à partir des données 2000 pour 92 écoles (48 d'aides-soignants, 14 ifsi, 10 écoles d'auxiliaires, 5  de cadres, 3 de puéricultrices, </t>
  </si>
  <si>
    <t>** à partir de 2011, tous les cadres de santé sont regroupés dans l'item cadre de santé, la seule formation cadre de santé sage femmes est devenue un master et est gérée par l'enseignement supérieur</t>
  </si>
  <si>
    <t>LANGUEDOC-ROUSSILLON</t>
  </si>
  <si>
    <t>LIMOUSIN</t>
  </si>
  <si>
    <t>LORRAINE</t>
  </si>
  <si>
    <t>MIDI-PYRENEES</t>
  </si>
  <si>
    <t>NORD-PAS-DE-CALAIS</t>
  </si>
  <si>
    <t>PAYS DE LA LOIRE</t>
  </si>
  <si>
    <t>PICARDIE</t>
  </si>
  <si>
    <t>POITOU-CHARENTES</t>
  </si>
  <si>
    <t>FRANCE METROPOLITAINE</t>
  </si>
  <si>
    <t>ANTILLES-GUYANE</t>
  </si>
  <si>
    <t>FRANCE ENTIERE</t>
  </si>
  <si>
    <t xml:space="preserve">* diplômés suite au parcours de formation ou VAE partielle partielle et parcours de formation </t>
  </si>
  <si>
    <t>Nombre de centres de formation par année</t>
  </si>
  <si>
    <t>2001*</t>
  </si>
  <si>
    <t>NIVEAU  V</t>
  </si>
  <si>
    <t>...</t>
  </si>
  <si>
    <t xml:space="preserve">Auxiliaires de puériculture </t>
  </si>
  <si>
    <t>NIVEAU IV</t>
  </si>
  <si>
    <t>Préparateurs en pharm. Hosp.</t>
  </si>
  <si>
    <t>nr</t>
  </si>
  <si>
    <t>NIVEAU III</t>
  </si>
  <si>
    <t>Techniciens en analyses biomédic.</t>
  </si>
  <si>
    <t>Manipulateurs d'E.R.M.</t>
  </si>
  <si>
    <t>Pédicures-podologues</t>
  </si>
  <si>
    <t>Infirmiers diplômés d'Etat</t>
  </si>
  <si>
    <t>Infirmiers de secteur psy.</t>
  </si>
  <si>
    <t>Masseurs-kinésithérapeutes</t>
  </si>
  <si>
    <t>NIVEAU II</t>
  </si>
  <si>
    <t>Formations complémentaires</t>
  </si>
  <si>
    <t>Infirmiers-anesthésistes</t>
  </si>
  <si>
    <t>Infirmiers de bloc opératoire</t>
  </si>
  <si>
    <t>Puéricultrices</t>
  </si>
  <si>
    <t>Cadres sages-femmes</t>
  </si>
  <si>
    <t>Cadres de santé **</t>
  </si>
  <si>
    <t>Cadres infirmiers diplômés d'Etat</t>
  </si>
  <si>
    <t>Autres cadres paramédicaux</t>
  </si>
  <si>
    <t>Total ECOLES DE LA SANTE SANS AIDES-SOIGNANTS</t>
  </si>
  <si>
    <t>Total ECOLES DE LA SANTE DONT AIDES-SOIGNANTS</t>
  </si>
  <si>
    <t>Source : DREES - Champ : France entière ( = France métropolitaine + D.O.M.)</t>
  </si>
  <si>
    <t xml:space="preserve">2 d'infirmiers anesthésistes, 2 de manipulateurs, 2 de pédicures-podologues, et 1 d'infirmiers de bloc opératoire, 1 de psychomotriciens,  1 d'ergothérapeutes, 1 de masseurs-kiné, </t>
  </si>
  <si>
    <t>1 de sages-femmes et 1 de techniciens en analyse biomédicale)</t>
  </si>
  <si>
    <t>Nombre total d'inscrits par année (1/2)</t>
  </si>
  <si>
    <t>Année de rentrée</t>
  </si>
  <si>
    <t xml:space="preserve">*chiffres de 2001 collectés lors de l'enquête 2002 ou estimés à partir des  données 2000 pour 92 écoles (48 d'aides-soignants, 14 ifsi, 10 écoles d'auxiliaires, 5  de cadres, 3 de puéricultrices, </t>
  </si>
  <si>
    <t>Nombre total d'inscrits par année (2/2)</t>
  </si>
  <si>
    <r>
      <t>2007</t>
    </r>
    <r>
      <rPr>
        <b/>
        <i/>
        <vertAlign val="superscript"/>
        <sz val="8"/>
        <rFont val="Arial Narrow"/>
        <family val="2"/>
      </rPr>
      <t>**</t>
    </r>
  </si>
  <si>
    <r>
      <t>2008</t>
    </r>
    <r>
      <rPr>
        <b/>
        <i/>
        <vertAlign val="superscript"/>
        <sz val="8"/>
        <rFont val="Arial Narrow"/>
        <family val="2"/>
      </rPr>
      <t>**</t>
    </r>
  </si>
  <si>
    <t>2009**</t>
  </si>
  <si>
    <t>2010**</t>
  </si>
  <si>
    <r>
      <t>2011</t>
    </r>
    <r>
      <rPr>
        <b/>
        <vertAlign val="superscript"/>
        <sz val="8"/>
        <rFont val="Arial Narrow"/>
        <family val="2"/>
      </rPr>
      <t>**</t>
    </r>
  </si>
  <si>
    <t>…</t>
  </si>
  <si>
    <t>Ergothérapeutes</t>
  </si>
  <si>
    <t>Validation totale</t>
  </si>
  <si>
    <t>Validation partielle</t>
  </si>
  <si>
    <t>Aucune validation</t>
  </si>
  <si>
    <t>Alsace</t>
  </si>
  <si>
    <t>Aquitaine</t>
  </si>
  <si>
    <t>Auvergne</t>
  </si>
  <si>
    <t>Basse-Normandie</t>
  </si>
  <si>
    <t>Bourgogne</t>
  </si>
  <si>
    <t>Bretagne</t>
  </si>
  <si>
    <t>Centre</t>
  </si>
  <si>
    <t>Champagne-Ardenne</t>
  </si>
  <si>
    <t>Corse</t>
  </si>
  <si>
    <t>Franche-Comté</t>
  </si>
  <si>
    <t>Guadeloupe</t>
  </si>
  <si>
    <t>Guyane</t>
  </si>
  <si>
    <t>Haute-Normandie</t>
  </si>
  <si>
    <t>Ile-de-France</t>
  </si>
  <si>
    <t>Languedoc-Roussillon</t>
  </si>
  <si>
    <t>Limousin</t>
  </si>
  <si>
    <t>Lorraine</t>
  </si>
  <si>
    <t>Martinique</t>
  </si>
  <si>
    <t>Mayotte</t>
  </si>
  <si>
    <t>Midi-Pyrénées</t>
  </si>
  <si>
    <t>Nord-Pas-de-Calais</t>
  </si>
  <si>
    <t>Pays-de-la-Loire</t>
  </si>
  <si>
    <t>Picardie</t>
  </si>
  <si>
    <t>Poitou-Charentes</t>
  </si>
  <si>
    <t>PACA</t>
  </si>
  <si>
    <t>Réunion</t>
  </si>
  <si>
    <t>Rhône-Alpes</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</si>
  <si>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</si>
  <si>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</si>
  <si>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</si>
  <si>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VAE formation Auxiliaires de puériculture</t>
  </si>
  <si>
    <t>VAE formation Préparateurs en pharmacie hospitalière</t>
  </si>
  <si>
    <t>Selon l'arrêté du 26 octobre 2006 relatifs aux modalités d'organisation de la VAE pour l'obtention du diplôme d'Etat de préparateur en pharmacie hospitalière</t>
  </si>
  <si>
    <t>VAE formation Ergothérapeutes</t>
  </si>
  <si>
    <t xml:space="preserve">Selon l'arrêté du 26 décembre 2012 modifiant l'arrêté du 18 août 2010 relatif aux modalités d'organisation de la VAE pour l'obtention du diplôme d'Etat d'ergothérapeute 
</t>
  </si>
  <si>
    <t>Aides-soignants</t>
  </si>
  <si>
    <t>Ambulanciers</t>
  </si>
  <si>
    <t>Aux. de puéric.</t>
  </si>
  <si>
    <t>Cadres de santé</t>
  </si>
  <si>
    <t>Inf. Anesth</t>
  </si>
  <si>
    <t>Inf. Bloc opé.</t>
  </si>
  <si>
    <t>Inf. Puéric.</t>
  </si>
  <si>
    <t>Infirmiers DE</t>
  </si>
  <si>
    <t>Manip. E.R.M.</t>
  </si>
  <si>
    <t>Masseurs Kinési.</t>
  </si>
  <si>
    <t>Prépa. Pharm. Hospi.</t>
  </si>
  <si>
    <t>Psychomotriciens</t>
  </si>
  <si>
    <t>Pédicures pod.</t>
  </si>
  <si>
    <t>Sages-femmes</t>
  </si>
  <si>
    <t>Techn. en analyse bioméd.</t>
  </si>
  <si>
    <t>ALSACE</t>
  </si>
  <si>
    <t>AQUITAINE</t>
  </si>
  <si>
    <t>AUVERGNE</t>
  </si>
  <si>
    <t>BASSE-NORMANDIE</t>
  </si>
  <si>
    <t>BOURGOGNE</t>
  </si>
  <si>
    <t>BRETAGNE</t>
  </si>
  <si>
    <t>CENTRE</t>
  </si>
  <si>
    <t>CHAMPAGNE-ARDENNE</t>
  </si>
  <si>
    <t>CORSE</t>
  </si>
  <si>
    <t>FRANCHE-COMTE</t>
  </si>
  <si>
    <t>HAUTE-NORMANDIE</t>
  </si>
  <si>
    <t>ILE-DE-FRANCE</t>
  </si>
  <si>
    <t>Agent de la fonction publique ou congé de formation professionnelle</t>
  </si>
  <si>
    <t>Salarié du privé ou congé individuel de formation</t>
  </si>
  <si>
    <t>Etudiant : bourse du Conseil Régional</t>
  </si>
  <si>
    <t>Etudiant : bourse d'un Conseil Général ou d'un autre organisme</t>
  </si>
  <si>
    <t>Allocation d'études (infirmiers ou kiné ou manip ERM)</t>
  </si>
  <si>
    <t>Salarié du privé : contrat de professionnalisation</t>
  </si>
  <si>
    <t xml:space="preserve">Autre prise en charge </t>
  </si>
  <si>
    <t>Demande de prise en charge en cours</t>
  </si>
  <si>
    <t>Demandeur d'emploi (qui bénéficie à ce titre d'une indemnité)</t>
  </si>
  <si>
    <t>Série ST2S (SMS, F8)</t>
  </si>
  <si>
    <t>Agriculteur</t>
  </si>
  <si>
    <t>Artisan, commerçant et chef d’entreprise</t>
  </si>
  <si>
    <t>Cadre et profession intellectuelle du supérieur</t>
  </si>
  <si>
    <t>Profession intermédiaire</t>
  </si>
  <si>
    <t>Employé</t>
  </si>
  <si>
    <t>Ouvrier</t>
  </si>
  <si>
    <t>Préparateur en pharmacie hospitalière</t>
  </si>
  <si>
    <t>Dont allègement ou réduction de scolarité (suite à VAE partielle ou hors VAE)</t>
  </si>
  <si>
    <t xml:space="preserve"> </t>
  </si>
  <si>
    <t>Salarié du privé ou agent de la Fonction Publique : contrat aidé</t>
  </si>
  <si>
    <t>Salarié du privé ou agent de la Fonction Publique Hospitalière : promotion professionnelle</t>
  </si>
  <si>
    <t>BEPC (niveau ou diplôme)</t>
  </si>
  <si>
    <r>
      <t>Autres BEP, CAP, ou fin 2</t>
    </r>
    <r>
      <rPr>
        <vertAlign val="superscript"/>
        <sz val="10"/>
        <rFont val="Arial Narrow"/>
        <family val="2"/>
      </rPr>
      <t>nde</t>
    </r>
    <r>
      <rPr>
        <sz val="10"/>
        <rFont val="Arial Narrow"/>
        <family val="2"/>
      </rPr>
      <t>, 1</t>
    </r>
    <r>
      <rPr>
        <vertAlign val="superscript"/>
        <sz val="10"/>
        <rFont val="Arial Narrow"/>
        <family val="2"/>
      </rPr>
      <t>ère</t>
    </r>
  </si>
  <si>
    <t xml:space="preserve">Niveau fin Terminale </t>
  </si>
  <si>
    <t>DUT ou niveau de bac+2 à caractère professionnel</t>
  </si>
  <si>
    <t>Série STMG (STG, STT, G, H)</t>
  </si>
  <si>
    <t>Série TMD (F11, F11')</t>
  </si>
  <si>
    <t>Baccalauréat étranger</t>
  </si>
  <si>
    <t>Séries STI2D et STD2A (F1A&amp;E, F2, F3, F4, F9, F10A&amp;B, F12)</t>
  </si>
  <si>
    <t>Technicien de laboratoire médical</t>
  </si>
  <si>
    <t>Salarié du privé ou agent de la Fonction Publique : formation continue</t>
  </si>
  <si>
    <t>Aucune aide financière</t>
  </si>
  <si>
    <t>Dont allègement de scolarité</t>
  </si>
  <si>
    <t>VAE partielle</t>
  </si>
  <si>
    <t>Hors VAE partielle</t>
  </si>
  <si>
    <t>.</t>
  </si>
  <si>
    <t>Nombre de candidats ayant passé les épreuves de sélection ou déposé un dossier*</t>
  </si>
  <si>
    <t>*certains établissements ont des épreuves communes, doublons possibles</t>
  </si>
  <si>
    <t>Congé Individuel de Formation ou Congé de Formation Professionnelle</t>
  </si>
  <si>
    <t>Formation préparatoire à l'entrée dans la formation actuelle</t>
  </si>
  <si>
    <t>Suivi de la même formation dans un autre établissement</t>
  </si>
  <si>
    <t>Autre formation sanitaire que celle suivie actuellement</t>
  </si>
  <si>
    <t>Autres cas d'inactivité (pour élever un enfant,….)</t>
  </si>
  <si>
    <t>TABLEAU 4 - MODE DE PRISES EN CHARGE FINANCIERE (JUSQU'A 2 PRISES EN CHARGES RENSEIGNEES PAR  ETUDIANT)</t>
  </si>
  <si>
    <t>TABLEAU 7 - SITUATION PRINCIPALE AVANT LA PREMIERE ENTREE DANS L'ETABLISSEMENT (en %)</t>
  </si>
  <si>
    <t>Emploi dans le secteur hospitalier</t>
  </si>
  <si>
    <t>Etudiant / Eleve</t>
  </si>
  <si>
    <t>TABLEAU 5 - NIVEAU D'ETUDES OU DIPLÔME LE PLUS ELEVE LORS DE L'ACCES A LA FORMATION (en %)</t>
  </si>
  <si>
    <t>Cycle d’études primaires ou niveau 6e, 5e, 4e</t>
  </si>
  <si>
    <t>BEP carrières sanitaires et sociales (niveau ou diplôme)</t>
  </si>
  <si>
    <t xml:space="preserve">BEPA services aux personnes </t>
  </si>
  <si>
    <t xml:space="preserve">Baccalauréat </t>
  </si>
  <si>
    <t>Équivalence Baccalauréat</t>
  </si>
  <si>
    <t>BTS</t>
  </si>
  <si>
    <t>L2 (DEUG DEUST)</t>
  </si>
  <si>
    <t>L3 (Licence)</t>
  </si>
  <si>
    <t>M1 (Maîtrise)</t>
  </si>
  <si>
    <t>M2 (DESS, DEA)</t>
  </si>
  <si>
    <t>Doctorat</t>
  </si>
  <si>
    <t>TABLEAU 6 - SERIE DE BACCALAUREAT DES BACHELIERS EN FORMATION (en %)</t>
  </si>
  <si>
    <t>Série L (A)</t>
  </si>
  <si>
    <t>Série ES (B)</t>
  </si>
  <si>
    <t>Série S (C, D, D’, E)</t>
  </si>
  <si>
    <t>Série STL (F5, F6, F7, F7’)</t>
  </si>
  <si>
    <t>Séries STAV (STPA, STAE)</t>
  </si>
  <si>
    <t>Série Hôtellerie</t>
  </si>
  <si>
    <t>Études secondaires (niveau inf. ou égal au bac)</t>
  </si>
  <si>
    <t>Première année d'études de santé en Faculté de médecine</t>
  </si>
  <si>
    <t>Etudes supérieures (hors classe de préparation à la formation actuelle)</t>
  </si>
  <si>
    <t>Emploi dans le secteur sanitaire, social ou médico-social</t>
  </si>
  <si>
    <t>Participation à un dispositif de formation professionnelle destiné aux personnes à la recherche d'un emploi ou d'une qualification</t>
  </si>
  <si>
    <r>
      <t>1</t>
    </r>
    <r>
      <rPr>
        <b/>
        <vertAlign val="superscript"/>
        <sz val="10"/>
        <rFont val="Arial Narrow"/>
        <family val="2"/>
      </rPr>
      <t>ère</t>
    </r>
    <r>
      <rPr>
        <b/>
        <sz val="10"/>
        <rFont val="Arial Narrow"/>
        <family val="2"/>
      </rPr>
      <t xml:space="preserve"> année</t>
    </r>
  </si>
  <si>
    <r>
      <t>2</t>
    </r>
    <r>
      <rPr>
        <b/>
        <vertAlign val="superscript"/>
        <sz val="10"/>
        <rFont val="Arial Narrow"/>
        <family val="2"/>
      </rPr>
      <t>ème</t>
    </r>
    <r>
      <rPr>
        <b/>
        <sz val="10"/>
        <rFont val="Arial Narrow"/>
        <family val="2"/>
      </rPr>
      <t xml:space="preserve"> année</t>
    </r>
  </si>
  <si>
    <r>
      <t>3</t>
    </r>
    <r>
      <rPr>
        <b/>
        <vertAlign val="superscript"/>
        <sz val="10"/>
        <rFont val="Arial Narrow"/>
        <family val="2"/>
      </rPr>
      <t>ème</t>
    </r>
    <r>
      <rPr>
        <b/>
        <sz val="10"/>
        <rFont val="Arial Narrow"/>
        <family val="2"/>
      </rPr>
      <t xml:space="preserve"> année</t>
    </r>
  </si>
  <si>
    <t>* Les formations de spécialité regroupent quatre formations : puéricultrices, infirmiers anesthésistes, infirmiers de bloc opératoire et cadres de santé</t>
  </si>
  <si>
    <t>Total</t>
  </si>
  <si>
    <t>Non réponse</t>
  </si>
  <si>
    <t>Personne n’ayant jamais travaillé</t>
  </si>
  <si>
    <t>Emploi dans un autre secteur</t>
  </si>
  <si>
    <t>Chômage</t>
  </si>
  <si>
    <t>Inactivité liée à la maladie ou à la maternité</t>
  </si>
  <si>
    <t>Ambulancier</t>
  </si>
  <si>
    <t>du père</t>
  </si>
  <si>
    <t>de la mère</t>
  </si>
  <si>
    <t xml:space="preserve">Age </t>
  </si>
  <si>
    <t>Apprenti</t>
  </si>
  <si>
    <t>Salarié ou congés individuel de formation</t>
  </si>
  <si>
    <t>Agent de la fonction publique ou congés de formation professionnelle</t>
  </si>
  <si>
    <t>Demandeur d'emploi</t>
  </si>
  <si>
    <t xml:space="preserve">Total </t>
  </si>
  <si>
    <t>Effectifs répondants</t>
  </si>
  <si>
    <t>Moins de 20 ans</t>
  </si>
  <si>
    <t>20 - 22 ans</t>
  </si>
  <si>
    <t>23 - 25 ans</t>
  </si>
  <si>
    <t>26 - 30 ans</t>
  </si>
  <si>
    <t>31 - 35 ans</t>
  </si>
  <si>
    <t>36 - 40 ans</t>
  </si>
  <si>
    <t>41 - 45 ans</t>
  </si>
  <si>
    <t>46 - 50 ans</t>
  </si>
  <si>
    <t>Plus de 50 ans</t>
  </si>
  <si>
    <t>Contrat d'apprentissage</t>
  </si>
  <si>
    <t>Aucun diplôme sanitaire ou social</t>
  </si>
  <si>
    <t>Diplôme du secteur social ou médico-social</t>
  </si>
  <si>
    <t>Infirmier</t>
  </si>
  <si>
    <t>Sage-femme</t>
  </si>
  <si>
    <t>Masseur-kinésithérapeute</t>
  </si>
  <si>
    <t>Aide-soignant</t>
  </si>
  <si>
    <t>Pédicure-podologue</t>
  </si>
  <si>
    <t>Manipulateur d'électroradiologie médicale</t>
  </si>
  <si>
    <t>Ergothérapeute</t>
  </si>
  <si>
    <t>Psychomotricien</t>
  </si>
  <si>
    <t>Auxiliaire de puériculture</t>
  </si>
  <si>
    <t>Autre diplôme sanitaire</t>
  </si>
  <si>
    <t>Effectif Total</t>
  </si>
  <si>
    <t>Année d’étude</t>
  </si>
  <si>
    <t>Femmes</t>
  </si>
  <si>
    <t>Hommes</t>
  </si>
  <si>
    <t>Dont étrangers</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</si>
  <si>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</si>
  <si>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</si>
  <si>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</si>
  <si>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</si>
  <si>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</si>
  <si>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</si>
  <si>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</si>
  <si>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t>Autre privé</t>
  </si>
  <si>
    <r>
      <t>1</t>
    </r>
    <r>
      <rPr>
        <vertAlign val="superscript"/>
        <sz val="10"/>
        <rFont val="Arial Narrow"/>
        <family val="2"/>
      </rPr>
      <t>ère</t>
    </r>
  </si>
  <si>
    <r>
      <t>2</t>
    </r>
    <r>
      <rPr>
        <vertAlign val="superscript"/>
        <sz val="10"/>
        <rFont val="Arial Narrow"/>
        <family val="2"/>
      </rPr>
      <t>ème</t>
    </r>
  </si>
  <si>
    <r>
      <t>3</t>
    </r>
    <r>
      <rPr>
        <vertAlign val="superscript"/>
        <sz val="10"/>
        <rFont val="Arial Narrow"/>
        <family val="2"/>
      </rPr>
      <t>ème</t>
    </r>
  </si>
  <si>
    <t>Session</t>
  </si>
  <si>
    <r>
      <t>4</t>
    </r>
    <r>
      <rPr>
        <vertAlign val="superscript"/>
        <sz val="10"/>
        <rFont val="Arial Narrow"/>
        <family val="2"/>
      </rPr>
      <t>ème</t>
    </r>
  </si>
  <si>
    <t>TABLEAU 2 - STATUT DES INSCRITS EN FORMATION (en %)</t>
  </si>
  <si>
    <t>TABLEAU 3 - AGE DES INSCRITS EN FORMATION (en %)</t>
  </si>
  <si>
    <t>TABLEAU 9 - DIPLÔME PROFESSIONNEL DU SECTEUR SANITAIRE OU SOCIAL DÉJÀ OBTENU (en %)</t>
  </si>
  <si>
    <t>TABLEAU 1C - DIPLÔMES DÉLIVRÉS</t>
  </si>
  <si>
    <t>TABLEAU 1D - SELECTION A l'ENTREE</t>
  </si>
  <si>
    <t>TABLEAU 1E - STATUT JURIDIQUE DES ETABLISSEMENTS</t>
  </si>
  <si>
    <t>TABLEAU 1A - RÉPARTITION DES INSCRITS</t>
  </si>
  <si>
    <t>TABLEAU 8 - ORIGINE SOCIALE DES INSCRITS (en %) : catégorie sociale des parents au moment du collège</t>
  </si>
  <si>
    <r>
      <t>Nouveaux inscrits de 1</t>
    </r>
    <r>
      <rPr>
        <b/>
        <vertAlign val="superscript"/>
        <sz val="10"/>
        <rFont val="Arial Narrow"/>
        <family val="2"/>
      </rPr>
      <t>ère</t>
    </r>
    <r>
      <rPr>
        <b/>
        <sz val="10"/>
        <rFont val="Arial Narrow"/>
        <family val="2"/>
      </rPr>
      <t xml:space="preserve"> année</t>
    </r>
  </si>
  <si>
    <t>Tous les étudiants</t>
  </si>
  <si>
    <t xml:space="preserve">Tous les étudiants </t>
  </si>
  <si>
    <t>2015 AUXILIAIRES DE PUERICULTURE</t>
  </si>
  <si>
    <t>2015 PREPARATEURS EN PHARMACIE HOSPITALIERE</t>
  </si>
  <si>
    <t>2015 PUERICULTRICES</t>
  </si>
  <si>
    <t>2015 INFIRMIERS DE BLOC OPERATOIRE</t>
  </si>
  <si>
    <t>2015 CADRES DE SANTE</t>
  </si>
  <si>
    <t>Nombre de centres de formation en 2015</t>
  </si>
  <si>
    <r>
      <t>Nombre d'inscrits en 1</t>
    </r>
    <r>
      <rPr>
        <b/>
        <vertAlign val="superscript"/>
        <sz val="11"/>
        <color indexed="57"/>
        <rFont val="Arial Narrow"/>
        <family val="2"/>
      </rPr>
      <t xml:space="preserve">ère </t>
    </r>
    <r>
      <rPr>
        <b/>
        <sz val="11"/>
        <color indexed="57"/>
        <rFont val="Arial Narrow"/>
        <family val="2"/>
      </rPr>
      <t>année en 2015</t>
    </r>
  </si>
  <si>
    <t>Nombre total d'inscrits en 2015</t>
  </si>
  <si>
    <t>Nombre total de diplômés* en 2015</t>
  </si>
  <si>
    <t>Proportion de femmes diplômées en 2015 (en %)</t>
  </si>
  <si>
    <t>2015 INFIRMIERS ANESTHESISTES</t>
  </si>
  <si>
    <t>Source : rapport annuel VAE 2015 - UNACESS (Unité Nationale d'Appui aux Certifications Sanitaires et Sociales)</t>
  </si>
  <si>
    <t>GRAND-EST</t>
  </si>
  <si>
    <t>HAUTS-DE-FRANCE</t>
  </si>
  <si>
    <t>NORMANDIE</t>
  </si>
  <si>
    <t>OCCITANIE</t>
  </si>
  <si>
    <t>Grand-Est</t>
  </si>
  <si>
    <t>Normandie</t>
  </si>
  <si>
    <t>Occitanie</t>
  </si>
  <si>
    <t>Hauts-de-France</t>
  </si>
  <si>
    <t>Nouvelle Aquitaine</t>
  </si>
  <si>
    <t xml:space="preserve">              </t>
  </si>
  <si>
    <t>NOUVELLE-AQUITAINE</t>
  </si>
  <si>
    <t>CENTRE-VAL DE LOIRE</t>
  </si>
  <si>
    <t>2015 MANIPULATEURS ERM</t>
  </si>
  <si>
    <t>2015 ERGOTHERAPEUTES</t>
  </si>
  <si>
    <t>2015 PSYCHOMOTRICIENS</t>
  </si>
  <si>
    <t xml:space="preserve">2015 PSYCHOMOTRICIENS </t>
  </si>
  <si>
    <t xml:space="preserve">Selon l'arrêté du 19 février 2010 relatifs aux modalités d'organisation de la VAE pour l'obtention des diplômes d'Etat d'aides soignants et d'auxiliaires de puériculture                                                       </t>
  </si>
  <si>
    <t xml:space="preserve">Selon l'arrêté du 26 octobre 2006 relatifs aux modalités d'organisation de la VAE pour l'obtention du diplôme d'Etat de préparateur en pharmacie hospitalière                                                  </t>
  </si>
  <si>
    <t xml:space="preserve">pourquoi précise-t-on 1ère année, alors qu'il n'y a qu'une année de formation ? </t>
  </si>
  <si>
    <t>forte hausse de la catégorie "bac", c'est étonnant (je comprends pour les professions à faible effectif, mais pour les aides-soignants qui sont très nombreux je trouve cela plus étonnant)</t>
  </si>
  <si>
    <t xml:space="preserve">il faudrait précxiser en dessous du taleau ce que signifient les … : pas de femmes ? </t>
  </si>
  <si>
    <t>pourquoi mettre un chiffre derrière la virgule ? On n'en met pas ailleurs dans ce tableau</t>
  </si>
  <si>
    <t>En effet, il s'agit d'un oubli de ma part!</t>
  </si>
  <si>
    <t>24,2*</t>
  </si>
  <si>
    <t>39,7*</t>
  </si>
  <si>
    <t>11,7*</t>
  </si>
  <si>
    <t>11,4*</t>
  </si>
  <si>
    <t>20,9*</t>
  </si>
  <si>
    <t>46*</t>
  </si>
  <si>
    <t>13,8*</t>
  </si>
  <si>
    <t>21,1*</t>
  </si>
  <si>
    <t>35,3*</t>
  </si>
  <si>
    <t>19,2*</t>
  </si>
  <si>
    <t>16,5*</t>
  </si>
  <si>
    <t>16,6*</t>
  </si>
  <si>
    <t>34,9*</t>
  </si>
  <si>
    <t>46,6*</t>
  </si>
  <si>
    <t>7,9*</t>
  </si>
  <si>
    <t>5,2*</t>
  </si>
  <si>
    <t>39,3*</t>
  </si>
  <si>
    <t>16,8*</t>
  </si>
  <si>
    <t>difficilement interprétable</t>
  </si>
  <si>
    <t>12,1*</t>
  </si>
  <si>
    <t xml:space="preserve">*Compte tenu de la hausse importante de la part des non répondants, l'évolution de la répartition entre les différentes catégories est  </t>
  </si>
  <si>
    <t>18,7*</t>
  </si>
  <si>
    <t>19,5*</t>
  </si>
  <si>
    <t>18,2*</t>
  </si>
  <si>
    <t>18,1*</t>
  </si>
  <si>
    <t>Région</t>
  </si>
  <si>
    <t>RHÔNE-ALPES</t>
  </si>
  <si>
    <t>PROVENCE-ALPES-CÔTE-D'AZUR</t>
  </si>
  <si>
    <t>31,1*</t>
  </si>
  <si>
    <t>24,8*</t>
  </si>
  <si>
    <t xml:space="preserve">Nouveaux inscrits </t>
  </si>
  <si>
    <t>Nouveaux inscrits</t>
  </si>
  <si>
    <t>…*</t>
  </si>
  <si>
    <t>*… : en 2015, il existe plusieurs régions au sein desquelles aucun diplôme n'a été délivré pour certaines formations. Dans ces cas de figure, la proportion de femmes diplômées ne peut être renseignée.</t>
  </si>
  <si>
    <t>VAE formation Infirmiers de bloc opératoire</t>
  </si>
  <si>
    <t xml:space="preserve">Selon l'arrêté du 24 février 20014 relatif aux modalités d'organisation de la VAE pour l'obtention du diplôme d'Etat d'infirmier de bloc opératoire    
</t>
  </si>
  <si>
    <t>2015 AUDIO-PROTHESISTES</t>
  </si>
  <si>
    <t>TABLEAU 2 - REGIME D'INSCRIPTION DES INSCRITS EN FORMATION (en %)</t>
  </si>
  <si>
    <t>Contrat de professionnalisation</t>
  </si>
  <si>
    <t>Reprise d'études non financée sans convention</t>
  </si>
  <si>
    <t>Formation continue hors contrat de professionnalisation</t>
  </si>
  <si>
    <t>Formation initiale hors apprentissage</t>
  </si>
  <si>
    <r>
      <t>Inscrits de 1</t>
    </r>
    <r>
      <rPr>
        <b/>
        <vertAlign val="superscript"/>
        <sz val="10"/>
        <rFont val="Arial Narrow"/>
        <family val="2"/>
      </rPr>
      <t>ère</t>
    </r>
    <r>
      <rPr>
        <b/>
        <sz val="10"/>
        <rFont val="Arial Narrow"/>
        <family val="2"/>
      </rPr>
      <t xml:space="preserve"> année</t>
    </r>
  </si>
  <si>
    <t>Equivalence/ Baccalauréat étranger</t>
  </si>
  <si>
    <t>TABLEAU 8 - ORIGINE SOCIALE DES INSCRITS (en %) : catégorie sociale des parents</t>
  </si>
  <si>
    <t>du parent 1</t>
  </si>
  <si>
    <t>du parent 2</t>
  </si>
  <si>
    <t>2015 DIETETICIENS</t>
  </si>
  <si>
    <t>Nombre de présentés hors formation continue</t>
  </si>
  <si>
    <t>Nombre de reçus hors formation continue</t>
  </si>
  <si>
    <t>Nombre de présentés après formation continue</t>
  </si>
  <si>
    <t>Nombre de reçus après après formation continue</t>
  </si>
  <si>
    <t>TABLEAU 1E - CATEGORIE DES ETABLISSEMENTS</t>
  </si>
  <si>
    <t>Privé sous contrat 
d'association</t>
  </si>
  <si>
    <t>Privé hors contrat 
d'association</t>
  </si>
  <si>
    <t>Sans objet</t>
  </si>
  <si>
    <t>Apprentissage</t>
  </si>
  <si>
    <t>Enseignement à distance</t>
  </si>
  <si>
    <t>Formation continue</t>
  </si>
  <si>
    <t>Individuel</t>
  </si>
  <si>
    <t>Scolaire</t>
  </si>
  <si>
    <t>Baccalauréat général</t>
  </si>
  <si>
    <t>Baccalauréat professionnel</t>
  </si>
  <si>
    <t>Baccalauréat technologique</t>
  </si>
  <si>
    <t>Baccalauréat technologique agricole</t>
  </si>
  <si>
    <t>Brevet de technicien</t>
  </si>
  <si>
    <t>Brevet d'études professionnelles</t>
  </si>
  <si>
    <t>Brevet professionnel</t>
  </si>
  <si>
    <t>Autre diplôme de niveau IV</t>
  </si>
  <si>
    <t>Certificat d'aptitude professionnelles (CAP)</t>
  </si>
  <si>
    <t xml:space="preserve">Baccalauréat professionnel </t>
  </si>
  <si>
    <t>TABLEAU 8 - ORIGINE SOCIALE DES INSCRITS (en %) : catégorie sociale du tuteur légal</t>
  </si>
  <si>
    <t>2015 OPTICIENS-LUNETIERS</t>
  </si>
  <si>
    <t>2015 ORTHOPHONISTES</t>
  </si>
  <si>
    <t>2015 ORTHOPTISTES</t>
  </si>
  <si>
    <t>2015 PODO-ORTHESISTES</t>
  </si>
  <si>
    <t>2015 PROTHESISTES-ORTHESISTES</t>
  </si>
  <si>
    <t>Nombre total d'inscrits par année</t>
  </si>
  <si>
    <t xml:space="preserve">Formations aboutissant à l’obtention d’un Brevet de technicien supérieur (BTS) </t>
  </si>
  <si>
    <t>Diététiciens</t>
  </si>
  <si>
    <t>Opticiens-lunetiers</t>
  </si>
  <si>
    <t>Podo-orthésistes</t>
  </si>
  <si>
    <t>Prothésistes-orthésistes</t>
  </si>
  <si>
    <t>Formations aboutissant à l’obtention d’un diplôme universitaire</t>
  </si>
  <si>
    <t>Audio-prothésistes</t>
  </si>
  <si>
    <t>Orthophonistes</t>
  </si>
  <si>
    <t>Orthoptistes</t>
  </si>
  <si>
    <t>Nombre total de diplômés par année</t>
  </si>
  <si>
    <t>Nombre d'inscrits en 2015</t>
  </si>
  <si>
    <t>Nombre total de présentés</t>
  </si>
  <si>
    <t>Nombre de reçus après formation continue</t>
  </si>
  <si>
    <t>Nombre total de reçus</t>
  </si>
  <si>
    <t>Source : SIES, Base Centrale de Pilotage, traitement DREES - Champ : France entière</t>
  </si>
  <si>
    <t xml:space="preserve">Selon l'arrêté du 24 février 2014 relatif aux modalités d'organisation de la VAE pour l'obtention du diplôme d'Etat d'infirmier de bloc opératoire                                  </t>
  </si>
  <si>
    <t>Bourgogne Franche Comté</t>
  </si>
  <si>
    <t>Auvergne Rhône-Alpes</t>
  </si>
  <si>
    <t>AUVERGNE RHÖNE-ALPES</t>
  </si>
  <si>
    <t>BOURGOGNE FRANCHE-COMTE</t>
  </si>
  <si>
    <r>
      <t xml:space="preserve">Nombre d'inscrits en </t>
    </r>
    <r>
      <rPr>
        <b/>
        <sz val="11"/>
        <color indexed="19"/>
        <rFont val="Arial Narrow"/>
        <family val="2"/>
      </rPr>
      <t>1</t>
    </r>
    <r>
      <rPr>
        <b/>
        <vertAlign val="superscript"/>
        <sz val="11"/>
        <color indexed="19"/>
        <rFont val="Arial Narrow"/>
        <family val="2"/>
      </rPr>
      <t xml:space="preserve">ère </t>
    </r>
    <r>
      <rPr>
        <b/>
        <sz val="11"/>
        <color indexed="19"/>
        <rFont val="Arial Narrow"/>
        <family val="2"/>
      </rPr>
      <t>année en 2015</t>
    </r>
  </si>
  <si>
    <t xml:space="preserve">2015 FORMATIONS DE BASE* </t>
  </si>
  <si>
    <t>2015 FORMATIONS DE SPECIALITE</t>
  </si>
  <si>
    <t xml:space="preserve">2015 FORMATIONS DE BASE </t>
  </si>
  <si>
    <t>2015 FORMATIONS DE BASE</t>
  </si>
  <si>
    <t xml:space="preserve">2015 FORMATIONS DE SPECIALITE* </t>
  </si>
  <si>
    <t>Sommaire</t>
  </si>
  <si>
    <t>Formations de base</t>
  </si>
  <si>
    <t>Discipline : 413 – écoles d’ambulanciers</t>
  </si>
  <si>
    <t>Discipline : 414 – instituts de formation en soins infirmiers</t>
  </si>
  <si>
    <t>Discipline : 415 – écoles de sages femmes</t>
  </si>
  <si>
    <t>Discipline : 416 – écoles de masseurs kinésitherapeutes</t>
  </si>
  <si>
    <t>Discipline : 417 – écoles de techniciens en laboratoire médical</t>
  </si>
  <si>
    <t>Discipline : 419 – écoles d’aides soignants</t>
  </si>
  <si>
    <t>Discipline : 420 – écoles de pédicures podologues</t>
  </si>
  <si>
    <t>Discipline : 421 – écoles de manipulateurs d’électro-radiologie médicale</t>
  </si>
  <si>
    <t>Discipline : 423 – écoles d’ergothérapeutes</t>
  </si>
  <si>
    <t>Discipline : 424 – écoles de psychomotriciens</t>
  </si>
  <si>
    <t>Discipline : 456 – écoles d’auxiliaires de puériculture</t>
  </si>
  <si>
    <t>Discipline 880 :  préparateurs en pharmacie hospitalière</t>
  </si>
  <si>
    <t>Spécialisations</t>
  </si>
  <si>
    <t>Discipline : 418 – écoles de puéricultrices</t>
  </si>
  <si>
    <t>Discipline : 425 – écoles d’infirmiers anesthésistes</t>
  </si>
  <si>
    <t>Discipline : 426 – écoles d’infirmiers de bloc opératoire</t>
  </si>
  <si>
    <t>Discipline : 453 – écoles de cadres de santé</t>
  </si>
  <si>
    <t>Validation des acquis de l’expérience</t>
  </si>
  <si>
    <t>Tableaux régionaux</t>
  </si>
  <si>
    <t>Tableaux chronologiques</t>
  </si>
  <si>
    <t>La formation aux professions de la santé en 2015</t>
  </si>
  <si>
    <t xml:space="preserve">Documents de travail, série Statistiques, n°202  - octobre 2017 </t>
  </si>
  <si>
    <t>Effectifs en formation en 2015 et diplômes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</si>
</sst>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_-* #,##0.0\ _€_-;\-* #,##0.0\ _€_-;_-* &quot;-&quot;??\ _€_-;_-@_-"/>
    <numFmt numFmtId="174" formatCode="_-* #,##0\ _€_-;\-* #,##0\ _€_-;_-* &quot;-&quot;??\ _€_-;_-@_-"/>
    <numFmt numFmtId="175" formatCode="#,##0_ ;\-#,##0\ "/>
    <numFmt numFmtId="176" formatCode="0.0%"/>
    <numFmt numFmtId="177" formatCode="0.0000000"/>
    <numFmt numFmtId="178" formatCode="0.00000000"/>
    <numFmt numFmtId="179" formatCode="0.000000"/>
    <numFmt numFmtId="180" formatCode="0.00000"/>
    <numFmt numFmtId="181" formatCode="0.0000"/>
    <numFmt numFmtId="182" formatCode="0.000"/>
    <numFmt numFmtId="183" formatCode="#,##0.0_ ;\-#,##0.0\ "/>
    <numFmt numFmtId="184" formatCode="&quot;Vrai&quot;;&quot;Vrai&quot;;&quot;Faux&quot;"/>
    <numFmt numFmtId="185" formatCode="&quot;Actif&quot;;&quot;Actif&quot;;&quot;Inactif&quot;"/>
    <numFmt numFmtId="186" formatCode="[$€-2]\ #,##0.00_);[Red]\([$€-2]\ #,##0.00\)"/>
    <numFmt numFmtId="187" formatCode="#,##0.0"/>
  </numFmts>
  <fonts count="78">
    <font>
      <sz val="10"/>
      <name val="Arial"/>
      <family val="0"/>
    </font>
    <font>
      <b/>
      <sz val="10"/>
      <name val="Arial Narrow"/>
      <family val="2"/>
    </font>
    <font>
      <sz val="10"/>
      <name val="Arial Narrow"/>
      <family val="2"/>
    </font>
    <font>
      <b/>
      <sz val="8"/>
      <name val="Arial Narrow"/>
      <family val="2"/>
    </font>
    <font>
      <u val="single"/>
      <sz val="10"/>
      <color indexed="12"/>
      <name val="Arial"/>
      <family val="2"/>
    </font>
    <font>
      <u val="single"/>
      <sz val="10"/>
      <color indexed="36"/>
      <name val="Arial"/>
      <family val="2"/>
    </font>
    <font>
      <b/>
      <vertAlign val="superscript"/>
      <sz val="10"/>
      <name val="Arial Narrow"/>
      <family val="2"/>
    </font>
    <font>
      <sz val="8"/>
      <name val="Arial Narrow"/>
      <family val="2"/>
    </font>
    <font>
      <b/>
      <sz val="9"/>
      <name val="Arial Narrow"/>
      <family val="2"/>
    </font>
    <font>
      <vertAlign val="superscript"/>
      <sz val="10"/>
      <name val="Arial Narrow"/>
      <family val="2"/>
    </font>
    <font>
      <i/>
      <sz val="8"/>
      <name val="Arial"/>
      <family val="2"/>
    </font>
    <font>
      <sz val="8"/>
      <name val="Arial"/>
      <family val="2"/>
    </font>
    <font>
      <i/>
      <sz val="8"/>
      <name val="Arial Narrow"/>
      <family val="2"/>
    </font>
    <font>
      <i/>
      <sz val="10"/>
      <name val="Arial Narrow"/>
      <family val="2"/>
    </font>
    <font>
      <b/>
      <i/>
      <vertAlign val="superscript"/>
      <sz val="8"/>
      <name val="Arial Narrow"/>
      <family val="2"/>
    </font>
    <font>
      <b/>
      <vertAlign val="superscript"/>
      <sz val="8"/>
      <name val="Arial Narrow"/>
      <family val="2"/>
    </font>
    <font>
      <b/>
      <i/>
      <sz val="8"/>
      <name val="Arial Narrow"/>
      <family val="2"/>
    </font>
    <font>
      <b/>
      <i/>
      <sz val="10"/>
      <name val="Arial Narrow"/>
      <family val="2"/>
    </font>
    <font>
      <b/>
      <sz val="11"/>
      <color indexed="57"/>
      <name val="Arial Narrow"/>
      <family val="2"/>
    </font>
    <font>
      <b/>
      <vertAlign val="superscript"/>
      <sz val="11"/>
      <color indexed="57"/>
      <name val="Arial Narrow"/>
      <family val="2"/>
    </font>
    <font>
      <b/>
      <sz val="10"/>
      <color indexed="57"/>
      <name val="Arial Narrow"/>
      <family val="2"/>
    </font>
    <font>
      <i/>
      <sz val="8"/>
      <color indexed="10"/>
      <name val="Arial"/>
      <family val="2"/>
    </font>
    <font>
      <sz val="8"/>
      <name val="Verdana"/>
      <family val="2"/>
    </font>
    <font>
      <sz val="10"/>
      <color indexed="8"/>
      <name val="Arial"/>
      <family val="2"/>
    </font>
    <font>
      <b/>
      <sz val="11"/>
      <color indexed="19"/>
      <name val="Arial Narrow"/>
      <family val="2"/>
    </font>
    <font>
      <b/>
      <vertAlign val="superscript"/>
      <sz val="11"/>
      <color indexed="19"/>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21"/>
      <name val="Arial"/>
      <family val="2"/>
    </font>
    <font>
      <sz val="10"/>
      <color indexed="21"/>
      <name val="Arial Narrow"/>
      <family val="2"/>
    </font>
    <font>
      <sz val="10"/>
      <color indexed="19"/>
      <name val="Arial"/>
      <family val="2"/>
    </font>
    <font>
      <b/>
      <sz val="10"/>
      <color indexed="19"/>
      <name val="Arial Narrow"/>
      <family val="2"/>
    </font>
    <font>
      <sz val="10"/>
      <color indexed="10"/>
      <name val="Arial"/>
      <family val="2"/>
    </font>
    <font>
      <sz val="10"/>
      <color indexed="10"/>
      <name val="Arial Narrow"/>
      <family val="2"/>
    </font>
    <font>
      <sz val="11"/>
      <color indexed="10"/>
      <name val="Arial Narrow"/>
      <family val="2"/>
    </font>
    <font>
      <sz val="8"/>
      <color indexed="10"/>
      <name val="Arial Narrow"/>
      <family val="2"/>
    </font>
    <font>
      <sz val="8"/>
      <color indexed="21"/>
      <name val="Arial Narrow"/>
      <family val="2"/>
    </font>
    <font>
      <b/>
      <sz val="10"/>
      <color indexed="10"/>
      <name val="Arial Narrow"/>
      <family val="2"/>
    </font>
    <font>
      <b/>
      <sz val="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10"/>
      <color rgb="FF00B050"/>
      <name val="Arial"/>
      <family val="2"/>
    </font>
    <font>
      <sz val="10"/>
      <color rgb="FF00B050"/>
      <name val="Arial Narrow"/>
      <family val="2"/>
    </font>
    <font>
      <sz val="10"/>
      <color theme="6" tint="-0.24997000396251678"/>
      <name val="Arial"/>
      <family val="2"/>
    </font>
    <font>
      <b/>
      <sz val="10"/>
      <color theme="6" tint="-0.24997000396251678"/>
      <name val="Arial Narrow"/>
      <family val="2"/>
    </font>
    <font>
      <b/>
      <sz val="11"/>
      <color theme="6" tint="-0.24997000396251678"/>
      <name val="Arial Narrow"/>
      <family val="2"/>
    </font>
    <font>
      <sz val="10"/>
      <color rgb="FFFF0000"/>
      <name val="Arial"/>
      <family val="2"/>
    </font>
    <font>
      <sz val="10"/>
      <color rgb="FFFF0000"/>
      <name val="Arial Narrow"/>
      <family val="2"/>
    </font>
    <font>
      <sz val="11"/>
      <color rgb="FFFF0000"/>
      <name val="Arial Narrow"/>
      <family val="2"/>
    </font>
    <font>
      <sz val="8"/>
      <color rgb="FFFF0000"/>
      <name val="Arial Narrow"/>
      <family val="2"/>
    </font>
    <font>
      <sz val="8"/>
      <color rgb="FF00B050"/>
      <name val="Arial Narrow"/>
      <family val="2"/>
    </font>
    <font>
      <b/>
      <sz val="10"/>
      <color rgb="FFFF0000"/>
      <name val="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6" tint="0.5999900102615356"/>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right/>
      <top style="thin"/>
      <bottom style="thin"/>
    </border>
    <border>
      <left>
        <color indexed="63"/>
      </left>
      <right style="thin"/>
      <top style="thin"/>
      <bottom style="thin"/>
    </border>
    <border>
      <left style="thin"/>
      <right style="thin"/>
      <top style="thin"/>
      <bottom style="medium"/>
    </border>
    <border>
      <left style="thick"/>
      <right style="thin"/>
      <top>
        <color indexed="63"/>
      </top>
      <bottom style="thin"/>
    </border>
    <border>
      <left style="thin"/>
      <right style="thin"/>
      <top style="medium"/>
      <bottom style="thin"/>
    </border>
    <border>
      <left style="thick"/>
      <right style="thin"/>
      <top style="thin"/>
      <bottom style="thin"/>
    </border>
    <border>
      <left style="thick"/>
      <right style="thin"/>
      <top style="medium"/>
      <bottom style="thin"/>
    </border>
    <border>
      <left style="thick"/>
      <right style="thin"/>
      <top style="thin"/>
      <bottom style="medium"/>
    </border>
    <border>
      <left style="thick"/>
      <right style="thin"/>
      <top>
        <color indexed="63"/>
      </top>
      <bottom>
        <color indexed="63"/>
      </bottom>
    </border>
    <border>
      <left style="thick"/>
      <right style="thin"/>
      <top style="thin"/>
      <bottom>
        <color indexed="63"/>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0"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15"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7" fillId="0" borderId="0" applyNumberFormat="0" applyFill="0" applyBorder="0" applyAlignment="0" applyProtection="0"/>
    <xf numFmtId="0" fontId="58" fillId="23" borderId="1" applyNumberFormat="0" applyAlignment="0" applyProtection="0"/>
    <xf numFmtId="0" fontId="59" fillId="0" borderId="2" applyNumberFormat="0" applyFill="0" applyAlignment="0" applyProtection="0"/>
    <xf numFmtId="0" fontId="0" fillId="24" borderId="3" applyNumberFormat="0" applyFont="0" applyAlignment="0" applyProtection="0"/>
    <xf numFmtId="0" fontId="60" fillId="25" borderId="1" applyNumberFormat="0" applyAlignment="0" applyProtection="0"/>
    <xf numFmtId="0" fontId="32" fillId="2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7" borderId="0" applyNumberFormat="0" applyBorder="0" applyAlignment="0" applyProtection="0"/>
    <xf numFmtId="0" fontId="0" fillId="0" borderId="0">
      <alignment/>
      <protection/>
    </xf>
    <xf numFmtId="0" fontId="2" fillId="0" borderId="0">
      <alignment/>
      <protection/>
    </xf>
    <xf numFmtId="9" fontId="0" fillId="0" borderId="0" applyFont="0" applyFill="0" applyBorder="0" applyAlignment="0" applyProtection="0"/>
    <xf numFmtId="0" fontId="62" fillId="28" borderId="0" applyNumberFormat="0" applyBorder="0" applyAlignment="0" applyProtection="0"/>
    <xf numFmtId="0" fontId="63" fillId="23" borderId="4" applyNumberFormat="0" applyAlignment="0" applyProtection="0"/>
    <xf numFmtId="0" fontId="64"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cellStyleXfs>
  <cellXfs count="820">
    <xf numFmtId="0" fontId="0" fillId="0" borderId="0" xfId="0" applyAlignment="1">
      <alignment/>
    </xf>
    <xf numFmtId="0" fontId="2" fillId="30" borderId="0" xfId="0" applyFont="1" applyFill="1" applyAlignment="1">
      <alignment vertical="center" wrapText="1"/>
    </xf>
    <xf numFmtId="0" fontId="1" fillId="30" borderId="0" xfId="0" applyFont="1" applyFill="1" applyAlignment="1" applyProtection="1">
      <alignment horizontal="left" vertical="center" wrapText="1"/>
      <protection locked="0"/>
    </xf>
    <xf numFmtId="0" fontId="2" fillId="30" borderId="0" xfId="0" applyFont="1" applyFill="1" applyAlignment="1" applyProtection="1">
      <alignment horizontal="center" vertical="center" wrapText="1"/>
      <protection locked="0"/>
    </xf>
    <xf numFmtId="172" fontId="2" fillId="30" borderId="10" xfId="47" applyNumberFormat="1" applyFont="1" applyFill="1" applyBorder="1" applyAlignment="1">
      <alignment horizontal="center" vertical="center"/>
    </xf>
    <xf numFmtId="172" fontId="2" fillId="30" borderId="11" xfId="47" applyNumberFormat="1" applyFont="1" applyFill="1" applyBorder="1" applyAlignment="1">
      <alignment horizontal="center" vertical="center"/>
    </xf>
    <xf numFmtId="172" fontId="2" fillId="30" borderId="12" xfId="47" applyNumberFormat="1" applyFont="1" applyFill="1" applyBorder="1" applyAlignment="1">
      <alignment horizontal="center" vertical="center"/>
    </xf>
    <xf numFmtId="1" fontId="1" fillId="30" borderId="11" xfId="0" applyNumberFormat="1" applyFont="1" applyFill="1" applyBorder="1" applyAlignment="1">
      <alignment horizontal="center" vertical="center" wrapText="1"/>
    </xf>
    <xf numFmtId="172" fontId="2" fillId="30" borderId="11" xfId="0" applyNumberFormat="1" applyFont="1" applyFill="1" applyBorder="1" applyAlignment="1">
      <alignment horizontal="center" vertical="center" wrapText="1"/>
    </xf>
    <xf numFmtId="1" fontId="1" fillId="30" borderId="13" xfId="0" applyNumberFormat="1" applyFont="1" applyFill="1" applyBorder="1" applyAlignment="1">
      <alignment horizontal="center" vertical="center" wrapText="1"/>
    </xf>
    <xf numFmtId="172" fontId="2" fillId="30" borderId="14" xfId="0" applyNumberFormat="1" applyFont="1" applyFill="1" applyBorder="1" applyAlignment="1">
      <alignment horizontal="center" vertical="center" wrapText="1"/>
    </xf>
    <xf numFmtId="172" fontId="2" fillId="30" borderId="10" xfId="0" applyNumberFormat="1" applyFont="1" applyFill="1" applyBorder="1" applyAlignment="1">
      <alignment horizontal="center" vertical="center" wrapText="1"/>
    </xf>
    <xf numFmtId="172" fontId="2" fillId="30" borderId="15" xfId="0" applyNumberFormat="1" applyFont="1" applyFill="1" applyBorder="1" applyAlignment="1">
      <alignment horizontal="center" vertical="center" wrapText="1"/>
    </xf>
    <xf numFmtId="172" fontId="2" fillId="30" borderId="12" xfId="0" applyNumberFormat="1" applyFont="1" applyFill="1" applyBorder="1" applyAlignment="1">
      <alignment horizontal="center" vertical="center" wrapText="1"/>
    </xf>
    <xf numFmtId="172" fontId="2" fillId="30" borderId="16" xfId="0" applyNumberFormat="1" applyFont="1" applyFill="1" applyBorder="1" applyAlignment="1">
      <alignment horizontal="center" vertical="center" wrapText="1"/>
    </xf>
    <xf numFmtId="172" fontId="2" fillId="30" borderId="12" xfId="0" applyNumberFormat="1" applyFont="1" applyFill="1" applyBorder="1" applyAlignment="1">
      <alignment horizontal="right" vertical="center" wrapText="1"/>
    </xf>
    <xf numFmtId="172" fontId="2" fillId="30" borderId="17" xfId="0" applyNumberFormat="1" applyFont="1" applyFill="1" applyBorder="1" applyAlignment="1">
      <alignment horizontal="center" vertical="center" wrapText="1"/>
    </xf>
    <xf numFmtId="172" fontId="2" fillId="30" borderId="18" xfId="0" applyNumberFormat="1" applyFont="1" applyFill="1" applyBorder="1" applyAlignment="1">
      <alignment horizontal="center" vertical="center" wrapText="1"/>
    </xf>
    <xf numFmtId="172" fontId="2" fillId="30" borderId="0" xfId="0" applyNumberFormat="1" applyFont="1" applyFill="1" applyBorder="1" applyAlignment="1">
      <alignment horizontal="center" vertical="center" wrapText="1"/>
    </xf>
    <xf numFmtId="172" fontId="2" fillId="30" borderId="13" xfId="0" applyNumberFormat="1" applyFont="1" applyFill="1" applyBorder="1" applyAlignment="1">
      <alignment horizontal="center" vertical="center" wrapText="1"/>
    </xf>
    <xf numFmtId="172" fontId="2" fillId="30" borderId="15" xfId="0" applyNumberFormat="1" applyFont="1" applyFill="1" applyBorder="1" applyAlignment="1">
      <alignment horizontal="right" vertical="center" wrapText="1"/>
    </xf>
    <xf numFmtId="0" fontId="1" fillId="30" borderId="0" xfId="0" applyFont="1" applyFill="1" applyBorder="1" applyAlignment="1">
      <alignment horizontal="left" vertical="center" wrapText="1"/>
    </xf>
    <xf numFmtId="0" fontId="1" fillId="30" borderId="0" xfId="0" applyFont="1" applyFill="1" applyBorder="1" applyAlignment="1">
      <alignment horizontal="center" vertical="center" wrapText="1"/>
    </xf>
    <xf numFmtId="172" fontId="2" fillId="30" borderId="0" xfId="0" applyNumberFormat="1" applyFont="1" applyFill="1" applyBorder="1" applyAlignment="1">
      <alignment horizontal="right" vertical="center" wrapText="1"/>
    </xf>
    <xf numFmtId="1" fontId="1" fillId="30" borderId="0" xfId="0" applyNumberFormat="1" applyFont="1" applyFill="1" applyBorder="1" applyAlignment="1">
      <alignment horizontal="right" vertical="center" wrapText="1"/>
    </xf>
    <xf numFmtId="0" fontId="1" fillId="30" borderId="0" xfId="0" applyFont="1" applyFill="1" applyBorder="1" applyAlignment="1">
      <alignment horizontal="center" vertical="top" wrapText="1"/>
    </xf>
    <xf numFmtId="3" fontId="1" fillId="30" borderId="18" xfId="47" applyNumberFormat="1" applyFont="1" applyFill="1" applyBorder="1" applyAlignment="1">
      <alignment horizontal="center" vertical="center"/>
    </xf>
    <xf numFmtId="0" fontId="7" fillId="30" borderId="0" xfId="0" applyFont="1" applyFill="1" applyAlignment="1">
      <alignment vertical="center"/>
    </xf>
    <xf numFmtId="174" fontId="7" fillId="30" borderId="0" xfId="0" applyNumberFormat="1" applyFont="1" applyFill="1" applyAlignment="1">
      <alignment vertical="center"/>
    </xf>
    <xf numFmtId="0" fontId="2" fillId="0" borderId="0" xfId="0" applyFont="1" applyAlignment="1">
      <alignment/>
    </xf>
    <xf numFmtId="0" fontId="8" fillId="30" borderId="0" xfId="0" applyFont="1" applyFill="1" applyAlignment="1">
      <alignment horizontal="left" vertical="center"/>
    </xf>
    <xf numFmtId="0" fontId="1" fillId="30" borderId="0" xfId="0" applyFont="1" applyFill="1" applyAlignment="1">
      <alignment horizontal="right" vertical="center"/>
    </xf>
    <xf numFmtId="0" fontId="2" fillId="30" borderId="0" xfId="0" applyFont="1" applyFill="1" applyAlignment="1">
      <alignment horizontal="right" vertical="center"/>
    </xf>
    <xf numFmtId="0" fontId="1" fillId="30" borderId="0" xfId="0" applyFont="1" applyFill="1" applyAlignment="1">
      <alignment vertical="center"/>
    </xf>
    <xf numFmtId="0" fontId="1" fillId="30" borderId="0" xfId="0" applyFont="1" applyFill="1" applyAlignment="1">
      <alignment horizontal="left" vertical="center"/>
    </xf>
    <xf numFmtId="0" fontId="2" fillId="30" borderId="0" xfId="0" applyFont="1" applyFill="1" applyAlignment="1">
      <alignment horizontal="center" vertical="center"/>
    </xf>
    <xf numFmtId="174" fontId="2" fillId="30" borderId="0" xfId="0" applyNumberFormat="1" applyFont="1" applyFill="1" applyAlignment="1">
      <alignment vertical="center"/>
    </xf>
    <xf numFmtId="0" fontId="0" fillId="0" borderId="0" xfId="0" applyFont="1" applyAlignment="1">
      <alignment/>
    </xf>
    <xf numFmtId="174" fontId="2" fillId="30" borderId="0" xfId="0" applyNumberFormat="1" applyFont="1" applyFill="1" applyBorder="1" applyAlignment="1">
      <alignment vertical="center"/>
    </xf>
    <xf numFmtId="0" fontId="2" fillId="30" borderId="0" xfId="0" applyFont="1" applyFill="1" applyBorder="1" applyAlignment="1">
      <alignment vertical="center"/>
    </xf>
    <xf numFmtId="0" fontId="2" fillId="30" borderId="0" xfId="0" applyFont="1" applyFill="1" applyAlignment="1">
      <alignment vertical="center"/>
    </xf>
    <xf numFmtId="0" fontId="2" fillId="30" borderId="0" xfId="0" applyFont="1" applyFill="1" applyBorder="1" applyAlignment="1">
      <alignment horizontal="left" vertical="center"/>
    </xf>
    <xf numFmtId="175" fontId="2" fillId="30" borderId="0" xfId="47" applyNumberFormat="1" applyFont="1" applyFill="1" applyBorder="1" applyAlignment="1">
      <alignment horizontal="center" vertical="center"/>
    </xf>
    <xf numFmtId="174" fontId="1" fillId="30" borderId="0" xfId="0" applyNumberFormat="1" applyFont="1" applyFill="1" applyAlignment="1">
      <alignment horizontal="left" vertical="center"/>
    </xf>
    <xf numFmtId="0" fontId="2" fillId="30" borderId="18" xfId="0" applyFont="1" applyFill="1" applyBorder="1" applyAlignment="1">
      <alignment horizontal="left" vertical="center"/>
    </xf>
    <xf numFmtId="0" fontId="1" fillId="30" borderId="19" xfId="0" applyFont="1" applyFill="1" applyBorder="1" applyAlignment="1">
      <alignment horizontal="left" vertical="center"/>
    </xf>
    <xf numFmtId="0" fontId="20" fillId="30" borderId="0" xfId="0" applyFont="1" applyFill="1" applyAlignment="1">
      <alignment vertical="center"/>
    </xf>
    <xf numFmtId="0" fontId="2" fillId="30" borderId="15" xfId="0" applyFont="1" applyFill="1" applyBorder="1" applyAlignment="1">
      <alignment horizontal="left" vertical="center"/>
    </xf>
    <xf numFmtId="0" fontId="20" fillId="30" borderId="0" xfId="0" applyFont="1" applyFill="1" applyAlignment="1">
      <alignment horizontal="left" vertical="center"/>
    </xf>
    <xf numFmtId="0" fontId="2" fillId="30" borderId="11" xfId="0" applyFont="1" applyFill="1" applyBorder="1" applyAlignment="1">
      <alignment horizontal="left" vertical="center" wrapText="1"/>
    </xf>
    <xf numFmtId="0" fontId="2" fillId="30" borderId="18" xfId="0" applyFont="1" applyFill="1" applyBorder="1" applyAlignment="1">
      <alignment horizontal="left" vertical="center" wrapText="1"/>
    </xf>
    <xf numFmtId="0" fontId="2" fillId="30" borderId="12" xfId="0" applyFont="1" applyFill="1" applyBorder="1" applyAlignment="1">
      <alignment horizontal="left" vertical="center" wrapText="1"/>
    </xf>
    <xf numFmtId="0" fontId="2" fillId="30" borderId="11" xfId="0" applyFont="1" applyFill="1" applyBorder="1" applyAlignment="1">
      <alignment horizontal="left" vertical="center"/>
    </xf>
    <xf numFmtId="0" fontId="1" fillId="30" borderId="11" xfId="0" applyFont="1" applyFill="1" applyBorder="1" applyAlignment="1">
      <alignment horizontal="left" vertical="center"/>
    </xf>
    <xf numFmtId="0" fontId="1" fillId="30" borderId="12" xfId="0" applyFont="1" applyFill="1" applyBorder="1" applyAlignment="1">
      <alignment horizontal="left" vertical="center"/>
    </xf>
    <xf numFmtId="3" fontId="2" fillId="30" borderId="0" xfId="47" applyNumberFormat="1" applyFont="1" applyFill="1" applyBorder="1" applyAlignment="1">
      <alignment horizontal="center" vertical="center"/>
    </xf>
    <xf numFmtId="3" fontId="2" fillId="30" borderId="18" xfId="47" applyNumberFormat="1" applyFont="1" applyFill="1" applyBorder="1" applyAlignment="1">
      <alignment horizontal="center" vertical="center"/>
    </xf>
    <xf numFmtId="3" fontId="2" fillId="30" borderId="20" xfId="47" applyNumberFormat="1" applyFont="1" applyFill="1" applyBorder="1" applyAlignment="1">
      <alignment horizontal="center" vertical="center"/>
    </xf>
    <xf numFmtId="3" fontId="1" fillId="30" borderId="19" xfId="47" applyNumberFormat="1" applyFont="1" applyFill="1" applyBorder="1" applyAlignment="1">
      <alignment horizontal="center" vertical="center"/>
    </xf>
    <xf numFmtId="3" fontId="2" fillId="30" borderId="11" xfId="0" applyNumberFormat="1" applyFont="1" applyFill="1" applyBorder="1" applyAlignment="1">
      <alignment horizontal="center" vertical="center"/>
    </xf>
    <xf numFmtId="3" fontId="2" fillId="30" borderId="12" xfId="0" applyNumberFormat="1" applyFont="1" applyFill="1" applyBorder="1" applyAlignment="1">
      <alignment horizontal="center" vertical="center"/>
    </xf>
    <xf numFmtId="3" fontId="2" fillId="30" borderId="11" xfId="47" applyNumberFormat="1" applyFont="1" applyFill="1" applyBorder="1" applyAlignment="1">
      <alignment horizontal="center" vertical="center"/>
    </xf>
    <xf numFmtId="3" fontId="2" fillId="30" borderId="14" xfId="47" applyNumberFormat="1" applyFont="1" applyFill="1" applyBorder="1" applyAlignment="1">
      <alignment horizontal="center" vertical="center"/>
    </xf>
    <xf numFmtId="3" fontId="1" fillId="30" borderId="11" xfId="47" applyNumberFormat="1" applyFont="1" applyFill="1" applyBorder="1" applyAlignment="1">
      <alignment horizontal="center" vertical="center"/>
    </xf>
    <xf numFmtId="3" fontId="2" fillId="30" borderId="12" xfId="47" applyNumberFormat="1" applyFont="1" applyFill="1" applyBorder="1" applyAlignment="1">
      <alignment horizontal="center" vertical="center"/>
    </xf>
    <xf numFmtId="3" fontId="2" fillId="30" borderId="16" xfId="47" applyNumberFormat="1" applyFont="1" applyFill="1" applyBorder="1" applyAlignment="1">
      <alignment horizontal="center" vertical="center"/>
    </xf>
    <xf numFmtId="3" fontId="1" fillId="30" borderId="12" xfId="47" applyNumberFormat="1" applyFont="1" applyFill="1" applyBorder="1" applyAlignment="1">
      <alignment horizontal="center" vertical="center"/>
    </xf>
    <xf numFmtId="3" fontId="2" fillId="30" borderId="14" xfId="0" applyNumberFormat="1" applyFont="1" applyFill="1" applyBorder="1" applyAlignment="1">
      <alignment horizontal="center" vertical="center"/>
    </xf>
    <xf numFmtId="3" fontId="1" fillId="30" borderId="11" xfId="0" applyNumberFormat="1" applyFont="1" applyFill="1" applyBorder="1" applyAlignment="1">
      <alignment horizontal="center" vertical="center"/>
    </xf>
    <xf numFmtId="3" fontId="2" fillId="30" borderId="16" xfId="0" applyNumberFormat="1" applyFont="1" applyFill="1" applyBorder="1" applyAlignment="1">
      <alignment horizontal="center" vertical="center"/>
    </xf>
    <xf numFmtId="3" fontId="1" fillId="30" borderId="12" xfId="0" applyNumberFormat="1" applyFont="1" applyFill="1" applyBorder="1" applyAlignment="1">
      <alignment horizontal="center" vertical="center"/>
    </xf>
    <xf numFmtId="3" fontId="2" fillId="0" borderId="21" xfId="0" applyNumberFormat="1" applyFont="1" applyBorder="1" applyAlignment="1">
      <alignment/>
    </xf>
    <xf numFmtId="3" fontId="1" fillId="30" borderId="14" xfId="47" applyNumberFormat="1" applyFont="1" applyFill="1" applyBorder="1" applyAlignment="1">
      <alignment horizontal="center" vertical="center"/>
    </xf>
    <xf numFmtId="3" fontId="2" fillId="30" borderId="10" xfId="47" applyNumberFormat="1" applyFont="1" applyFill="1" applyBorder="1" applyAlignment="1">
      <alignment horizontal="center" vertical="center"/>
    </xf>
    <xf numFmtId="3" fontId="1" fillId="30" borderId="13" xfId="47" applyNumberFormat="1" applyFont="1" applyFill="1" applyBorder="1" applyAlignment="1">
      <alignment horizontal="center" vertical="center"/>
    </xf>
    <xf numFmtId="3" fontId="2" fillId="30" borderId="15" xfId="47" applyNumberFormat="1" applyFont="1" applyFill="1" applyBorder="1" applyAlignment="1">
      <alignment horizontal="center" vertical="center"/>
    </xf>
    <xf numFmtId="3" fontId="1" fillId="30" borderId="22" xfId="47" applyNumberFormat="1" applyFont="1" applyFill="1" applyBorder="1" applyAlignment="1">
      <alignment horizontal="center" vertical="center"/>
    </xf>
    <xf numFmtId="3" fontId="1" fillId="30" borderId="23" xfId="47" applyNumberFormat="1" applyFont="1" applyFill="1" applyBorder="1" applyAlignment="1">
      <alignment horizontal="center" vertical="center"/>
    </xf>
    <xf numFmtId="3" fontId="1" fillId="30" borderId="24" xfId="47" applyNumberFormat="1" applyFont="1" applyFill="1" applyBorder="1" applyAlignment="1">
      <alignment horizontal="center" vertical="center"/>
    </xf>
    <xf numFmtId="3" fontId="2" fillId="30" borderId="13" xfId="47" applyNumberFormat="1" applyFont="1" applyFill="1" applyBorder="1" applyAlignment="1">
      <alignment horizontal="center" vertical="center"/>
    </xf>
    <xf numFmtId="3" fontId="2" fillId="30" borderId="22" xfId="47" applyNumberFormat="1" applyFont="1" applyFill="1" applyBorder="1" applyAlignment="1">
      <alignment horizontal="center" vertical="center"/>
    </xf>
    <xf numFmtId="3" fontId="1" fillId="30" borderId="16" xfId="47" applyNumberFormat="1" applyFont="1" applyFill="1" applyBorder="1" applyAlignment="1">
      <alignment horizontal="center" vertical="center"/>
    </xf>
    <xf numFmtId="0" fontId="1" fillId="30" borderId="0" xfId="0" applyFont="1" applyFill="1" applyAlignment="1">
      <alignment vertical="center" wrapText="1"/>
    </xf>
    <xf numFmtId="0" fontId="1" fillId="30" borderId="11" xfId="0" applyFont="1" applyFill="1" applyBorder="1" applyAlignment="1">
      <alignment horizontal="left" vertical="center" wrapText="1"/>
    </xf>
    <xf numFmtId="0" fontId="1" fillId="30" borderId="12" xfId="0" applyFont="1" applyFill="1" applyBorder="1" applyAlignment="1">
      <alignment horizontal="left" vertical="center" wrapText="1"/>
    </xf>
    <xf numFmtId="0" fontId="1" fillId="30" borderId="17" xfId="0" applyFont="1" applyFill="1" applyBorder="1" applyAlignment="1">
      <alignment horizontal="left" vertical="center" wrapText="1"/>
    </xf>
    <xf numFmtId="0" fontId="1" fillId="30" borderId="15" xfId="0" applyFont="1" applyFill="1" applyBorder="1" applyAlignment="1">
      <alignment horizontal="left" vertical="center" wrapText="1"/>
    </xf>
    <xf numFmtId="0" fontId="1" fillId="30" borderId="10" xfId="0" applyFont="1" applyFill="1" applyBorder="1" applyAlignment="1">
      <alignment horizontal="left" vertical="center" wrapText="1"/>
    </xf>
    <xf numFmtId="3" fontId="1" fillId="30" borderId="20" xfId="0" applyNumberFormat="1" applyFont="1" applyFill="1" applyBorder="1" applyAlignment="1">
      <alignment horizontal="right" vertical="center" wrapText="1"/>
    </xf>
    <xf numFmtId="3" fontId="1" fillId="30" borderId="12" xfId="0" applyNumberFormat="1" applyFont="1" applyFill="1" applyBorder="1" applyAlignment="1">
      <alignment horizontal="right" vertical="center" wrapText="1"/>
    </xf>
    <xf numFmtId="1" fontId="1" fillId="30" borderId="20" xfId="47" applyNumberFormat="1" applyFont="1" applyFill="1" applyBorder="1" applyAlignment="1">
      <alignment horizontal="center" vertical="center"/>
    </xf>
    <xf numFmtId="1" fontId="1" fillId="30" borderId="18" xfId="47" applyNumberFormat="1" applyFont="1" applyFill="1" applyBorder="1" applyAlignment="1">
      <alignment horizontal="center" vertical="center"/>
    </xf>
    <xf numFmtId="3" fontId="1" fillId="30" borderId="22" xfId="47" applyNumberFormat="1" applyFont="1" applyFill="1" applyBorder="1" applyAlignment="1">
      <alignment horizontal="right" vertical="center"/>
    </xf>
    <xf numFmtId="3" fontId="1" fillId="30" borderId="12" xfId="47" applyNumberFormat="1" applyFont="1" applyFill="1" applyBorder="1" applyAlignment="1">
      <alignment horizontal="right" vertical="center"/>
    </xf>
    <xf numFmtId="0" fontId="2" fillId="30" borderId="17" xfId="0" applyFont="1" applyFill="1" applyBorder="1" applyAlignment="1">
      <alignment horizontal="left" vertical="center" wrapText="1"/>
    </xf>
    <xf numFmtId="0" fontId="2" fillId="30" borderId="0" xfId="0" applyFont="1" applyFill="1" applyBorder="1" applyAlignment="1">
      <alignment horizontal="left" vertical="center" wrapText="1"/>
    </xf>
    <xf numFmtId="0" fontId="2" fillId="30" borderId="10" xfId="0" applyFont="1" applyFill="1" applyBorder="1" applyAlignment="1">
      <alignment horizontal="left" vertical="center"/>
    </xf>
    <xf numFmtId="0" fontId="2" fillId="30" borderId="17" xfId="0" applyFont="1" applyFill="1" applyBorder="1" applyAlignment="1">
      <alignment horizontal="left" vertical="center"/>
    </xf>
    <xf numFmtId="0" fontId="1" fillId="30" borderId="10" xfId="0" applyFont="1" applyFill="1" applyBorder="1" applyAlignment="1">
      <alignment horizontal="left" vertical="center"/>
    </xf>
    <xf numFmtId="0" fontId="1" fillId="30" borderId="15" xfId="0" applyFont="1" applyFill="1" applyBorder="1" applyAlignment="1">
      <alignment horizontal="left" vertical="center"/>
    </xf>
    <xf numFmtId="0" fontId="1" fillId="30" borderId="0" xfId="0" applyFont="1" applyFill="1" applyBorder="1" applyAlignment="1">
      <alignment horizontal="left" vertical="center"/>
    </xf>
    <xf numFmtId="0" fontId="3" fillId="30" borderId="0" xfId="0" applyFont="1" applyFill="1" applyBorder="1" applyAlignment="1">
      <alignment horizontal="center" vertical="center"/>
    </xf>
    <xf numFmtId="172" fontId="2" fillId="30" borderId="18" xfId="47" applyNumberFormat="1" applyFont="1" applyFill="1" applyBorder="1" applyAlignment="1">
      <alignment horizontal="center" vertical="center"/>
    </xf>
    <xf numFmtId="3" fontId="1" fillId="30" borderId="0" xfId="47" applyNumberFormat="1" applyFont="1" applyFill="1" applyBorder="1" applyAlignment="1">
      <alignment horizontal="center" vertical="center"/>
    </xf>
    <xf numFmtId="0" fontId="1" fillId="30" borderId="18" xfId="0" applyFont="1" applyFill="1" applyBorder="1" applyAlignment="1">
      <alignment horizontal="left" vertical="center"/>
    </xf>
    <xf numFmtId="172" fontId="2" fillId="30" borderId="17" xfId="47" applyNumberFormat="1" applyFont="1" applyFill="1" applyBorder="1" applyAlignment="1">
      <alignment horizontal="center" vertical="center"/>
    </xf>
    <xf numFmtId="172" fontId="2" fillId="30" borderId="15" xfId="47" applyNumberFormat="1" applyFont="1" applyFill="1" applyBorder="1" applyAlignment="1">
      <alignment horizontal="center" vertical="center"/>
    </xf>
    <xf numFmtId="172" fontId="2" fillId="0" borderId="17" xfId="0" applyNumberFormat="1" applyFont="1" applyBorder="1" applyAlignment="1">
      <alignment horizontal="center"/>
    </xf>
    <xf numFmtId="0" fontId="0" fillId="0" borderId="0" xfId="0" applyBorder="1" applyAlignment="1">
      <alignment/>
    </xf>
    <xf numFmtId="0" fontId="2" fillId="0" borderId="0" xfId="0" applyFont="1" applyAlignment="1">
      <alignment vertical="center" wrapText="1"/>
    </xf>
    <xf numFmtId="3" fontId="2" fillId="30" borderId="19" xfId="0" applyNumberFormat="1" applyFont="1" applyFill="1" applyBorder="1" applyAlignment="1">
      <alignment horizontal="center" vertical="center"/>
    </xf>
    <xf numFmtId="3" fontId="1" fillId="30" borderId="24" xfId="0" applyNumberFormat="1" applyFont="1" applyFill="1" applyBorder="1" applyAlignment="1">
      <alignment horizontal="center" vertical="center"/>
    </xf>
    <xf numFmtId="0" fontId="7" fillId="30" borderId="0" xfId="0" applyFont="1" applyFill="1" applyBorder="1" applyAlignment="1">
      <alignment vertical="center"/>
    </xf>
    <xf numFmtId="3" fontId="2" fillId="0" borderId="21" xfId="0" applyNumberFormat="1" applyFont="1" applyBorder="1" applyAlignment="1">
      <alignment horizontal="center"/>
    </xf>
    <xf numFmtId="1" fontId="1" fillId="30" borderId="10" xfId="0" applyNumberFormat="1" applyFont="1" applyFill="1" applyBorder="1" applyAlignment="1">
      <alignment horizontal="center" vertical="center" wrapText="1"/>
    </xf>
    <xf numFmtId="172" fontId="2" fillId="0" borderId="10" xfId="0" applyNumberFormat="1" applyFont="1" applyBorder="1" applyAlignment="1">
      <alignment horizontal="center"/>
    </xf>
    <xf numFmtId="172" fontId="2" fillId="30" borderId="0" xfId="47" applyNumberFormat="1" applyFont="1" applyFill="1" applyBorder="1" applyAlignment="1">
      <alignment horizontal="center" vertical="center"/>
    </xf>
    <xf numFmtId="1" fontId="1" fillId="30" borderId="10" xfId="47" applyNumberFormat="1" applyFont="1" applyFill="1" applyBorder="1" applyAlignment="1">
      <alignment horizontal="center" vertical="center"/>
    </xf>
    <xf numFmtId="3" fontId="1" fillId="30" borderId="15" xfId="47" applyNumberFormat="1" applyFont="1" applyFill="1" applyBorder="1" applyAlignment="1">
      <alignment vertical="center"/>
    </xf>
    <xf numFmtId="172" fontId="2" fillId="30" borderId="14" xfId="47" applyNumberFormat="1" applyFont="1" applyFill="1" applyBorder="1" applyAlignment="1">
      <alignment horizontal="center" vertical="center"/>
    </xf>
    <xf numFmtId="172" fontId="2" fillId="30" borderId="10" xfId="0" applyNumberFormat="1" applyFont="1" applyFill="1" applyBorder="1" applyAlignment="1">
      <alignment horizontal="center" vertical="center"/>
    </xf>
    <xf numFmtId="172" fontId="2" fillId="30" borderId="17" xfId="0" applyNumberFormat="1" applyFont="1" applyFill="1" applyBorder="1" applyAlignment="1">
      <alignment horizontal="center" vertical="center"/>
    </xf>
    <xf numFmtId="3" fontId="1" fillId="30" borderId="15" xfId="0" applyNumberFormat="1" applyFont="1" applyFill="1" applyBorder="1" applyAlignment="1">
      <alignment vertical="center"/>
    </xf>
    <xf numFmtId="172" fontId="2" fillId="0" borderId="11" xfId="0" applyNumberFormat="1" applyFont="1" applyBorder="1" applyAlignment="1">
      <alignment horizontal="center"/>
    </xf>
    <xf numFmtId="172" fontId="2" fillId="0" borderId="18" xfId="0" applyNumberFormat="1" applyFont="1" applyBorder="1" applyAlignment="1">
      <alignment horizontal="center"/>
    </xf>
    <xf numFmtId="1" fontId="1" fillId="30" borderId="11" xfId="47" applyNumberFormat="1" applyFont="1" applyFill="1" applyBorder="1" applyAlignment="1">
      <alignment horizontal="center" vertical="center"/>
    </xf>
    <xf numFmtId="3" fontId="1" fillId="30" borderId="12" xfId="47" applyNumberFormat="1" applyFont="1" applyFill="1" applyBorder="1" applyAlignment="1">
      <alignment vertical="center"/>
    </xf>
    <xf numFmtId="172" fontId="1" fillId="30" borderId="11" xfId="0" applyNumberFormat="1" applyFont="1" applyFill="1" applyBorder="1" applyAlignment="1">
      <alignment horizontal="center" vertical="center" wrapText="1"/>
    </xf>
    <xf numFmtId="172" fontId="1" fillId="30" borderId="18" xfId="0" applyNumberFormat="1" applyFont="1" applyFill="1" applyBorder="1" applyAlignment="1">
      <alignment horizontal="center" vertical="center" wrapText="1"/>
    </xf>
    <xf numFmtId="3" fontId="1" fillId="30" borderId="12" xfId="0" applyNumberFormat="1" applyFont="1" applyFill="1" applyBorder="1" applyAlignment="1">
      <alignment vertical="center" wrapText="1"/>
    </xf>
    <xf numFmtId="0" fontId="2" fillId="30" borderId="20" xfId="0" applyFont="1" applyFill="1" applyBorder="1" applyAlignment="1">
      <alignment horizontal="left" vertical="center"/>
    </xf>
    <xf numFmtId="3" fontId="1" fillId="30" borderId="0" xfId="47" applyNumberFormat="1" applyFont="1" applyFill="1" applyBorder="1" applyAlignment="1">
      <alignment vertical="center"/>
    </xf>
    <xf numFmtId="0" fontId="10" fillId="0" borderId="0" xfId="0" applyFont="1" applyBorder="1" applyAlignment="1">
      <alignment/>
    </xf>
    <xf numFmtId="3" fontId="2" fillId="30" borderId="10" xfId="0" applyNumberFormat="1" applyFont="1" applyFill="1" applyBorder="1" applyAlignment="1">
      <alignment horizontal="center" vertical="center"/>
    </xf>
    <xf numFmtId="3" fontId="2" fillId="30" borderId="15" xfId="0" applyNumberFormat="1" applyFont="1" applyFill="1" applyBorder="1" applyAlignment="1">
      <alignment horizontal="center" vertical="center"/>
    </xf>
    <xf numFmtId="0" fontId="11" fillId="30" borderId="13" xfId="0" applyFont="1" applyFill="1" applyBorder="1" applyAlignment="1">
      <alignment vertical="center" wrapText="1"/>
    </xf>
    <xf numFmtId="0" fontId="11" fillId="30" borderId="22" xfId="0" applyFont="1" applyFill="1" applyBorder="1" applyAlignment="1">
      <alignment vertical="center"/>
    </xf>
    <xf numFmtId="0" fontId="2" fillId="30" borderId="10" xfId="0" applyFont="1" applyFill="1" applyBorder="1" applyAlignment="1">
      <alignment vertical="center" wrapText="1"/>
    </xf>
    <xf numFmtId="0" fontId="2" fillId="30" borderId="15" xfId="0" applyFont="1" applyFill="1" applyBorder="1" applyAlignment="1">
      <alignment vertical="center"/>
    </xf>
    <xf numFmtId="0" fontId="2" fillId="30" borderId="0"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11" fillId="30" borderId="0" xfId="0" applyFont="1" applyFill="1" applyBorder="1" applyAlignment="1">
      <alignment vertical="center"/>
    </xf>
    <xf numFmtId="3" fontId="2" fillId="30" borderId="0" xfId="0" applyNumberFormat="1" applyFont="1" applyFill="1" applyBorder="1" applyAlignment="1">
      <alignment horizontal="center" vertical="center"/>
    </xf>
    <xf numFmtId="3" fontId="1" fillId="30" borderId="0" xfId="0" applyNumberFormat="1" applyFont="1" applyFill="1" applyBorder="1" applyAlignment="1">
      <alignment horizontal="center" vertical="center"/>
    </xf>
    <xf numFmtId="0" fontId="18" fillId="0" borderId="0" xfId="0" applyFont="1" applyBorder="1" applyAlignment="1">
      <alignment/>
    </xf>
    <xf numFmtId="0" fontId="2" fillId="30" borderId="14" xfId="0" applyFont="1" applyFill="1" applyBorder="1" applyAlignment="1">
      <alignment vertical="center" wrapText="1"/>
    </xf>
    <xf numFmtId="0" fontId="7" fillId="0" borderId="0" xfId="54" applyFont="1" applyBorder="1" applyAlignment="1">
      <alignment horizontal="center" vertical="center"/>
      <protection/>
    </xf>
    <xf numFmtId="3" fontId="7" fillId="10" borderId="19" xfId="0" applyNumberFormat="1" applyFont="1" applyFill="1" applyBorder="1" applyAlignment="1">
      <alignment horizontal="center" vertical="center" wrapText="1"/>
    </xf>
    <xf numFmtId="0" fontId="7" fillId="0" borderId="0" xfId="54" applyFont="1" applyBorder="1" applyAlignment="1">
      <alignment vertical="center"/>
      <protection/>
    </xf>
    <xf numFmtId="0" fontId="7" fillId="0" borderId="11" xfId="54" applyFont="1" applyBorder="1" applyAlignment="1">
      <alignment vertical="center"/>
      <protection/>
    </xf>
    <xf numFmtId="0" fontId="7" fillId="0" borderId="11" xfId="54" applyFont="1" applyBorder="1" applyAlignment="1">
      <alignment vertical="center" wrapText="1"/>
      <protection/>
    </xf>
    <xf numFmtId="1" fontId="2" fillId="0" borderId="11" xfId="54" applyNumberFormat="1" applyFont="1" applyBorder="1" applyAlignment="1">
      <alignment horizontal="center" vertical="center"/>
      <protection/>
    </xf>
    <xf numFmtId="1" fontId="7" fillId="0" borderId="0" xfId="54" applyNumberFormat="1" applyFont="1" applyBorder="1" applyAlignment="1">
      <alignment vertical="center"/>
      <protection/>
    </xf>
    <xf numFmtId="9" fontId="7" fillId="0" borderId="0" xfId="54" applyNumberFormat="1" applyFont="1" applyBorder="1" applyAlignment="1">
      <alignment vertical="center"/>
      <protection/>
    </xf>
    <xf numFmtId="0" fontId="7" fillId="0" borderId="18" xfId="54" applyFont="1" applyBorder="1" applyAlignment="1">
      <alignment vertical="center"/>
      <protection/>
    </xf>
    <xf numFmtId="0" fontId="7" fillId="0" borderId="18" xfId="54" applyFont="1" applyBorder="1" applyAlignment="1">
      <alignment vertical="center" wrapText="1"/>
      <protection/>
    </xf>
    <xf numFmtId="1" fontId="2" fillId="0" borderId="18" xfId="54" applyNumberFormat="1" applyFont="1" applyBorder="1" applyAlignment="1">
      <alignment horizontal="center" vertical="center"/>
      <protection/>
    </xf>
    <xf numFmtId="0" fontId="7" fillId="0" borderId="12" xfId="54" applyFont="1" applyBorder="1" applyAlignment="1">
      <alignment vertical="center"/>
      <protection/>
    </xf>
    <xf numFmtId="0" fontId="7" fillId="0" borderId="12" xfId="54" applyFont="1" applyBorder="1" applyAlignment="1">
      <alignment vertical="center" wrapText="1"/>
      <protection/>
    </xf>
    <xf numFmtId="1" fontId="2" fillId="0" borderId="12" xfId="54" applyNumberFormat="1" applyFont="1" applyBorder="1" applyAlignment="1">
      <alignment horizontal="center" vertical="center"/>
      <protection/>
    </xf>
    <xf numFmtId="0" fontId="2" fillId="0" borderId="0" xfId="54">
      <alignment/>
      <protection/>
    </xf>
    <xf numFmtId="0" fontId="12" fillId="0" borderId="0" xfId="54" applyFont="1" applyBorder="1" applyAlignment="1">
      <alignment vertical="center"/>
      <protection/>
    </xf>
    <xf numFmtId="9" fontId="2" fillId="0" borderId="0" xfId="54" applyNumberFormat="1">
      <alignment/>
      <protection/>
    </xf>
    <xf numFmtId="3" fontId="0" fillId="0" borderId="0" xfId="0" applyNumberFormat="1" applyAlignment="1">
      <alignment/>
    </xf>
    <xf numFmtId="3" fontId="7" fillId="10" borderId="11" xfId="0" applyNumberFormat="1" applyFont="1" applyFill="1" applyBorder="1" applyAlignment="1">
      <alignment horizontal="center" vertical="center" wrapText="1"/>
    </xf>
    <xf numFmtId="0" fontId="7" fillId="0" borderId="11" xfId="54" applyFont="1" applyBorder="1" applyAlignment="1">
      <alignment horizontal="center" vertical="center" wrapText="1"/>
      <protection/>
    </xf>
    <xf numFmtId="0" fontId="7" fillId="0" borderId="18" xfId="54" applyFont="1" applyBorder="1" applyAlignment="1">
      <alignment horizontal="center" vertical="center" wrapText="1"/>
      <protection/>
    </xf>
    <xf numFmtId="0" fontId="7" fillId="0" borderId="21" xfId="54" applyFont="1" applyBorder="1" applyAlignment="1">
      <alignment vertical="center"/>
      <protection/>
    </xf>
    <xf numFmtId="0" fontId="2" fillId="0" borderId="0" xfId="54" applyAlignment="1">
      <alignment vertical="top" wrapText="1"/>
      <protection/>
    </xf>
    <xf numFmtId="0" fontId="1" fillId="0" borderId="0" xfId="0" applyFont="1" applyBorder="1" applyAlignment="1">
      <alignment horizontal="centerContinuous" vertical="center"/>
    </xf>
    <xf numFmtId="0" fontId="3" fillId="0" borderId="0" xfId="0" applyFont="1" applyBorder="1" applyAlignment="1">
      <alignment/>
    </xf>
    <xf numFmtId="3" fontId="3" fillId="10" borderId="11" xfId="0" applyNumberFormat="1" applyFont="1" applyFill="1" applyBorder="1" applyAlignment="1">
      <alignment horizontal="center" vertical="center" wrapText="1"/>
    </xf>
    <xf numFmtId="0" fontId="7" fillId="0" borderId="19" xfId="0" applyFont="1" applyBorder="1" applyAlignment="1">
      <alignment/>
    </xf>
    <xf numFmtId="3" fontId="7" fillId="0" borderId="25" xfId="0" applyNumberFormat="1" applyFont="1" applyBorder="1" applyAlignment="1">
      <alignment horizontal="center"/>
    </xf>
    <xf numFmtId="3" fontId="3" fillId="0" borderId="25" xfId="0" applyNumberFormat="1" applyFont="1" applyBorder="1" applyAlignment="1">
      <alignment horizontal="center"/>
    </xf>
    <xf numFmtId="0" fontId="7" fillId="0" borderId="26" xfId="0" applyFont="1" applyBorder="1" applyAlignment="1">
      <alignment/>
    </xf>
    <xf numFmtId="3" fontId="7" fillId="0" borderId="27" xfId="0" applyNumberFormat="1" applyFont="1" applyBorder="1" applyAlignment="1">
      <alignment horizontal="center"/>
    </xf>
    <xf numFmtId="0" fontId="7" fillId="0" borderId="28" xfId="0" applyFont="1" applyBorder="1" applyAlignment="1">
      <alignment/>
    </xf>
    <xf numFmtId="3" fontId="7" fillId="0" borderId="19" xfId="0" applyNumberFormat="1" applyFont="1" applyBorder="1" applyAlignment="1">
      <alignment horizontal="center"/>
    </xf>
    <xf numFmtId="0" fontId="7" fillId="0" borderId="29" xfId="0" applyFont="1" applyBorder="1" applyAlignment="1">
      <alignment/>
    </xf>
    <xf numFmtId="0" fontId="7" fillId="0" borderId="30" xfId="0" applyFont="1" applyBorder="1" applyAlignment="1">
      <alignment/>
    </xf>
    <xf numFmtId="0" fontId="3" fillId="0" borderId="28" xfId="0" applyFont="1" applyBorder="1" applyAlignment="1">
      <alignment/>
    </xf>
    <xf numFmtId="3" fontId="3" fillId="0" borderId="19" xfId="0" applyNumberFormat="1" applyFont="1" applyBorder="1" applyAlignment="1">
      <alignment horizontal="center"/>
    </xf>
    <xf numFmtId="0" fontId="3" fillId="0" borderId="29" xfId="0" applyFont="1" applyBorder="1" applyAlignment="1">
      <alignment/>
    </xf>
    <xf numFmtId="3" fontId="3" fillId="0" borderId="27" xfId="0" applyNumberFormat="1" applyFont="1" applyBorder="1" applyAlignment="1">
      <alignment horizontal="center"/>
    </xf>
    <xf numFmtId="0" fontId="7" fillId="0" borderId="31" xfId="0" applyFont="1" applyFill="1" applyBorder="1" applyAlignment="1">
      <alignment/>
    </xf>
    <xf numFmtId="0" fontId="3" fillId="0" borderId="0" xfId="54" applyFont="1" applyAlignment="1">
      <alignment horizontal="center" vertical="center" wrapText="1"/>
      <protection/>
    </xf>
    <xf numFmtId="0" fontId="3" fillId="0" borderId="0" xfId="54" applyFont="1" applyAlignment="1">
      <alignment horizontal="center" vertical="center"/>
      <protection/>
    </xf>
    <xf numFmtId="0" fontId="3" fillId="0" borderId="11" xfId="54" applyFont="1" applyBorder="1" applyAlignment="1">
      <alignment vertical="center" wrapText="1"/>
      <protection/>
    </xf>
    <xf numFmtId="0" fontId="3" fillId="0" borderId="18" xfId="54" applyFont="1" applyBorder="1" applyAlignment="1">
      <alignment vertical="center"/>
      <protection/>
    </xf>
    <xf numFmtId="0" fontId="3" fillId="0" borderId="0" xfId="54" applyFont="1" applyAlignment="1">
      <alignment vertical="center"/>
      <protection/>
    </xf>
    <xf numFmtId="0" fontId="7" fillId="0" borderId="18" xfId="54" applyFont="1" applyBorder="1" applyAlignment="1">
      <alignment horizontal="center" vertical="center"/>
      <protection/>
    </xf>
    <xf numFmtId="3" fontId="7" fillId="0" borderId="18" xfId="54" applyNumberFormat="1" applyFont="1" applyBorder="1" applyAlignment="1">
      <alignment horizontal="center" vertical="center"/>
      <protection/>
    </xf>
    <xf numFmtId="0" fontId="7" fillId="0" borderId="0" xfId="54" applyFont="1" applyAlignment="1">
      <alignment vertical="center"/>
      <protection/>
    </xf>
    <xf numFmtId="0" fontId="3" fillId="0" borderId="10" xfId="54" applyFont="1" applyBorder="1" applyAlignment="1">
      <alignment vertical="center" wrapText="1"/>
      <protection/>
    </xf>
    <xf numFmtId="0" fontId="3" fillId="0" borderId="11" xfId="54" applyFont="1" applyBorder="1" applyAlignment="1">
      <alignment horizontal="center" vertical="center"/>
      <protection/>
    </xf>
    <xf numFmtId="0" fontId="7" fillId="0" borderId="15" xfId="54" applyFont="1" applyBorder="1" applyAlignment="1">
      <alignment vertical="center" wrapText="1"/>
      <protection/>
    </xf>
    <xf numFmtId="0" fontId="7" fillId="0" borderId="12" xfId="54" applyFont="1" applyBorder="1" applyAlignment="1">
      <alignment horizontal="center" vertical="center"/>
      <protection/>
    </xf>
    <xf numFmtId="3" fontId="7" fillId="0" borderId="12" xfId="54" applyNumberFormat="1" applyFont="1" applyBorder="1" applyAlignment="1">
      <alignment horizontal="center" vertical="center"/>
      <protection/>
    </xf>
    <xf numFmtId="0" fontId="3" fillId="0" borderId="17" xfId="54" applyFont="1" applyBorder="1" applyAlignment="1">
      <alignment vertical="center" wrapText="1"/>
      <protection/>
    </xf>
    <xf numFmtId="0" fontId="3" fillId="0" borderId="18" xfId="54" applyFont="1" applyBorder="1" applyAlignment="1">
      <alignment horizontal="center" vertical="center"/>
      <protection/>
    </xf>
    <xf numFmtId="0" fontId="7" fillId="0" borderId="17" xfId="54" applyFont="1" applyBorder="1" applyAlignment="1">
      <alignment vertical="center" wrapText="1"/>
      <protection/>
    </xf>
    <xf numFmtId="0" fontId="3" fillId="0" borderId="15" xfId="54" applyFont="1" applyBorder="1" applyAlignment="1">
      <alignment vertical="center" wrapText="1"/>
      <protection/>
    </xf>
    <xf numFmtId="3" fontId="3" fillId="0" borderId="12" xfId="54" applyNumberFormat="1" applyFont="1" applyBorder="1" applyAlignment="1">
      <alignment horizontal="center" vertical="center"/>
      <protection/>
    </xf>
    <xf numFmtId="0" fontId="12" fillId="0" borderId="0" xfId="54" applyFont="1" applyAlignment="1">
      <alignment vertical="center"/>
      <protection/>
    </xf>
    <xf numFmtId="0" fontId="7" fillId="0" borderId="0" xfId="54" applyFont="1" applyAlignment="1">
      <alignment vertical="center" wrapText="1"/>
      <protection/>
    </xf>
    <xf numFmtId="0" fontId="2" fillId="0" borderId="0" xfId="54" applyAlignment="1">
      <alignment vertical="center"/>
      <protection/>
    </xf>
    <xf numFmtId="0" fontId="3" fillId="0" borderId="0" xfId="54" applyFont="1" applyAlignment="1">
      <alignment vertical="center" wrapText="1"/>
      <protection/>
    </xf>
    <xf numFmtId="0" fontId="3" fillId="0" borderId="0" xfId="54" applyFont="1" applyBorder="1" applyAlignment="1">
      <alignment horizontal="center" vertical="center" wrapText="1"/>
      <protection/>
    </xf>
    <xf numFmtId="0" fontId="3" fillId="0" borderId="0" xfId="54" applyFont="1" applyBorder="1" applyAlignment="1">
      <alignment horizontal="center" vertical="center"/>
      <protection/>
    </xf>
    <xf numFmtId="0" fontId="3" fillId="0" borderId="0" xfId="54" applyFont="1" applyBorder="1" applyAlignment="1">
      <alignment vertical="center"/>
      <protection/>
    </xf>
    <xf numFmtId="3" fontId="7" fillId="0" borderId="0" xfId="54" applyNumberFormat="1" applyFont="1" applyBorder="1" applyAlignment="1">
      <alignment horizontal="center" vertical="center"/>
      <protection/>
    </xf>
    <xf numFmtId="0" fontId="3" fillId="0" borderId="18" xfId="54" applyFont="1" applyBorder="1" applyAlignment="1">
      <alignment vertical="center" wrapText="1"/>
      <protection/>
    </xf>
    <xf numFmtId="0" fontId="3" fillId="0" borderId="12" xfId="54" applyFont="1" applyBorder="1" applyAlignment="1">
      <alignment horizontal="center" vertical="center"/>
      <protection/>
    </xf>
    <xf numFmtId="0" fontId="3" fillId="0" borderId="17" xfId="54" applyFont="1" applyBorder="1" applyAlignment="1">
      <alignment horizontal="center" vertical="center"/>
      <protection/>
    </xf>
    <xf numFmtId="3" fontId="7" fillId="0" borderId="17" xfId="54" applyNumberFormat="1" applyFont="1" applyBorder="1" applyAlignment="1">
      <alignment horizontal="center" vertical="center"/>
      <protection/>
    </xf>
    <xf numFmtId="0" fontId="7" fillId="0" borderId="17" xfId="54" applyFont="1" applyBorder="1" applyAlignment="1">
      <alignment horizontal="center" vertical="center"/>
      <protection/>
    </xf>
    <xf numFmtId="0" fontId="3" fillId="0" borderId="10" xfId="54" applyFont="1" applyBorder="1" applyAlignment="1">
      <alignment horizontal="center" vertical="center"/>
      <protection/>
    </xf>
    <xf numFmtId="3" fontId="7" fillId="0" borderId="15" xfId="54" applyNumberFormat="1" applyFont="1" applyBorder="1" applyAlignment="1">
      <alignment horizontal="center" vertical="center"/>
      <protection/>
    </xf>
    <xf numFmtId="3" fontId="3" fillId="0" borderId="19" xfId="54" applyNumberFormat="1" applyFont="1" applyBorder="1" applyAlignment="1">
      <alignment horizontal="center" vertical="center"/>
      <protection/>
    </xf>
    <xf numFmtId="3" fontId="3" fillId="0" borderId="21" xfId="54" applyNumberFormat="1" applyFont="1" applyBorder="1" applyAlignment="1">
      <alignment horizontal="center" vertical="center"/>
      <protection/>
    </xf>
    <xf numFmtId="3" fontId="3" fillId="0" borderId="15" xfId="54" applyNumberFormat="1" applyFont="1" applyBorder="1" applyAlignment="1">
      <alignment horizontal="center" vertical="center"/>
      <protection/>
    </xf>
    <xf numFmtId="3" fontId="3" fillId="0" borderId="22" xfId="54" applyNumberFormat="1" applyFont="1" applyBorder="1" applyAlignment="1">
      <alignment horizontal="center" vertical="center"/>
      <protection/>
    </xf>
    <xf numFmtId="0" fontId="12" fillId="30" borderId="0" xfId="54" applyFont="1" applyFill="1" applyAlignment="1">
      <alignment vertical="center"/>
      <protection/>
    </xf>
    <xf numFmtId="3" fontId="3" fillId="0" borderId="18" xfId="54" applyNumberFormat="1" applyFont="1" applyBorder="1" applyAlignment="1">
      <alignment horizontal="center" vertical="center"/>
      <protection/>
    </xf>
    <xf numFmtId="0" fontId="7" fillId="0" borderId="14" xfId="54" applyFont="1" applyBorder="1" applyAlignment="1">
      <alignment vertical="center"/>
      <protection/>
    </xf>
    <xf numFmtId="0" fontId="7" fillId="0" borderId="15" xfId="54" applyFont="1" applyBorder="1" applyAlignment="1">
      <alignment horizontal="center" vertical="center"/>
      <protection/>
    </xf>
    <xf numFmtId="0" fontId="7" fillId="0" borderId="16" xfId="54" applyFont="1" applyBorder="1" applyAlignment="1">
      <alignment horizontal="center" vertical="center"/>
      <protection/>
    </xf>
    <xf numFmtId="3" fontId="3" fillId="0" borderId="11" xfId="54" applyNumberFormat="1" applyFont="1" applyBorder="1" applyAlignment="1">
      <alignment horizontal="center" vertical="center"/>
      <protection/>
    </xf>
    <xf numFmtId="0" fontId="16" fillId="0" borderId="18" xfId="54" applyFont="1" applyBorder="1" applyAlignment="1">
      <alignment vertical="center"/>
      <protection/>
    </xf>
    <xf numFmtId="3" fontId="7" fillId="0" borderId="18" xfId="54" applyNumberFormat="1" applyFont="1" applyBorder="1" applyAlignment="1">
      <alignment vertical="center"/>
      <protection/>
    </xf>
    <xf numFmtId="3" fontId="12" fillId="0" borderId="18" xfId="54" applyNumberFormat="1" applyFont="1" applyBorder="1" applyAlignment="1">
      <alignment horizontal="right" vertical="center"/>
      <protection/>
    </xf>
    <xf numFmtId="3" fontId="12" fillId="0" borderId="18" xfId="54" applyNumberFormat="1" applyFont="1" applyBorder="1" applyAlignment="1">
      <alignment vertical="center"/>
      <protection/>
    </xf>
    <xf numFmtId="0" fontId="12" fillId="0" borderId="18" xfId="54" applyFont="1" applyBorder="1" applyAlignment="1">
      <alignment vertical="center"/>
      <protection/>
    </xf>
    <xf numFmtId="0" fontId="3" fillId="0" borderId="11" xfId="54" applyFont="1" applyBorder="1" applyAlignment="1">
      <alignment vertical="center"/>
      <protection/>
    </xf>
    <xf numFmtId="0" fontId="16" fillId="0" borderId="11" xfId="54" applyFont="1" applyBorder="1" applyAlignment="1">
      <alignment vertical="center"/>
      <protection/>
    </xf>
    <xf numFmtId="0" fontId="12" fillId="0" borderId="12" xfId="54" applyFont="1" applyBorder="1" applyAlignment="1">
      <alignment vertical="center"/>
      <protection/>
    </xf>
    <xf numFmtId="3" fontId="7" fillId="0" borderId="12" xfId="54" applyNumberFormat="1" applyFont="1" applyBorder="1" applyAlignment="1">
      <alignment vertical="center"/>
      <protection/>
    </xf>
    <xf numFmtId="0" fontId="7" fillId="0" borderId="18" xfId="54" applyFont="1" applyBorder="1" applyAlignment="1">
      <alignment horizontal="right" vertical="center"/>
      <protection/>
    </xf>
    <xf numFmtId="0" fontId="3" fillId="0" borderId="12" xfId="54" applyFont="1" applyBorder="1" applyAlignment="1">
      <alignment vertical="center" wrapText="1"/>
      <protection/>
    </xf>
    <xf numFmtId="3" fontId="3" fillId="0" borderId="19" xfId="54" applyNumberFormat="1" applyFont="1" applyBorder="1" applyAlignment="1">
      <alignment vertical="center"/>
      <protection/>
    </xf>
    <xf numFmtId="3" fontId="16" fillId="0" borderId="19" xfId="54" applyNumberFormat="1" applyFont="1" applyBorder="1" applyAlignment="1">
      <alignment vertical="center"/>
      <protection/>
    </xf>
    <xf numFmtId="0" fontId="12" fillId="0" borderId="11" xfId="54" applyFont="1" applyBorder="1" applyAlignment="1">
      <alignment vertical="center"/>
      <protection/>
    </xf>
    <xf numFmtId="3" fontId="16" fillId="0" borderId="12" xfId="54" applyNumberFormat="1" applyFont="1" applyBorder="1" applyAlignment="1">
      <alignment horizontal="center" vertical="center"/>
      <protection/>
    </xf>
    <xf numFmtId="0" fontId="3" fillId="0" borderId="19" xfId="54" applyFont="1" applyBorder="1" applyAlignment="1">
      <alignment vertical="center" wrapText="1"/>
      <protection/>
    </xf>
    <xf numFmtId="1" fontId="1" fillId="0" borderId="19" xfId="54" applyNumberFormat="1" applyFont="1" applyBorder="1" applyAlignment="1">
      <alignment horizontal="center" vertical="center"/>
      <protection/>
    </xf>
    <xf numFmtId="0" fontId="17" fillId="30" borderId="19" xfId="0" applyFont="1" applyFill="1" applyBorder="1" applyAlignment="1">
      <alignment horizontal="center" vertical="center"/>
    </xf>
    <xf numFmtId="0" fontId="2" fillId="0" borderId="0" xfId="54" applyFont="1">
      <alignment/>
      <protection/>
    </xf>
    <xf numFmtId="0" fontId="21" fillId="0" borderId="0" xfId="0" applyFont="1" applyBorder="1" applyAlignment="1">
      <alignment/>
    </xf>
    <xf numFmtId="0" fontId="23" fillId="30" borderId="0" xfId="0" applyFont="1" applyFill="1" applyAlignment="1">
      <alignment vertical="top" wrapText="1"/>
    </xf>
    <xf numFmtId="172" fontId="0" fillId="0" borderId="0" xfId="0" applyNumberFormat="1" applyAlignment="1">
      <alignment/>
    </xf>
    <xf numFmtId="0" fontId="0" fillId="0" borderId="23" xfId="0" applyBorder="1" applyAlignment="1">
      <alignment/>
    </xf>
    <xf numFmtId="0" fontId="0" fillId="0" borderId="0" xfId="53">
      <alignment/>
      <protection/>
    </xf>
    <xf numFmtId="0" fontId="0" fillId="0" borderId="0" xfId="53" applyFont="1">
      <alignment/>
      <protection/>
    </xf>
    <xf numFmtId="0" fontId="0" fillId="0" borderId="0" xfId="53" applyFont="1" applyFill="1">
      <alignment/>
      <protection/>
    </xf>
    <xf numFmtId="176" fontId="0" fillId="0" borderId="0" xfId="55" applyNumberFormat="1" applyFont="1" applyAlignment="1">
      <alignment/>
    </xf>
    <xf numFmtId="1" fontId="67" fillId="0" borderId="0" xfId="53" applyNumberFormat="1" applyFont="1">
      <alignment/>
      <protection/>
    </xf>
    <xf numFmtId="0" fontId="67" fillId="0" borderId="0" xfId="53" applyFont="1">
      <alignment/>
      <protection/>
    </xf>
    <xf numFmtId="176" fontId="67" fillId="0" borderId="0" xfId="55" applyNumberFormat="1" applyFont="1" applyAlignment="1">
      <alignment/>
    </xf>
    <xf numFmtId="0" fontId="20" fillId="0" borderId="0" xfId="53" applyFont="1" applyFill="1" applyAlignment="1">
      <alignment horizontal="left" vertical="center"/>
      <protection/>
    </xf>
    <xf numFmtId="0" fontId="2" fillId="0" borderId="0" xfId="53" applyFont="1" applyFill="1" applyBorder="1" applyAlignment="1">
      <alignment vertical="center"/>
      <protection/>
    </xf>
    <xf numFmtId="176" fontId="0" fillId="0" borderId="0" xfId="53" applyNumberFormat="1" applyFont="1">
      <alignment/>
      <protection/>
    </xf>
    <xf numFmtId="176" fontId="0" fillId="0" borderId="0" xfId="55" applyNumberFormat="1" applyFont="1" applyFill="1" applyAlignment="1">
      <alignment/>
    </xf>
    <xf numFmtId="0" fontId="2" fillId="0" borderId="0" xfId="53" applyFont="1" applyFill="1" applyAlignment="1">
      <alignment vertical="center"/>
      <protection/>
    </xf>
    <xf numFmtId="0" fontId="0" fillId="0" borderId="0" xfId="53" applyFill="1">
      <alignment/>
      <protection/>
    </xf>
    <xf numFmtId="0" fontId="67" fillId="0" borderId="0" xfId="53" applyFont="1" applyFill="1">
      <alignment/>
      <protection/>
    </xf>
    <xf numFmtId="176" fontId="68" fillId="0" borderId="0" xfId="55" applyNumberFormat="1" applyFont="1" applyFill="1" applyAlignment="1">
      <alignment vertical="center"/>
    </xf>
    <xf numFmtId="0" fontId="68" fillId="0" borderId="0" xfId="53" applyFont="1" applyFill="1" applyAlignment="1">
      <alignment vertical="center"/>
      <protection/>
    </xf>
    <xf numFmtId="176" fontId="67" fillId="0" borderId="0" xfId="53" applyNumberFormat="1" applyFont="1">
      <alignment/>
      <protection/>
    </xf>
    <xf numFmtId="0" fontId="20" fillId="30" borderId="0" xfId="53" applyFont="1" applyFill="1" applyAlignment="1">
      <alignment horizontal="left" vertical="center"/>
      <protection/>
    </xf>
    <xf numFmtId="0" fontId="8" fillId="30" borderId="0" xfId="53" applyFont="1" applyFill="1" applyAlignment="1">
      <alignment horizontal="left" vertical="center"/>
      <protection/>
    </xf>
    <xf numFmtId="0" fontId="1" fillId="30" borderId="0" xfId="53" applyFont="1" applyFill="1" applyAlignment="1">
      <alignment horizontal="right" vertical="center"/>
      <protection/>
    </xf>
    <xf numFmtId="0" fontId="2" fillId="30" borderId="0" xfId="53" applyFont="1" applyFill="1" applyAlignment="1">
      <alignment horizontal="right" vertical="center"/>
      <protection/>
    </xf>
    <xf numFmtId="0" fontId="1" fillId="30" borderId="0" xfId="53" applyFont="1" applyFill="1" applyAlignment="1">
      <alignment vertical="center"/>
      <protection/>
    </xf>
    <xf numFmtId="0" fontId="1" fillId="30" borderId="0" xfId="53" applyFont="1" applyFill="1" applyAlignment="1">
      <alignment horizontal="left" vertical="center"/>
      <protection/>
    </xf>
    <xf numFmtId="0" fontId="2" fillId="30" borderId="11" xfId="53" applyFont="1" applyFill="1" applyBorder="1" applyAlignment="1">
      <alignment horizontal="left" vertical="center" wrapText="1"/>
      <protection/>
    </xf>
    <xf numFmtId="0" fontId="2" fillId="30" borderId="11" xfId="53" applyFont="1" applyFill="1" applyBorder="1" applyAlignment="1">
      <alignment horizontal="left" vertical="center"/>
      <protection/>
    </xf>
    <xf numFmtId="3" fontId="2" fillId="30" borderId="0" xfId="49" applyNumberFormat="1" applyFont="1" applyFill="1" applyBorder="1" applyAlignment="1">
      <alignment horizontal="center" vertical="center"/>
    </xf>
    <xf numFmtId="3" fontId="2" fillId="30" borderId="18" xfId="49" applyNumberFormat="1" applyFont="1" applyFill="1" applyBorder="1" applyAlignment="1">
      <alignment horizontal="center" vertical="center"/>
    </xf>
    <xf numFmtId="3" fontId="1" fillId="30" borderId="18" xfId="49" applyNumberFormat="1" applyFont="1" applyFill="1" applyBorder="1" applyAlignment="1">
      <alignment horizontal="center" vertical="center"/>
    </xf>
    <xf numFmtId="3" fontId="2" fillId="30" borderId="20" xfId="49" applyNumberFormat="1" applyFont="1" applyFill="1" applyBorder="1" applyAlignment="1">
      <alignment horizontal="center" vertical="center"/>
    </xf>
    <xf numFmtId="0" fontId="2" fillId="30" borderId="18" xfId="53" applyFont="1" applyFill="1" applyBorder="1" applyAlignment="1">
      <alignment horizontal="left" vertical="center"/>
      <protection/>
    </xf>
    <xf numFmtId="0" fontId="1" fillId="30" borderId="19" xfId="53" applyFont="1" applyFill="1" applyBorder="1" applyAlignment="1">
      <alignment horizontal="left" vertical="center"/>
      <protection/>
    </xf>
    <xf numFmtId="3" fontId="1" fillId="30" borderId="23" xfId="49" applyNumberFormat="1" applyFont="1" applyFill="1" applyBorder="1" applyAlignment="1">
      <alignment horizontal="center" vertical="center"/>
    </xf>
    <xf numFmtId="3" fontId="1" fillId="30" borderId="19" xfId="49" applyNumberFormat="1" applyFont="1" applyFill="1" applyBorder="1" applyAlignment="1">
      <alignment horizontal="center" vertical="center"/>
    </xf>
    <xf numFmtId="3" fontId="1" fillId="30" borderId="24" xfId="49" applyNumberFormat="1" applyFont="1" applyFill="1" applyBorder="1" applyAlignment="1">
      <alignment horizontal="center" vertical="center"/>
    </xf>
    <xf numFmtId="0" fontId="1" fillId="30" borderId="0" xfId="53" applyFont="1" applyFill="1" applyBorder="1" applyAlignment="1">
      <alignment horizontal="left" vertical="center"/>
      <protection/>
    </xf>
    <xf numFmtId="3" fontId="1" fillId="30" borderId="0" xfId="49" applyNumberFormat="1" applyFont="1" applyFill="1" applyBorder="1" applyAlignment="1">
      <alignment horizontal="center" vertical="center"/>
    </xf>
    <xf numFmtId="0" fontId="2" fillId="30" borderId="0" xfId="53" applyFont="1" applyFill="1" applyBorder="1" applyAlignment="1">
      <alignment horizontal="left" vertical="center" wrapText="1"/>
      <protection/>
    </xf>
    <xf numFmtId="0" fontId="7" fillId="30" borderId="0" xfId="53" applyFont="1" applyFill="1" applyAlignment="1">
      <alignment vertical="center"/>
      <protection/>
    </xf>
    <xf numFmtId="174" fontId="7" fillId="30" borderId="0" xfId="53" applyNumberFormat="1" applyFont="1" applyFill="1" applyAlignment="1">
      <alignment vertical="center"/>
      <protection/>
    </xf>
    <xf numFmtId="0" fontId="2" fillId="0" borderId="0" xfId="53" applyFont="1">
      <alignment/>
      <protection/>
    </xf>
    <xf numFmtId="0" fontId="2" fillId="30" borderId="0" xfId="53" applyFont="1" applyFill="1" applyAlignment="1">
      <alignment horizontal="center" vertical="center"/>
      <protection/>
    </xf>
    <xf numFmtId="3" fontId="2" fillId="30" borderId="19" xfId="53" applyNumberFormat="1" applyFont="1" applyFill="1" applyBorder="1" applyAlignment="1">
      <alignment horizontal="center" vertical="center"/>
      <protection/>
    </xf>
    <xf numFmtId="3" fontId="1" fillId="30" borderId="24" xfId="53" applyNumberFormat="1" applyFont="1" applyFill="1" applyBorder="1" applyAlignment="1">
      <alignment horizontal="center" vertical="center"/>
      <protection/>
    </xf>
    <xf numFmtId="0" fontId="2" fillId="30" borderId="0" xfId="53" applyFont="1" applyFill="1" applyBorder="1" applyAlignment="1">
      <alignment vertical="center"/>
      <protection/>
    </xf>
    <xf numFmtId="0" fontId="2" fillId="30" borderId="0" xfId="53" applyFont="1" applyFill="1" applyAlignment="1">
      <alignment vertical="center"/>
      <protection/>
    </xf>
    <xf numFmtId="3" fontId="2" fillId="30" borderId="11" xfId="49" applyNumberFormat="1" applyFont="1" applyFill="1" applyBorder="1" applyAlignment="1">
      <alignment horizontal="center" vertical="center"/>
    </xf>
    <xf numFmtId="3" fontId="2" fillId="30" borderId="14" xfId="49" applyNumberFormat="1" applyFont="1" applyFill="1" applyBorder="1" applyAlignment="1">
      <alignment horizontal="center" vertical="center"/>
    </xf>
    <xf numFmtId="3" fontId="1" fillId="30" borderId="11" xfId="49" applyNumberFormat="1" applyFont="1" applyFill="1" applyBorder="1" applyAlignment="1">
      <alignment horizontal="center" vertical="center"/>
    </xf>
    <xf numFmtId="3" fontId="1" fillId="30" borderId="14" xfId="49" applyNumberFormat="1" applyFont="1" applyFill="1" applyBorder="1" applyAlignment="1">
      <alignment horizontal="center" vertical="center"/>
    </xf>
    <xf numFmtId="3" fontId="2" fillId="30" borderId="10" xfId="49" applyNumberFormat="1" applyFont="1" applyFill="1" applyBorder="1" applyAlignment="1">
      <alignment horizontal="center" vertical="center"/>
    </xf>
    <xf numFmtId="3" fontId="1" fillId="30" borderId="13" xfId="49" applyNumberFormat="1" applyFont="1" applyFill="1" applyBorder="1" applyAlignment="1">
      <alignment horizontal="center" vertical="center"/>
    </xf>
    <xf numFmtId="3" fontId="2" fillId="30" borderId="15" xfId="49" applyNumberFormat="1" applyFont="1" applyFill="1" applyBorder="1" applyAlignment="1">
      <alignment horizontal="center" vertical="center"/>
    </xf>
    <xf numFmtId="3" fontId="2" fillId="30" borderId="12" xfId="49" applyNumberFormat="1" applyFont="1" applyFill="1" applyBorder="1" applyAlignment="1">
      <alignment horizontal="center" vertical="center"/>
    </xf>
    <xf numFmtId="3" fontId="1" fillId="30" borderId="22" xfId="49" applyNumberFormat="1" applyFont="1" applyFill="1" applyBorder="1" applyAlignment="1">
      <alignment horizontal="center" vertical="center"/>
    </xf>
    <xf numFmtId="0" fontId="2" fillId="30" borderId="0" xfId="53" applyFont="1" applyFill="1" applyAlignment="1">
      <alignment vertical="center" wrapText="1"/>
      <protection/>
    </xf>
    <xf numFmtId="175" fontId="2" fillId="30" borderId="0" xfId="49" applyNumberFormat="1" applyFont="1" applyFill="1" applyBorder="1" applyAlignment="1">
      <alignment horizontal="center" vertical="center"/>
    </xf>
    <xf numFmtId="3" fontId="2" fillId="30" borderId="11" xfId="53" applyNumberFormat="1" applyFont="1" applyFill="1" applyBorder="1" applyAlignment="1">
      <alignment horizontal="center" vertical="center"/>
      <protection/>
    </xf>
    <xf numFmtId="3" fontId="2" fillId="30" borderId="14" xfId="53" applyNumberFormat="1" applyFont="1" applyFill="1" applyBorder="1" applyAlignment="1">
      <alignment horizontal="center" vertical="center"/>
      <protection/>
    </xf>
    <xf numFmtId="3" fontId="1" fillId="30" borderId="11" xfId="53" applyNumberFormat="1" applyFont="1" applyFill="1" applyBorder="1" applyAlignment="1">
      <alignment horizontal="center" vertical="center"/>
      <protection/>
    </xf>
    <xf numFmtId="3" fontId="2" fillId="30" borderId="12" xfId="53" applyNumberFormat="1" applyFont="1" applyFill="1" applyBorder="1" applyAlignment="1">
      <alignment horizontal="center" vertical="center"/>
      <protection/>
    </xf>
    <xf numFmtId="3" fontId="2" fillId="30" borderId="16" xfId="53" applyNumberFormat="1" applyFont="1" applyFill="1" applyBorder="1" applyAlignment="1">
      <alignment horizontal="center" vertical="center"/>
      <protection/>
    </xf>
    <xf numFmtId="3" fontId="1" fillId="30" borderId="12" xfId="53" applyNumberFormat="1" applyFont="1" applyFill="1" applyBorder="1" applyAlignment="1">
      <alignment horizontal="center" vertical="center"/>
      <protection/>
    </xf>
    <xf numFmtId="174" fontId="1" fillId="30" borderId="0" xfId="53" applyNumberFormat="1" applyFont="1" applyFill="1" applyAlignment="1">
      <alignment horizontal="left" vertical="center"/>
      <protection/>
    </xf>
    <xf numFmtId="3" fontId="2" fillId="0" borderId="21" xfId="53" applyNumberFormat="1" applyFont="1" applyBorder="1" applyAlignment="1">
      <alignment horizontal="center"/>
      <protection/>
    </xf>
    <xf numFmtId="0" fontId="1" fillId="30" borderId="0" xfId="53" applyFont="1" applyFill="1" applyAlignment="1" applyProtection="1">
      <alignment horizontal="left" vertical="center" wrapText="1"/>
      <protection locked="0"/>
    </xf>
    <xf numFmtId="0" fontId="2" fillId="30" borderId="0" xfId="53" applyFont="1" applyFill="1" applyAlignment="1" applyProtection="1">
      <alignment horizontal="center" vertical="center" wrapText="1"/>
      <protection locked="0"/>
    </xf>
    <xf numFmtId="0" fontId="1" fillId="30" borderId="11" xfId="53" applyFont="1" applyFill="1" applyBorder="1" applyAlignment="1">
      <alignment horizontal="left" vertical="center" wrapText="1"/>
      <protection/>
    </xf>
    <xf numFmtId="172" fontId="2" fillId="30" borderId="13" xfId="53" applyNumberFormat="1" applyFont="1" applyFill="1" applyBorder="1" applyAlignment="1">
      <alignment horizontal="center" vertical="center" wrapText="1"/>
      <protection/>
    </xf>
    <xf numFmtId="172" fontId="2" fillId="30" borderId="14" xfId="53" applyNumberFormat="1" applyFont="1" applyFill="1" applyBorder="1" applyAlignment="1">
      <alignment horizontal="center" vertical="center" wrapText="1"/>
      <protection/>
    </xf>
    <xf numFmtId="172" fontId="2" fillId="30" borderId="11" xfId="53" applyNumberFormat="1" applyFont="1" applyFill="1" applyBorder="1" applyAlignment="1">
      <alignment horizontal="center" vertical="center" wrapText="1"/>
      <protection/>
    </xf>
    <xf numFmtId="172" fontId="2" fillId="30" borderId="10" xfId="53" applyNumberFormat="1" applyFont="1" applyFill="1" applyBorder="1" applyAlignment="1">
      <alignment horizontal="center" vertical="center" wrapText="1"/>
      <protection/>
    </xf>
    <xf numFmtId="1" fontId="1" fillId="30" borderId="13" xfId="53" applyNumberFormat="1" applyFont="1" applyFill="1" applyBorder="1" applyAlignment="1">
      <alignment horizontal="center" vertical="center" wrapText="1"/>
      <protection/>
    </xf>
    <xf numFmtId="0" fontId="1" fillId="30" borderId="12" xfId="53" applyFont="1" applyFill="1" applyBorder="1" applyAlignment="1">
      <alignment horizontal="left" vertical="center" wrapText="1"/>
      <protection/>
    </xf>
    <xf numFmtId="172" fontId="2" fillId="30" borderId="16" xfId="53" applyNumberFormat="1" applyFont="1" applyFill="1" applyBorder="1" applyAlignment="1">
      <alignment horizontal="center" vertical="center" wrapText="1"/>
      <protection/>
    </xf>
    <xf numFmtId="172" fontId="2" fillId="30" borderId="12" xfId="53" applyNumberFormat="1" applyFont="1" applyFill="1" applyBorder="1" applyAlignment="1">
      <alignment horizontal="center" vertical="center" wrapText="1"/>
      <protection/>
    </xf>
    <xf numFmtId="172" fontId="2" fillId="30" borderId="12" xfId="53" applyNumberFormat="1" applyFont="1" applyFill="1" applyBorder="1" applyAlignment="1">
      <alignment horizontal="right" vertical="center" wrapText="1"/>
      <protection/>
    </xf>
    <xf numFmtId="3" fontId="1" fillId="30" borderId="20" xfId="53" applyNumberFormat="1" applyFont="1" applyFill="1" applyBorder="1" applyAlignment="1">
      <alignment horizontal="right" vertical="center" wrapText="1"/>
      <protection/>
    </xf>
    <xf numFmtId="0" fontId="1" fillId="30" borderId="17" xfId="53" applyFont="1" applyFill="1" applyBorder="1" applyAlignment="1">
      <alignment horizontal="left" vertical="center" wrapText="1"/>
      <protection/>
    </xf>
    <xf numFmtId="172" fontId="2" fillId="30" borderId="17" xfId="53" applyNumberFormat="1" applyFont="1" applyFill="1" applyBorder="1" applyAlignment="1">
      <alignment horizontal="center" vertical="center" wrapText="1"/>
      <protection/>
    </xf>
    <xf numFmtId="172" fontId="2" fillId="30" borderId="18" xfId="53" applyNumberFormat="1" applyFont="1" applyFill="1" applyBorder="1" applyAlignment="1">
      <alignment horizontal="center" vertical="center" wrapText="1"/>
      <protection/>
    </xf>
    <xf numFmtId="172" fontId="2" fillId="30" borderId="0" xfId="53" applyNumberFormat="1" applyFont="1" applyFill="1" applyBorder="1" applyAlignment="1">
      <alignment horizontal="center" vertical="center" wrapText="1"/>
      <protection/>
    </xf>
    <xf numFmtId="172" fontId="2" fillId="30" borderId="10" xfId="49" applyNumberFormat="1" applyFont="1" applyFill="1" applyBorder="1" applyAlignment="1">
      <alignment horizontal="center" vertical="center"/>
    </xf>
    <xf numFmtId="1" fontId="1" fillId="30" borderId="11" xfId="53" applyNumberFormat="1" applyFont="1" applyFill="1" applyBorder="1" applyAlignment="1">
      <alignment horizontal="center" vertical="center" wrapText="1"/>
      <protection/>
    </xf>
    <xf numFmtId="0" fontId="1" fillId="30" borderId="15" xfId="53" applyFont="1" applyFill="1" applyBorder="1" applyAlignment="1">
      <alignment horizontal="left" vertical="center" wrapText="1"/>
      <protection/>
    </xf>
    <xf numFmtId="172" fontId="2" fillId="30" borderId="15" xfId="53" applyNumberFormat="1" applyFont="1" applyFill="1" applyBorder="1" applyAlignment="1">
      <alignment horizontal="center" vertical="center" wrapText="1"/>
      <protection/>
    </xf>
    <xf numFmtId="172" fontId="2" fillId="30" borderId="15" xfId="53" applyNumberFormat="1" applyFont="1" applyFill="1" applyBorder="1" applyAlignment="1">
      <alignment horizontal="right" vertical="center" wrapText="1"/>
      <protection/>
    </xf>
    <xf numFmtId="3" fontId="1" fillId="30" borderId="12" xfId="53" applyNumberFormat="1" applyFont="1" applyFill="1" applyBorder="1" applyAlignment="1">
      <alignment horizontal="right" vertical="center" wrapText="1"/>
      <protection/>
    </xf>
    <xf numFmtId="0" fontId="1" fillId="30" borderId="0" xfId="53" applyFont="1" applyFill="1" applyBorder="1" applyAlignment="1">
      <alignment horizontal="center" vertical="center" wrapText="1"/>
      <protection/>
    </xf>
    <xf numFmtId="172" fontId="2" fillId="30" borderId="0" xfId="53" applyNumberFormat="1" applyFont="1" applyFill="1" applyBorder="1" applyAlignment="1">
      <alignment horizontal="right" vertical="center" wrapText="1"/>
      <protection/>
    </xf>
    <xf numFmtId="1" fontId="1" fillId="30" borderId="0" xfId="53" applyNumberFormat="1" applyFont="1" applyFill="1" applyBorder="1" applyAlignment="1">
      <alignment horizontal="right" vertical="center" wrapText="1"/>
      <protection/>
    </xf>
    <xf numFmtId="0" fontId="1" fillId="30" borderId="0" xfId="53" applyFont="1" applyFill="1" applyBorder="1" applyAlignment="1">
      <alignment horizontal="left" vertical="center" wrapText="1"/>
      <protection/>
    </xf>
    <xf numFmtId="0" fontId="2" fillId="30" borderId="18" xfId="53" applyFont="1" applyFill="1" applyBorder="1" applyAlignment="1">
      <alignment horizontal="left" vertical="center" wrapText="1"/>
      <protection/>
    </xf>
    <xf numFmtId="0" fontId="2" fillId="30" borderId="12" xfId="53" applyFont="1" applyFill="1" applyBorder="1" applyAlignment="1">
      <alignment horizontal="left" vertical="center" wrapText="1"/>
      <protection/>
    </xf>
    <xf numFmtId="0" fontId="1" fillId="30" borderId="10" xfId="53" applyFont="1" applyFill="1" applyBorder="1" applyAlignment="1">
      <alignment horizontal="left" vertical="center" wrapText="1"/>
      <protection/>
    </xf>
    <xf numFmtId="0" fontId="0" fillId="31" borderId="0" xfId="53" applyFill="1">
      <alignment/>
      <protection/>
    </xf>
    <xf numFmtId="0" fontId="1" fillId="31" borderId="0" xfId="53" applyFont="1" applyFill="1" applyBorder="1" applyAlignment="1">
      <alignment horizontal="center" vertical="center" wrapText="1"/>
      <protection/>
    </xf>
    <xf numFmtId="172" fontId="2" fillId="31" borderId="0" xfId="53" applyNumberFormat="1" applyFont="1" applyFill="1" applyBorder="1" applyAlignment="1">
      <alignment horizontal="center" vertical="center" wrapText="1"/>
      <protection/>
    </xf>
    <xf numFmtId="172" fontId="2" fillId="31" borderId="0" xfId="53" applyNumberFormat="1" applyFont="1" applyFill="1" applyBorder="1" applyAlignment="1">
      <alignment horizontal="right" vertical="center" wrapText="1"/>
      <protection/>
    </xf>
    <xf numFmtId="1" fontId="1" fillId="31" borderId="0" xfId="53" applyNumberFormat="1" applyFont="1" applyFill="1" applyBorder="1" applyAlignment="1">
      <alignment horizontal="right" vertical="center" wrapText="1"/>
      <protection/>
    </xf>
    <xf numFmtId="0" fontId="1" fillId="31" borderId="0" xfId="53" applyFont="1" applyFill="1" applyAlignment="1">
      <alignment vertical="center" wrapText="1"/>
      <protection/>
    </xf>
    <xf numFmtId="0" fontId="1" fillId="30" borderId="0" xfId="53" applyFont="1" applyFill="1" applyBorder="1" applyAlignment="1">
      <alignment horizontal="center" vertical="top" wrapText="1"/>
      <protection/>
    </xf>
    <xf numFmtId="172" fontId="2" fillId="30" borderId="11" xfId="49" applyNumberFormat="1" applyFont="1" applyFill="1" applyBorder="1" applyAlignment="1">
      <alignment horizontal="center" vertical="center"/>
    </xf>
    <xf numFmtId="172" fontId="2" fillId="30" borderId="18" xfId="49" applyNumberFormat="1" applyFont="1" applyFill="1" applyBorder="1" applyAlignment="1">
      <alignment horizontal="center" vertical="center"/>
    </xf>
    <xf numFmtId="172" fontId="2" fillId="30" borderId="17" xfId="49" applyNumberFormat="1" applyFont="1" applyFill="1" applyBorder="1" applyAlignment="1">
      <alignment horizontal="center" vertical="center"/>
    </xf>
    <xf numFmtId="172" fontId="2" fillId="30" borderId="12" xfId="49" applyNumberFormat="1" applyFont="1" applyFill="1" applyBorder="1" applyAlignment="1">
      <alignment horizontal="center" vertical="center"/>
    </xf>
    <xf numFmtId="172" fontId="2" fillId="30" borderId="15" xfId="49" applyNumberFormat="1" applyFont="1" applyFill="1" applyBorder="1" applyAlignment="1">
      <alignment horizontal="center" vertical="center"/>
    </xf>
    <xf numFmtId="1" fontId="1" fillId="30" borderId="18" xfId="49" applyNumberFormat="1" applyFont="1" applyFill="1" applyBorder="1" applyAlignment="1">
      <alignment horizontal="center" vertical="center"/>
    </xf>
    <xf numFmtId="3" fontId="1" fillId="30" borderId="12" xfId="49" applyNumberFormat="1" applyFont="1" applyFill="1" applyBorder="1" applyAlignment="1">
      <alignment horizontal="right" vertical="center"/>
    </xf>
    <xf numFmtId="3" fontId="1" fillId="30" borderId="22" xfId="49" applyNumberFormat="1" applyFont="1" applyFill="1" applyBorder="1" applyAlignment="1">
      <alignment horizontal="right" vertical="center"/>
    </xf>
    <xf numFmtId="0" fontId="3" fillId="31" borderId="0" xfId="53" applyFont="1" applyFill="1" applyBorder="1" applyAlignment="1">
      <alignment horizontal="center" vertical="center"/>
      <protection/>
    </xf>
    <xf numFmtId="0" fontId="2" fillId="31" borderId="0" xfId="53" applyFont="1" applyFill="1">
      <alignment/>
      <protection/>
    </xf>
    <xf numFmtId="0" fontId="0" fillId="31" borderId="0" xfId="53" applyFill="1" applyBorder="1">
      <alignment/>
      <protection/>
    </xf>
    <xf numFmtId="0" fontId="1" fillId="31" borderId="0" xfId="53" applyFont="1" applyFill="1" applyBorder="1" applyAlignment="1">
      <alignment horizontal="left" vertical="center"/>
      <protection/>
    </xf>
    <xf numFmtId="3" fontId="1" fillId="31" borderId="0" xfId="49" applyNumberFormat="1" applyFont="1" applyFill="1" applyBorder="1" applyAlignment="1">
      <alignment horizontal="center" vertical="center"/>
    </xf>
    <xf numFmtId="0" fontId="2" fillId="31" borderId="0" xfId="53" applyFont="1" applyFill="1" applyBorder="1" applyAlignment="1">
      <alignment vertical="center"/>
      <protection/>
    </xf>
    <xf numFmtId="0" fontId="0" fillId="31" borderId="0" xfId="53" applyFont="1" applyFill="1">
      <alignment/>
      <protection/>
    </xf>
    <xf numFmtId="0" fontId="2" fillId="0" borderId="0" xfId="54" applyBorder="1" applyAlignment="1">
      <alignment horizontal="center"/>
      <protection/>
    </xf>
    <xf numFmtId="3" fontId="2" fillId="0" borderId="0" xfId="54" applyNumberFormat="1" applyBorder="1" applyAlignment="1">
      <alignment horizontal="center"/>
      <protection/>
    </xf>
    <xf numFmtId="0" fontId="7" fillId="0" borderId="32" xfId="0" applyFont="1" applyBorder="1" applyAlignment="1">
      <alignment/>
    </xf>
    <xf numFmtId="3" fontId="7" fillId="0" borderId="11" xfId="0" applyNumberFormat="1" applyFont="1" applyBorder="1" applyAlignment="1">
      <alignment horizontal="center"/>
    </xf>
    <xf numFmtId="3" fontId="3" fillId="0" borderId="11" xfId="0" applyNumberFormat="1" applyFont="1" applyBorder="1" applyAlignment="1">
      <alignment horizontal="center"/>
    </xf>
    <xf numFmtId="0" fontId="2" fillId="32" borderId="19" xfId="0" applyFont="1" applyFill="1" applyBorder="1" applyAlignment="1">
      <alignment horizontal="center" vertical="center"/>
    </xf>
    <xf numFmtId="0" fontId="1" fillId="32" borderId="19" xfId="0" applyFont="1" applyFill="1" applyBorder="1" applyAlignment="1">
      <alignment horizontal="center" vertical="center"/>
    </xf>
    <xf numFmtId="0" fontId="2" fillId="32" borderId="24" xfId="0" applyFont="1" applyFill="1" applyBorder="1" applyAlignment="1">
      <alignment horizontal="center" vertical="center" wrapText="1"/>
    </xf>
    <xf numFmtId="0" fontId="2" fillId="32" borderId="11" xfId="0" applyFont="1" applyFill="1" applyBorder="1" applyAlignment="1">
      <alignment horizontal="center" vertical="center"/>
    </xf>
    <xf numFmtId="0" fontId="1" fillId="32" borderId="11"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21" xfId="0" applyFont="1" applyFill="1" applyBorder="1" applyAlignment="1">
      <alignment horizontal="center"/>
    </xf>
    <xf numFmtId="0" fontId="1" fillId="32" borderId="10"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69" fillId="0" borderId="0" xfId="0" applyFont="1" applyAlignment="1">
      <alignment/>
    </xf>
    <xf numFmtId="0" fontId="70" fillId="30" borderId="0" xfId="0" applyFont="1" applyFill="1" applyAlignment="1">
      <alignment horizontal="left" vertical="center"/>
    </xf>
    <xf numFmtId="0" fontId="70" fillId="30" borderId="0" xfId="0" applyFont="1" applyFill="1" applyAlignment="1">
      <alignment vertical="center"/>
    </xf>
    <xf numFmtId="0" fontId="69" fillId="31" borderId="0" xfId="53" applyFont="1" applyFill="1">
      <alignment/>
      <protection/>
    </xf>
    <xf numFmtId="0" fontId="70" fillId="30" borderId="0" xfId="53" applyFont="1" applyFill="1" applyAlignment="1">
      <alignment horizontal="left" vertical="center"/>
      <protection/>
    </xf>
    <xf numFmtId="3" fontId="7" fillId="32" borderId="11" xfId="0" applyNumberFormat="1" applyFont="1" applyFill="1" applyBorder="1" applyAlignment="1">
      <alignment horizontal="center" vertical="center" wrapText="1"/>
    </xf>
    <xf numFmtId="0" fontId="13" fillId="0" borderId="0" xfId="54" applyFont="1" applyAlignment="1">
      <alignment vertical="center" wrapText="1"/>
      <protection/>
    </xf>
    <xf numFmtId="0" fontId="2" fillId="0" borderId="0" xfId="0" applyFont="1" applyAlignment="1">
      <alignment wrapText="1"/>
    </xf>
    <xf numFmtId="0" fontId="71" fillId="0" borderId="0" xfId="0" applyFont="1" applyBorder="1" applyAlignment="1">
      <alignment/>
    </xf>
    <xf numFmtId="3" fontId="7" fillId="32" borderId="19" xfId="0" applyNumberFormat="1" applyFont="1" applyFill="1" applyBorder="1" applyAlignment="1">
      <alignment horizontal="center" vertical="center" wrapText="1"/>
    </xf>
    <xf numFmtId="3" fontId="3" fillId="32" borderId="11" xfId="0" applyNumberFormat="1" applyFont="1" applyFill="1" applyBorder="1" applyAlignment="1">
      <alignment horizontal="center" vertical="center" wrapText="1"/>
    </xf>
    <xf numFmtId="0" fontId="7" fillId="0" borderId="25" xfId="0" applyFont="1" applyBorder="1" applyAlignment="1">
      <alignment/>
    </xf>
    <xf numFmtId="0" fontId="3" fillId="0" borderId="19" xfId="0" applyFont="1" applyBorder="1" applyAlignment="1">
      <alignment/>
    </xf>
    <xf numFmtId="0" fontId="3" fillId="0" borderId="27" xfId="0" applyFont="1" applyBorder="1" applyAlignment="1">
      <alignment/>
    </xf>
    <xf numFmtId="3" fontId="3" fillId="0" borderId="12" xfId="0" applyNumberFormat="1" applyFont="1" applyBorder="1" applyAlignment="1">
      <alignment horizontal="center"/>
    </xf>
    <xf numFmtId="0" fontId="7" fillId="0" borderId="14" xfId="0" applyFont="1" applyFill="1" applyBorder="1" applyAlignment="1">
      <alignment/>
    </xf>
    <xf numFmtId="0" fontId="0" fillId="0" borderId="14" xfId="0" applyBorder="1" applyAlignment="1">
      <alignment/>
    </xf>
    <xf numFmtId="0" fontId="7" fillId="0" borderId="13" xfId="0" applyFont="1" applyFill="1" applyBorder="1" applyAlignment="1">
      <alignment/>
    </xf>
    <xf numFmtId="0" fontId="72" fillId="0" borderId="0" xfId="0" applyFont="1" applyAlignment="1">
      <alignment/>
    </xf>
    <xf numFmtId="0" fontId="72" fillId="0" borderId="0" xfId="53" applyFont="1" applyFill="1">
      <alignment/>
      <protection/>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0" fontId="73" fillId="30" borderId="0" xfId="0" applyFont="1" applyFill="1" applyAlignment="1">
      <alignment vertical="center"/>
    </xf>
    <xf numFmtId="0" fontId="74" fillId="30" borderId="0" xfId="0" applyFont="1" applyFill="1" applyAlignment="1">
      <alignment vertical="center"/>
    </xf>
    <xf numFmtId="0" fontId="73" fillId="30" borderId="0" xfId="53" applyFont="1" applyFill="1" applyAlignment="1">
      <alignment vertical="center"/>
      <protection/>
    </xf>
    <xf numFmtId="0" fontId="72" fillId="31" borderId="0" xfId="53" applyFont="1" applyFill="1">
      <alignment/>
      <protection/>
    </xf>
    <xf numFmtId="0" fontId="75" fillId="0" borderId="0" xfId="54" applyFont="1" applyBorder="1" applyAlignment="1">
      <alignment vertical="center"/>
      <protection/>
    </xf>
    <xf numFmtId="0" fontId="73" fillId="0" borderId="0" xfId="54" applyFont="1" applyBorder="1" applyAlignment="1">
      <alignment vertical="center"/>
      <protection/>
    </xf>
    <xf numFmtId="1" fontId="73" fillId="0" borderId="0" xfId="54" applyNumberFormat="1" applyFont="1" applyBorder="1" applyAlignment="1">
      <alignment horizontal="left" vertical="center"/>
      <protection/>
    </xf>
    <xf numFmtId="1" fontId="76" fillId="0" borderId="0" xfId="54" applyNumberFormat="1" applyFont="1" applyBorder="1" applyAlignment="1">
      <alignment vertical="center"/>
      <protection/>
    </xf>
    <xf numFmtId="0" fontId="67" fillId="0" borderId="0" xfId="0" applyFont="1" applyAlignment="1">
      <alignment/>
    </xf>
    <xf numFmtId="176" fontId="67" fillId="0" borderId="0" xfId="55" applyNumberFormat="1" applyFont="1" applyFill="1" applyAlignment="1">
      <alignment/>
    </xf>
    <xf numFmtId="0" fontId="68" fillId="30" borderId="0" xfId="0" applyFont="1" applyFill="1" applyAlignment="1">
      <alignment vertical="center"/>
    </xf>
    <xf numFmtId="0" fontId="1" fillId="30" borderId="21" xfId="0" applyFont="1" applyFill="1" applyBorder="1" applyAlignment="1">
      <alignment vertical="center"/>
    </xf>
    <xf numFmtId="0" fontId="2" fillId="30" borderId="19" xfId="0" applyFont="1" applyFill="1" applyBorder="1" applyAlignment="1">
      <alignment horizontal="left" vertical="center"/>
    </xf>
    <xf numFmtId="3" fontId="2" fillId="30" borderId="23" xfId="47" applyNumberFormat="1" applyFont="1" applyFill="1" applyBorder="1" applyAlignment="1">
      <alignment horizontal="center" vertical="center"/>
    </xf>
    <xf numFmtId="3" fontId="2" fillId="30" borderId="19" xfId="47" applyNumberFormat="1" applyFont="1" applyFill="1" applyBorder="1" applyAlignment="1">
      <alignment horizontal="center" vertical="center"/>
    </xf>
    <xf numFmtId="3" fontId="2" fillId="30" borderId="24" xfId="47" applyNumberFormat="1" applyFont="1" applyFill="1" applyBorder="1" applyAlignment="1">
      <alignment horizontal="center" vertical="center"/>
    </xf>
    <xf numFmtId="0" fontId="7" fillId="30" borderId="14" xfId="0" applyFont="1" applyFill="1" applyBorder="1" applyAlignment="1">
      <alignment horizontal="left" vertical="center"/>
    </xf>
    <xf numFmtId="0" fontId="7" fillId="30" borderId="0" xfId="0" applyFont="1" applyFill="1" applyBorder="1" applyAlignment="1">
      <alignment horizontal="left" vertical="center"/>
    </xf>
    <xf numFmtId="0" fontId="68" fillId="30" borderId="0" xfId="53" applyFont="1" applyFill="1" applyAlignment="1">
      <alignment vertical="center"/>
      <protection/>
    </xf>
    <xf numFmtId="0" fontId="67" fillId="31" borderId="0" xfId="53" applyFont="1" applyFill="1">
      <alignment/>
      <protection/>
    </xf>
    <xf numFmtId="0" fontId="2" fillId="30" borderId="11" xfId="0" applyFont="1" applyFill="1" applyBorder="1" applyAlignment="1">
      <alignment vertical="center"/>
    </xf>
    <xf numFmtId="0" fontId="7" fillId="0" borderId="18" xfId="54" applyFont="1" applyBorder="1" applyAlignment="1">
      <alignment horizontal="center"/>
      <protection/>
    </xf>
    <xf numFmtId="3" fontId="3" fillId="0" borderId="19" xfId="54" applyNumberFormat="1" applyFont="1" applyBorder="1" applyAlignment="1">
      <alignment horizontal="center"/>
      <protection/>
    </xf>
    <xf numFmtId="0" fontId="3" fillId="0" borderId="19" xfId="54" applyFont="1" applyBorder="1" applyAlignment="1">
      <alignment horizontal="center"/>
      <protection/>
    </xf>
    <xf numFmtId="3" fontId="1" fillId="0" borderId="11" xfId="47" applyNumberFormat="1" applyFont="1" applyFill="1" applyBorder="1" applyAlignment="1">
      <alignment horizontal="center" vertical="center"/>
    </xf>
    <xf numFmtId="3" fontId="1" fillId="0" borderId="19" xfId="47" applyNumberFormat="1" applyFont="1" applyFill="1" applyBorder="1" applyAlignment="1">
      <alignment horizontal="center" vertical="center"/>
    </xf>
    <xf numFmtId="3" fontId="1" fillId="0" borderId="0" xfId="47" applyNumberFormat="1" applyFont="1" applyFill="1" applyBorder="1" applyAlignment="1">
      <alignment horizontal="center" vertical="center"/>
    </xf>
    <xf numFmtId="172" fontId="73" fillId="30" borderId="17" xfId="0" applyNumberFormat="1" applyFont="1" applyFill="1" applyBorder="1" applyAlignment="1">
      <alignment vertical="top" wrapText="1"/>
    </xf>
    <xf numFmtId="172" fontId="73" fillId="30" borderId="0" xfId="0" applyNumberFormat="1" applyFont="1" applyFill="1" applyBorder="1" applyAlignment="1">
      <alignment vertical="top" wrapText="1"/>
    </xf>
    <xf numFmtId="172" fontId="73" fillId="30" borderId="17" xfId="0" applyNumberFormat="1" applyFont="1" applyFill="1" applyBorder="1" applyAlignment="1">
      <alignment vertical="top"/>
    </xf>
    <xf numFmtId="172" fontId="73" fillId="30" borderId="0" xfId="0" applyNumberFormat="1" applyFont="1" applyFill="1" applyBorder="1" applyAlignment="1">
      <alignment vertical="top"/>
    </xf>
    <xf numFmtId="0" fontId="70" fillId="30" borderId="0" xfId="53" applyFont="1" applyFill="1" applyAlignment="1">
      <alignment horizontal="left" vertical="center"/>
      <protection/>
    </xf>
    <xf numFmtId="0" fontId="2" fillId="30" borderId="10" xfId="53" applyFont="1" applyFill="1" applyBorder="1" applyAlignment="1">
      <alignment horizontal="left" vertical="center"/>
      <protection/>
    </xf>
    <xf numFmtId="0" fontId="2" fillId="30" borderId="17" xfId="53" applyFont="1" applyFill="1" applyBorder="1" applyAlignment="1">
      <alignment horizontal="left" vertical="center"/>
      <protection/>
    </xf>
    <xf numFmtId="0" fontId="2" fillId="30" borderId="20" xfId="53" applyFont="1" applyFill="1" applyBorder="1" applyAlignment="1">
      <alignment horizontal="left" vertical="center"/>
      <protection/>
    </xf>
    <xf numFmtId="0" fontId="2" fillId="30" borderId="15" xfId="53" applyFont="1" applyFill="1" applyBorder="1" applyAlignment="1">
      <alignment horizontal="left" vertical="center"/>
      <protection/>
    </xf>
    <xf numFmtId="0" fontId="2" fillId="30" borderId="17" xfId="53" applyFont="1" applyFill="1" applyBorder="1" applyAlignment="1">
      <alignment horizontal="left" vertical="center" wrapText="1"/>
      <protection/>
    </xf>
    <xf numFmtId="172" fontId="2" fillId="31" borderId="0" xfId="53" applyNumberFormat="1" applyFont="1" applyFill="1" applyBorder="1" applyAlignment="1">
      <alignment horizontal="center" vertical="center" wrapText="1"/>
      <protection/>
    </xf>
    <xf numFmtId="0" fontId="70" fillId="31" borderId="0" xfId="53" applyFont="1" applyFill="1" applyAlignment="1">
      <alignment horizontal="left" vertical="center"/>
      <protection/>
    </xf>
    <xf numFmtId="0" fontId="1" fillId="31" borderId="0" xfId="53" applyFont="1" applyFill="1" applyBorder="1" applyAlignment="1">
      <alignment horizontal="left" vertical="center"/>
      <protection/>
    </xf>
    <xf numFmtId="0" fontId="2" fillId="30" borderId="0" xfId="53" applyFont="1" applyFill="1" applyBorder="1" applyAlignment="1">
      <alignment horizontal="left" vertical="center"/>
      <protection/>
    </xf>
    <xf numFmtId="0" fontId="2" fillId="32" borderId="19" xfId="53" applyFont="1" applyFill="1" applyBorder="1" applyAlignment="1">
      <alignment horizontal="center" vertical="center"/>
      <protection/>
    </xf>
    <xf numFmtId="0" fontId="1" fillId="32" borderId="19" xfId="53" applyFont="1" applyFill="1" applyBorder="1" applyAlignment="1">
      <alignment horizontal="center" vertical="center"/>
      <protection/>
    </xf>
    <xf numFmtId="0" fontId="2" fillId="32" borderId="24" xfId="53" applyFont="1" applyFill="1" applyBorder="1" applyAlignment="1">
      <alignment horizontal="center" vertical="center" wrapText="1"/>
      <protection/>
    </xf>
    <xf numFmtId="0" fontId="2" fillId="30" borderId="19" xfId="53" applyFont="1" applyFill="1" applyBorder="1" applyAlignment="1">
      <alignment vertical="center"/>
      <protection/>
    </xf>
    <xf numFmtId="3" fontId="2" fillId="30" borderId="23" xfId="49" applyNumberFormat="1" applyFont="1" applyFill="1" applyBorder="1" applyAlignment="1">
      <alignment horizontal="center" vertical="center"/>
    </xf>
    <xf numFmtId="3" fontId="2" fillId="30" borderId="19" xfId="49" applyNumberFormat="1" applyFont="1" applyFill="1" applyBorder="1" applyAlignment="1">
      <alignment horizontal="center" vertical="center"/>
    </xf>
    <xf numFmtId="3" fontId="2" fillId="30" borderId="24" xfId="49" applyNumberFormat="1" applyFont="1" applyFill="1" applyBorder="1" applyAlignment="1">
      <alignment horizontal="center" vertical="center"/>
    </xf>
    <xf numFmtId="0" fontId="1" fillId="30" borderId="21" xfId="53" applyFont="1" applyFill="1" applyBorder="1" applyAlignment="1">
      <alignment vertical="center"/>
      <protection/>
    </xf>
    <xf numFmtId="0" fontId="2" fillId="32" borderId="21" xfId="53" applyFont="1" applyFill="1" applyBorder="1" applyAlignment="1">
      <alignment horizontal="center"/>
      <protection/>
    </xf>
    <xf numFmtId="3" fontId="1" fillId="30" borderId="0" xfId="49" applyNumberFormat="1" applyFont="1" applyFill="1" applyBorder="1" applyAlignment="1">
      <alignment vertical="center"/>
    </xf>
    <xf numFmtId="0" fontId="1" fillId="32" borderId="10" xfId="53" applyFont="1" applyFill="1" applyBorder="1" applyAlignment="1">
      <alignment horizontal="center" vertical="center" wrapText="1"/>
      <protection/>
    </xf>
    <xf numFmtId="0" fontId="1" fillId="32" borderId="19" xfId="53" applyFont="1" applyFill="1" applyBorder="1" applyAlignment="1">
      <alignment horizontal="center" vertical="center" wrapText="1"/>
      <protection/>
    </xf>
    <xf numFmtId="172" fontId="2" fillId="30" borderId="14" xfId="49" applyNumberFormat="1" applyFont="1" applyFill="1" applyBorder="1" applyAlignment="1">
      <alignment horizontal="center" vertical="center"/>
    </xf>
    <xf numFmtId="172" fontId="2" fillId="30" borderId="0" xfId="49" applyNumberFormat="1" applyFont="1" applyFill="1" applyBorder="1" applyAlignment="1">
      <alignment horizontal="center" vertical="center"/>
    </xf>
    <xf numFmtId="1" fontId="1" fillId="30" borderId="10" xfId="49" applyNumberFormat="1" applyFont="1" applyFill="1" applyBorder="1" applyAlignment="1">
      <alignment horizontal="center" vertical="center"/>
    </xf>
    <xf numFmtId="1" fontId="1" fillId="30" borderId="11" xfId="49" applyNumberFormat="1" applyFont="1" applyFill="1" applyBorder="1" applyAlignment="1">
      <alignment horizontal="center" vertical="center"/>
    </xf>
    <xf numFmtId="3" fontId="1" fillId="30" borderId="15" xfId="49" applyNumberFormat="1" applyFont="1" applyFill="1" applyBorder="1" applyAlignment="1">
      <alignment vertical="center"/>
    </xf>
    <xf numFmtId="3" fontId="1" fillId="30" borderId="12" xfId="49" applyNumberFormat="1" applyFont="1" applyFill="1" applyBorder="1" applyAlignment="1">
      <alignment vertical="center"/>
    </xf>
    <xf numFmtId="0" fontId="2" fillId="32" borderId="11" xfId="53" applyFont="1" applyFill="1" applyBorder="1" applyAlignment="1">
      <alignment horizontal="center" vertical="center"/>
      <protection/>
    </xf>
    <xf numFmtId="0" fontId="1" fillId="30" borderId="18" xfId="53" applyFont="1" applyFill="1" applyBorder="1" applyAlignment="1">
      <alignment horizontal="left" vertical="center"/>
      <protection/>
    </xf>
    <xf numFmtId="1" fontId="1" fillId="30" borderId="20" xfId="49" applyNumberFormat="1" applyFont="1" applyFill="1" applyBorder="1" applyAlignment="1">
      <alignment horizontal="center" vertical="center"/>
    </xf>
    <xf numFmtId="0" fontId="1" fillId="30" borderId="12" xfId="53" applyFont="1" applyFill="1" applyBorder="1" applyAlignment="1">
      <alignment horizontal="left" vertical="center"/>
      <protection/>
    </xf>
    <xf numFmtId="0" fontId="20" fillId="31" borderId="0" xfId="53" applyFont="1" applyFill="1" applyAlignment="1">
      <alignment vertical="center"/>
      <protection/>
    </xf>
    <xf numFmtId="0" fontId="0" fillId="31" borderId="0" xfId="0" applyFill="1" applyAlignment="1">
      <alignment/>
    </xf>
    <xf numFmtId="0" fontId="1" fillId="31" borderId="0" xfId="53" applyFont="1" applyFill="1" applyBorder="1" applyAlignment="1">
      <alignment horizontal="left" vertical="center" wrapText="1"/>
      <protection/>
    </xf>
    <xf numFmtId="3" fontId="1" fillId="31" borderId="0" xfId="49" applyNumberFormat="1" applyFont="1" applyFill="1" applyBorder="1" applyAlignment="1">
      <alignment vertical="center"/>
    </xf>
    <xf numFmtId="0" fontId="2" fillId="31" borderId="0" xfId="53" applyFont="1" applyFill="1" applyAlignment="1">
      <alignment vertical="center" wrapText="1"/>
      <protection/>
    </xf>
    <xf numFmtId="0" fontId="2" fillId="32" borderId="14" xfId="53" applyFont="1" applyFill="1" applyBorder="1" applyAlignment="1">
      <alignment horizontal="center" vertical="center"/>
      <protection/>
    </xf>
    <xf numFmtId="0" fontId="1" fillId="32" borderId="11" xfId="53" applyFont="1" applyFill="1" applyBorder="1" applyAlignment="1">
      <alignment horizontal="center" vertical="center"/>
      <protection/>
    </xf>
    <xf numFmtId="0" fontId="2" fillId="32" borderId="21" xfId="53" applyFont="1" applyFill="1" applyBorder="1" applyAlignment="1">
      <alignment horizontal="center" vertical="center"/>
      <protection/>
    </xf>
    <xf numFmtId="0" fontId="2" fillId="32" borderId="21" xfId="53" applyFont="1" applyFill="1" applyBorder="1" applyAlignment="1">
      <alignment horizontal="center" vertical="center" wrapText="1"/>
      <protection/>
    </xf>
    <xf numFmtId="0" fontId="1" fillId="32" borderId="11" xfId="53" applyFont="1" applyFill="1" applyBorder="1" applyAlignment="1">
      <alignment horizontal="center" vertical="center" wrapText="1"/>
      <protection/>
    </xf>
    <xf numFmtId="0" fontId="2" fillId="31" borderId="0" xfId="53" applyFont="1" applyFill="1" applyAlignment="1">
      <alignment vertical="center"/>
      <protection/>
    </xf>
    <xf numFmtId="0" fontId="1" fillId="31" borderId="0" xfId="53" applyFont="1" applyFill="1" applyAlignment="1">
      <alignment horizontal="left" vertical="center"/>
      <protection/>
    </xf>
    <xf numFmtId="0" fontId="20" fillId="31" borderId="0" xfId="53" applyFont="1" applyFill="1" applyAlignment="1">
      <alignment horizontal="left" vertical="center"/>
      <protection/>
    </xf>
    <xf numFmtId="172" fontId="2" fillId="31" borderId="11" xfId="53" applyNumberFormat="1" applyFont="1" applyFill="1" applyBorder="1" applyAlignment="1">
      <alignment horizontal="center"/>
      <protection/>
    </xf>
    <xf numFmtId="172" fontId="2" fillId="31" borderId="18" xfId="53" applyNumberFormat="1" applyFont="1" applyFill="1" applyBorder="1" applyAlignment="1">
      <alignment horizontal="center"/>
      <protection/>
    </xf>
    <xf numFmtId="172" fontId="0" fillId="31" borderId="0" xfId="53" applyNumberFormat="1" applyFill="1">
      <alignment/>
      <protection/>
    </xf>
    <xf numFmtId="0" fontId="0" fillId="31" borderId="0" xfId="53" applyFont="1" applyFill="1" applyAlignment="1">
      <alignment vertical="center"/>
      <protection/>
    </xf>
    <xf numFmtId="0" fontId="1" fillId="31" borderId="0" xfId="53" applyFont="1" applyFill="1" applyAlignment="1" applyProtection="1">
      <alignment horizontal="left" vertical="center" wrapText="1"/>
      <protection locked="0"/>
    </xf>
    <xf numFmtId="172" fontId="2" fillId="30" borderId="10" xfId="53" applyNumberFormat="1" applyFont="1" applyFill="1" applyBorder="1" applyAlignment="1">
      <alignment vertical="center" wrapText="1"/>
      <protection/>
    </xf>
    <xf numFmtId="172" fontId="2" fillId="30" borderId="13" xfId="53" applyNumberFormat="1" applyFont="1" applyFill="1" applyBorder="1" applyAlignment="1">
      <alignment vertical="center" wrapText="1"/>
      <protection/>
    </xf>
    <xf numFmtId="172" fontId="2" fillId="30" borderId="17" xfId="53" applyNumberFormat="1" applyFont="1" applyFill="1" applyBorder="1" applyAlignment="1">
      <alignment vertical="center" wrapText="1"/>
      <protection/>
    </xf>
    <xf numFmtId="172" fontId="2" fillId="30" borderId="20" xfId="53" applyNumberFormat="1" applyFont="1" applyFill="1" applyBorder="1" applyAlignment="1">
      <alignment vertical="center" wrapText="1"/>
      <protection/>
    </xf>
    <xf numFmtId="172" fontId="2" fillId="30" borderId="15" xfId="53" applyNumberFormat="1" applyFont="1" applyFill="1" applyBorder="1" applyAlignment="1">
      <alignment vertical="center" wrapText="1"/>
      <protection/>
    </xf>
    <xf numFmtId="172" fontId="2" fillId="30" borderId="22" xfId="53" applyNumberFormat="1" applyFont="1" applyFill="1" applyBorder="1" applyAlignment="1">
      <alignment vertical="center" wrapText="1"/>
      <protection/>
    </xf>
    <xf numFmtId="174" fontId="1" fillId="31" borderId="0" xfId="53" applyNumberFormat="1" applyFont="1" applyFill="1" applyAlignment="1">
      <alignment horizontal="left" vertical="center"/>
      <protection/>
    </xf>
    <xf numFmtId="0" fontId="1" fillId="31" borderId="0" xfId="53" applyFont="1" applyFill="1" applyAlignment="1">
      <alignment vertical="center"/>
      <protection/>
    </xf>
    <xf numFmtId="0" fontId="1" fillId="31" borderId="0" xfId="53" applyFont="1" applyFill="1" applyAlignment="1">
      <alignment horizontal="right" vertical="center"/>
      <protection/>
    </xf>
    <xf numFmtId="175" fontId="2" fillId="31" borderId="0" xfId="49" applyNumberFormat="1" applyFont="1" applyFill="1" applyBorder="1" applyAlignment="1">
      <alignment horizontal="center" vertical="center"/>
    </xf>
    <xf numFmtId="0" fontId="7" fillId="0" borderId="12" xfId="0" applyFont="1" applyBorder="1" applyAlignment="1">
      <alignment/>
    </xf>
    <xf numFmtId="0" fontId="7" fillId="0" borderId="27" xfId="0" applyFont="1" applyBorder="1" applyAlignment="1">
      <alignment/>
    </xf>
    <xf numFmtId="0" fontId="7" fillId="0" borderId="19" xfId="0" applyFont="1" applyFill="1" applyBorder="1" applyAlignment="1">
      <alignment/>
    </xf>
    <xf numFmtId="0" fontId="7" fillId="0" borderId="11" xfId="0" applyFont="1" applyBorder="1" applyAlignment="1">
      <alignment/>
    </xf>
    <xf numFmtId="0" fontId="3" fillId="0" borderId="12" xfId="0" applyFont="1" applyBorder="1" applyAlignment="1">
      <alignment/>
    </xf>
    <xf numFmtId="0" fontId="3" fillId="31" borderId="0" xfId="54" applyFont="1" applyFill="1" applyAlignment="1">
      <alignment vertical="center"/>
      <protection/>
    </xf>
    <xf numFmtId="0" fontId="3" fillId="31" borderId="0" xfId="54" applyFont="1" applyFill="1" applyAlignment="1">
      <alignment horizontal="center" vertical="center"/>
      <protection/>
    </xf>
    <xf numFmtId="0" fontId="7" fillId="31" borderId="0" xfId="54" applyFont="1" applyFill="1" applyAlignment="1">
      <alignment vertical="center"/>
      <protection/>
    </xf>
    <xf numFmtId="0" fontId="2" fillId="31" borderId="0" xfId="54" applyFill="1" applyAlignment="1">
      <alignment vertical="center"/>
      <protection/>
    </xf>
    <xf numFmtId="0" fontId="12" fillId="31" borderId="0" xfId="54" applyFont="1" applyFill="1" applyBorder="1" applyAlignment="1">
      <alignment vertical="center"/>
      <protection/>
    </xf>
    <xf numFmtId="0" fontId="3" fillId="31" borderId="11" xfId="54" applyFont="1" applyFill="1" applyBorder="1" applyAlignment="1">
      <alignment vertical="center" wrapText="1"/>
      <protection/>
    </xf>
    <xf numFmtId="3" fontId="3" fillId="31" borderId="18" xfId="54" applyNumberFormat="1" applyFont="1" applyFill="1" applyBorder="1" applyAlignment="1">
      <alignment horizontal="center" vertical="center"/>
      <protection/>
    </xf>
    <xf numFmtId="0" fontId="7" fillId="31" borderId="18" xfId="54" applyFont="1" applyFill="1" applyBorder="1" applyAlignment="1">
      <alignment vertical="center" wrapText="1"/>
      <protection/>
    </xf>
    <xf numFmtId="3" fontId="7" fillId="31" borderId="18" xfId="54" applyNumberFormat="1" applyFont="1" applyFill="1" applyBorder="1" applyAlignment="1">
      <alignment horizontal="center" vertical="center"/>
      <protection/>
    </xf>
    <xf numFmtId="0" fontId="7" fillId="31" borderId="17" xfId="54" applyFont="1" applyFill="1" applyBorder="1" applyAlignment="1">
      <alignment vertical="center" wrapText="1"/>
      <protection/>
    </xf>
    <xf numFmtId="0" fontId="7" fillId="31" borderId="15" xfId="54" applyFont="1" applyFill="1" applyBorder="1" applyAlignment="1">
      <alignment vertical="center" wrapText="1"/>
      <protection/>
    </xf>
    <xf numFmtId="3" fontId="7" fillId="31" borderId="12" xfId="54" applyNumberFormat="1" applyFont="1" applyFill="1" applyBorder="1" applyAlignment="1">
      <alignment horizontal="center" vertical="center"/>
      <protection/>
    </xf>
    <xf numFmtId="0" fontId="3" fillId="31" borderId="18" xfId="54" applyFont="1" applyFill="1" applyBorder="1" applyAlignment="1">
      <alignment vertical="center" wrapText="1"/>
      <protection/>
    </xf>
    <xf numFmtId="0" fontId="1" fillId="31" borderId="0" xfId="53" applyFont="1" applyFill="1" applyBorder="1" applyAlignment="1">
      <alignment horizontal="centerContinuous" vertical="center"/>
      <protection/>
    </xf>
    <xf numFmtId="3" fontId="3" fillId="31" borderId="17" xfId="54" applyNumberFormat="1" applyFont="1" applyFill="1" applyBorder="1" applyAlignment="1">
      <alignment horizontal="center" vertical="center"/>
      <protection/>
    </xf>
    <xf numFmtId="0" fontId="12" fillId="31" borderId="0" xfId="54" applyFont="1" applyFill="1" applyAlignment="1">
      <alignment vertical="center"/>
      <protection/>
    </xf>
    <xf numFmtId="0" fontId="2" fillId="31" borderId="0" xfId="0" applyFont="1" applyFill="1" applyAlignment="1">
      <alignment vertical="center" wrapText="1"/>
    </xf>
    <xf numFmtId="0" fontId="7" fillId="31" borderId="0" xfId="0" applyFont="1" applyFill="1" applyBorder="1" applyAlignment="1">
      <alignment/>
    </xf>
    <xf numFmtId="0" fontId="0" fillId="31" borderId="0" xfId="0" applyFill="1" applyBorder="1" applyAlignment="1">
      <alignment/>
    </xf>
    <xf numFmtId="0" fontId="71" fillId="31" borderId="16" xfId="0" applyFont="1" applyFill="1" applyBorder="1" applyAlignment="1">
      <alignment/>
    </xf>
    <xf numFmtId="0" fontId="7" fillId="31" borderId="20" xfId="0" applyFont="1" applyFill="1" applyBorder="1" applyAlignment="1">
      <alignment/>
    </xf>
    <xf numFmtId="3" fontId="0" fillId="31" borderId="0" xfId="0" applyNumberFormat="1" applyFill="1" applyAlignment="1">
      <alignment/>
    </xf>
    <xf numFmtId="0" fontId="1" fillId="31" borderId="0" xfId="0" applyFont="1" applyFill="1" applyBorder="1" applyAlignment="1">
      <alignment horizontal="centerContinuous" vertical="center"/>
    </xf>
    <xf numFmtId="0" fontId="72" fillId="31" borderId="0" xfId="0" applyFont="1" applyFill="1" applyAlignment="1">
      <alignment/>
    </xf>
    <xf numFmtId="0" fontId="7" fillId="31" borderId="19" xfId="0" applyFont="1" applyFill="1" applyBorder="1" applyAlignment="1">
      <alignment/>
    </xf>
    <xf numFmtId="0" fontId="7" fillId="0" borderId="11" xfId="54" applyFont="1" applyFill="1" applyBorder="1" applyAlignment="1">
      <alignment vertical="center"/>
      <protection/>
    </xf>
    <xf numFmtId="0" fontId="7" fillId="0" borderId="18" xfId="54" applyFont="1" applyFill="1" applyBorder="1" applyAlignment="1">
      <alignment vertical="center"/>
      <protection/>
    </xf>
    <xf numFmtId="1" fontId="7" fillId="0" borderId="12" xfId="54" applyNumberFormat="1" applyFont="1" applyFill="1" applyBorder="1" applyAlignment="1">
      <alignment horizontal="left" vertical="center" indent="1"/>
      <protection/>
    </xf>
    <xf numFmtId="0" fontId="73" fillId="0" borderId="0" xfId="0" applyFont="1" applyFill="1" applyAlignment="1">
      <alignment/>
    </xf>
    <xf numFmtId="0" fontId="67" fillId="0" borderId="0" xfId="0" applyFont="1" applyFill="1" applyAlignment="1">
      <alignment/>
    </xf>
    <xf numFmtId="3" fontId="1" fillId="0" borderId="24" xfId="47" applyNumberFormat="1" applyFont="1" applyFill="1" applyBorder="1" applyAlignment="1">
      <alignment horizontal="center" vertical="center"/>
    </xf>
    <xf numFmtId="3" fontId="1" fillId="0" borderId="13" xfId="47" applyNumberFormat="1" applyFont="1" applyFill="1" applyBorder="1" applyAlignment="1">
      <alignment horizontal="center" vertical="center"/>
    </xf>
    <xf numFmtId="0" fontId="73" fillId="0" borderId="17" xfId="0" applyFont="1" applyFill="1" applyBorder="1" applyAlignment="1">
      <alignment vertical="center"/>
    </xf>
    <xf numFmtId="3" fontId="1" fillId="0" borderId="18" xfId="47" applyNumberFormat="1" applyFont="1" applyFill="1" applyBorder="1" applyAlignment="1">
      <alignment horizontal="center" vertical="center"/>
    </xf>
    <xf numFmtId="0" fontId="68" fillId="0" borderId="17" xfId="0" applyFont="1" applyFill="1" applyBorder="1" applyAlignment="1">
      <alignment vertical="center"/>
    </xf>
    <xf numFmtId="172" fontId="2" fillId="0" borderId="0" xfId="47" applyNumberFormat="1" applyFont="1" applyFill="1" applyBorder="1" applyAlignment="1">
      <alignment horizontal="center" vertical="center"/>
    </xf>
    <xf numFmtId="172" fontId="2" fillId="0" borderId="18" xfId="47" applyNumberFormat="1" applyFont="1" applyFill="1" applyBorder="1" applyAlignment="1">
      <alignment horizontal="center" vertical="center"/>
    </xf>
    <xf numFmtId="1" fontId="1" fillId="0" borderId="10" xfId="47" applyNumberFormat="1" applyFont="1" applyFill="1" applyBorder="1" applyAlignment="1">
      <alignment horizontal="center" vertical="center"/>
    </xf>
    <xf numFmtId="1" fontId="1" fillId="0" borderId="11" xfId="47" applyNumberFormat="1" applyFont="1" applyFill="1" applyBorder="1" applyAlignment="1">
      <alignment horizontal="center" vertical="center"/>
    </xf>
    <xf numFmtId="3" fontId="1" fillId="0" borderId="15" xfId="47" applyNumberFormat="1" applyFont="1" applyFill="1" applyBorder="1" applyAlignment="1">
      <alignment vertical="center"/>
    </xf>
    <xf numFmtId="3" fontId="1" fillId="0" borderId="12" xfId="47" applyNumberFormat="1" applyFont="1" applyFill="1" applyBorder="1" applyAlignment="1">
      <alignment vertical="center"/>
    </xf>
    <xf numFmtId="0" fontId="72" fillId="0" borderId="0" xfId="0" applyFont="1" applyFill="1" applyAlignment="1">
      <alignment/>
    </xf>
    <xf numFmtId="49" fontId="72" fillId="0" borderId="0" xfId="0" applyNumberFormat="1" applyFont="1" applyFill="1" applyAlignment="1">
      <alignment/>
    </xf>
    <xf numFmtId="3" fontId="2" fillId="0" borderId="11" xfId="47" applyNumberFormat="1" applyFont="1" applyFill="1" applyBorder="1" applyAlignment="1">
      <alignment horizontal="center" vertical="center"/>
    </xf>
    <xf numFmtId="3" fontId="2" fillId="0" borderId="14" xfId="47" applyNumberFormat="1" applyFont="1" applyFill="1" applyBorder="1" applyAlignment="1">
      <alignment horizontal="center" vertical="center"/>
    </xf>
    <xf numFmtId="3" fontId="2" fillId="0" borderId="18" xfId="47" applyNumberFormat="1" applyFont="1" applyFill="1" applyBorder="1" applyAlignment="1">
      <alignment horizontal="center" vertical="center"/>
    </xf>
    <xf numFmtId="3" fontId="2" fillId="0" borderId="0" xfId="47" applyNumberFormat="1" applyFont="1" applyFill="1" applyBorder="1" applyAlignment="1">
      <alignment horizontal="center" vertical="center"/>
    </xf>
    <xf numFmtId="3" fontId="1" fillId="0" borderId="14" xfId="47" applyNumberFormat="1" applyFont="1" applyFill="1" applyBorder="1" applyAlignment="1">
      <alignment horizontal="center" vertical="center"/>
    </xf>
    <xf numFmtId="3" fontId="1" fillId="0" borderId="23" xfId="47" applyNumberFormat="1" applyFont="1" applyFill="1" applyBorder="1" applyAlignment="1">
      <alignment horizontal="center" vertical="center"/>
    </xf>
    <xf numFmtId="3" fontId="2" fillId="0" borderId="20" xfId="47" applyNumberFormat="1" applyFont="1" applyFill="1" applyBorder="1" applyAlignment="1">
      <alignment horizontal="center" vertical="center"/>
    </xf>
    <xf numFmtId="3" fontId="1" fillId="0" borderId="11"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172" fontId="2" fillId="0" borderId="17"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0" fontId="2" fillId="0" borderId="0" xfId="0" applyFont="1" applyAlignment="1">
      <alignment horizontal="left" vertical="center" wrapText="1"/>
    </xf>
    <xf numFmtId="0" fontId="2" fillId="30" borderId="11" xfId="0" applyFont="1" applyFill="1" applyBorder="1" applyAlignment="1">
      <alignment horizontal="left" vertical="center"/>
    </xf>
    <xf numFmtId="0" fontId="2" fillId="30" borderId="18" xfId="0" applyFont="1" applyFill="1" applyBorder="1" applyAlignment="1">
      <alignment horizontal="left" vertical="center"/>
    </xf>
    <xf numFmtId="0" fontId="2" fillId="30" borderId="12" xfId="0" applyFont="1" applyFill="1" applyBorder="1" applyAlignment="1">
      <alignment horizontal="left" vertical="center"/>
    </xf>
    <xf numFmtId="0" fontId="2" fillId="30" borderId="11" xfId="0" applyFont="1" applyFill="1" applyBorder="1" applyAlignment="1">
      <alignment horizontal="left" vertical="center" wrapText="1"/>
    </xf>
    <xf numFmtId="0" fontId="0" fillId="0" borderId="18" xfId="0" applyBorder="1" applyAlignment="1">
      <alignment/>
    </xf>
    <xf numFmtId="0" fontId="0" fillId="0" borderId="12" xfId="0" applyBorder="1" applyAlignment="1">
      <alignment/>
    </xf>
    <xf numFmtId="0" fontId="2" fillId="30" borderId="15" xfId="0" applyFont="1" applyFill="1" applyBorder="1" applyAlignment="1">
      <alignment horizontal="left" vertical="center" wrapText="1"/>
    </xf>
    <xf numFmtId="0" fontId="2" fillId="30" borderId="16" xfId="0" applyFont="1" applyFill="1" applyBorder="1" applyAlignment="1">
      <alignment horizontal="left" vertical="center" wrapText="1"/>
    </xf>
    <xf numFmtId="0" fontId="2" fillId="30" borderId="22" xfId="0" applyFont="1" applyFill="1" applyBorder="1" applyAlignment="1">
      <alignment horizontal="left" vertical="center" wrapText="1"/>
    </xf>
    <xf numFmtId="0" fontId="2" fillId="30" borderId="10" xfId="0" applyFont="1" applyFill="1" applyBorder="1" applyAlignment="1">
      <alignment horizontal="left" vertical="center"/>
    </xf>
    <xf numFmtId="0" fontId="2" fillId="30" borderId="13" xfId="0" applyFont="1" applyFill="1" applyBorder="1" applyAlignment="1">
      <alignment horizontal="left" vertical="center"/>
    </xf>
    <xf numFmtId="0" fontId="2" fillId="30" borderId="17" xfId="0" applyFont="1" applyFill="1" applyBorder="1" applyAlignment="1">
      <alignment horizontal="left" vertical="center"/>
    </xf>
    <xf numFmtId="0" fontId="2" fillId="30" borderId="20" xfId="0" applyFont="1" applyFill="1" applyBorder="1" applyAlignment="1">
      <alignment horizontal="left" vertical="center"/>
    </xf>
    <xf numFmtId="0" fontId="2" fillId="30" borderId="15" xfId="0" applyFont="1" applyFill="1" applyBorder="1" applyAlignment="1">
      <alignment horizontal="left" vertical="center"/>
    </xf>
    <xf numFmtId="0" fontId="2" fillId="30" borderId="22" xfId="0" applyFont="1" applyFill="1" applyBorder="1" applyAlignment="1">
      <alignment horizontal="left" vertical="center"/>
    </xf>
    <xf numFmtId="0" fontId="2" fillId="32" borderId="21" xfId="0" applyFont="1" applyFill="1" applyBorder="1" applyAlignment="1">
      <alignment horizontal="center"/>
    </xf>
    <xf numFmtId="0" fontId="2" fillId="32" borderId="24" xfId="0" applyFont="1" applyFill="1" applyBorder="1" applyAlignment="1">
      <alignment horizontal="center"/>
    </xf>
    <xf numFmtId="3" fontId="2" fillId="0" borderId="21" xfId="0" applyNumberFormat="1" applyFont="1" applyBorder="1" applyAlignment="1">
      <alignment horizontal="center"/>
    </xf>
    <xf numFmtId="3" fontId="2" fillId="0" borderId="24" xfId="0" applyNumberFormat="1" applyFont="1" applyBorder="1" applyAlignment="1">
      <alignment horizontal="center"/>
    </xf>
    <xf numFmtId="0" fontId="1" fillId="32" borderId="21" xfId="0" applyFont="1" applyFill="1" applyBorder="1" applyAlignment="1">
      <alignment horizontal="center"/>
    </xf>
    <xf numFmtId="0" fontId="1" fillId="32" borderId="24" xfId="0" applyFont="1" applyFill="1" applyBorder="1" applyAlignment="1">
      <alignment horizontal="center"/>
    </xf>
    <xf numFmtId="3" fontId="1" fillId="0" borderId="21" xfId="0" applyNumberFormat="1" applyFont="1" applyBorder="1" applyAlignment="1">
      <alignment horizontal="center"/>
    </xf>
    <xf numFmtId="3" fontId="1" fillId="0" borderId="24" xfId="0" applyNumberFormat="1" applyFont="1" applyBorder="1" applyAlignment="1">
      <alignment horizontal="center"/>
    </xf>
    <xf numFmtId="0" fontId="71" fillId="0" borderId="16" xfId="0" applyFont="1" applyBorder="1" applyAlignment="1">
      <alignment horizontal="center"/>
    </xf>
    <xf numFmtId="0" fontId="70" fillId="30" borderId="0" xfId="0" applyFont="1" applyFill="1" applyAlignment="1">
      <alignment horizontal="left" vertical="center"/>
    </xf>
    <xf numFmtId="0" fontId="2" fillId="30" borderId="10" xfId="0" applyFont="1" applyFill="1" applyBorder="1" applyAlignment="1">
      <alignment horizontal="left" vertical="center" wrapText="1"/>
    </xf>
    <xf numFmtId="0" fontId="2" fillId="30" borderId="14" xfId="0" applyFont="1" applyFill="1" applyBorder="1" applyAlignment="1">
      <alignment horizontal="left" vertical="center" wrapText="1"/>
    </xf>
    <xf numFmtId="0" fontId="2" fillId="30" borderId="13" xfId="0" applyFont="1" applyFill="1" applyBorder="1" applyAlignment="1">
      <alignment horizontal="left"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0" borderId="17" xfId="0" applyFont="1" applyFill="1" applyBorder="1" applyAlignment="1">
      <alignment horizontal="left" vertical="center" wrapText="1"/>
    </xf>
    <xf numFmtId="0" fontId="2" fillId="30" borderId="20" xfId="0" applyFont="1" applyFill="1" applyBorder="1" applyAlignment="1">
      <alignment horizontal="left" vertical="center" wrapText="1"/>
    </xf>
    <xf numFmtId="0" fontId="1" fillId="30" borderId="21" xfId="0" applyFont="1" applyFill="1" applyBorder="1" applyAlignment="1">
      <alignment horizontal="left" vertical="center"/>
    </xf>
    <xf numFmtId="0" fontId="1" fillId="30" borderId="24" xfId="0" applyFont="1" applyFill="1" applyBorder="1" applyAlignment="1">
      <alignment horizontal="left" vertical="center"/>
    </xf>
    <xf numFmtId="0" fontId="1" fillId="32" borderId="21" xfId="0" applyFont="1" applyFill="1" applyBorder="1" applyAlignment="1">
      <alignment horizontal="center" vertical="center"/>
    </xf>
    <xf numFmtId="0" fontId="1" fillId="32" borderId="23" xfId="0" applyFont="1" applyFill="1" applyBorder="1" applyAlignment="1">
      <alignment horizontal="center" vertical="center"/>
    </xf>
    <xf numFmtId="0" fontId="1" fillId="32" borderId="24" xfId="0" applyFont="1" applyFill="1" applyBorder="1" applyAlignment="1">
      <alignment horizontal="center" vertical="center"/>
    </xf>
    <xf numFmtId="0" fontId="2" fillId="32" borderId="11" xfId="0" applyFont="1" applyFill="1" applyBorder="1" applyAlignment="1" applyProtection="1">
      <alignment horizontal="center" vertical="center" wrapText="1"/>
      <protection locked="0"/>
    </xf>
    <xf numFmtId="0" fontId="2" fillId="32" borderId="18" xfId="0" applyFont="1" applyFill="1" applyBorder="1" applyAlignment="1" applyProtection="1">
      <alignment horizontal="center" vertical="center" wrapText="1"/>
      <protection locked="0"/>
    </xf>
    <xf numFmtId="0" fontId="2" fillId="32" borderId="12" xfId="0" applyFont="1" applyFill="1" applyBorder="1" applyAlignment="1" applyProtection="1">
      <alignment horizontal="center" vertical="center" wrapText="1"/>
      <protection locked="0"/>
    </xf>
    <xf numFmtId="0" fontId="1" fillId="32" borderId="11" xfId="0" applyFont="1" applyFill="1" applyBorder="1" applyAlignment="1" applyProtection="1">
      <alignment horizontal="center" vertical="center" wrapText="1"/>
      <protection locked="0"/>
    </xf>
    <xf numFmtId="0" fontId="1" fillId="32" borderId="18" xfId="0" applyFont="1" applyFill="1" applyBorder="1" applyAlignment="1" applyProtection="1">
      <alignment horizontal="center" vertical="center" wrapText="1"/>
      <protection locked="0"/>
    </xf>
    <xf numFmtId="0" fontId="1" fillId="32" borderId="12"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172" fontId="2" fillId="30" borderId="0" xfId="0" applyNumberFormat="1" applyFont="1" applyFill="1" applyBorder="1" applyAlignment="1">
      <alignment horizontal="center" vertical="center" wrapText="1"/>
    </xf>
    <xf numFmtId="172" fontId="2" fillId="30" borderId="20" xfId="0" applyNumberFormat="1" applyFont="1" applyFill="1" applyBorder="1" applyAlignment="1">
      <alignment horizontal="center" vertical="center" wrapText="1"/>
    </xf>
    <xf numFmtId="1" fontId="1" fillId="30" borderId="10" xfId="0" applyNumberFormat="1" applyFont="1" applyFill="1" applyBorder="1" applyAlignment="1">
      <alignment horizontal="center" vertical="center" wrapText="1"/>
    </xf>
    <xf numFmtId="1" fontId="1" fillId="30" borderId="13" xfId="0" applyNumberFormat="1" applyFont="1" applyFill="1" applyBorder="1" applyAlignment="1">
      <alignment horizontal="center" vertical="center" wrapText="1"/>
    </xf>
    <xf numFmtId="3" fontId="1" fillId="30" borderId="16" xfId="0" applyNumberFormat="1" applyFont="1" applyFill="1" applyBorder="1" applyAlignment="1">
      <alignment horizontal="right" vertical="center" wrapText="1"/>
    </xf>
    <xf numFmtId="3" fontId="1" fillId="30" borderId="22" xfId="0" applyNumberFormat="1" applyFont="1" applyFill="1" applyBorder="1" applyAlignment="1">
      <alignment horizontal="right" vertical="center" wrapText="1"/>
    </xf>
    <xf numFmtId="0" fontId="1" fillId="32" borderId="19" xfId="0" applyFont="1" applyFill="1" applyBorder="1" applyAlignment="1">
      <alignment horizontal="center" vertical="center" wrapText="1"/>
    </xf>
    <xf numFmtId="0" fontId="1" fillId="32" borderId="11" xfId="0" applyFont="1" applyFill="1" applyBorder="1" applyAlignment="1">
      <alignment horizontal="center" vertical="center" wrapText="1"/>
    </xf>
    <xf numFmtId="172" fontId="2" fillId="30" borderId="14" xfId="0" applyNumberFormat="1" applyFont="1" applyFill="1" applyBorder="1" applyAlignment="1">
      <alignment horizontal="center" vertical="center" wrapText="1"/>
    </xf>
    <xf numFmtId="172" fontId="2" fillId="30" borderId="13" xfId="0" applyNumberFormat="1" applyFont="1" applyFill="1" applyBorder="1" applyAlignment="1">
      <alignment horizontal="center" vertical="center" wrapText="1"/>
    </xf>
    <xf numFmtId="172" fontId="2" fillId="30" borderId="17" xfId="0" applyNumberFormat="1" applyFont="1" applyFill="1" applyBorder="1" applyAlignment="1">
      <alignment horizontal="center" vertical="center" wrapText="1"/>
    </xf>
    <xf numFmtId="3" fontId="1" fillId="30" borderId="15" xfId="0" applyNumberFormat="1" applyFont="1" applyFill="1" applyBorder="1" applyAlignment="1">
      <alignment horizontal="right" vertical="center" wrapText="1"/>
    </xf>
    <xf numFmtId="0" fontId="1" fillId="32" borderId="10"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2" fillId="30" borderId="0" xfId="0" applyFont="1" applyFill="1" applyBorder="1" applyAlignment="1">
      <alignment horizontal="left" vertical="center" wrapText="1"/>
    </xf>
    <xf numFmtId="0" fontId="1" fillId="30" borderId="0" xfId="0" applyFont="1" applyFill="1" applyBorder="1" applyAlignment="1" applyProtection="1">
      <alignment horizontal="center" vertical="center" wrapText="1"/>
      <protection locked="0"/>
    </xf>
    <xf numFmtId="0" fontId="1" fillId="30" borderId="10" xfId="0" applyFont="1" applyFill="1" applyBorder="1" applyAlignment="1">
      <alignment horizontal="left" vertical="center" wrapText="1"/>
    </xf>
    <xf numFmtId="0" fontId="1" fillId="30" borderId="14" xfId="0" applyFont="1" applyFill="1" applyBorder="1" applyAlignment="1">
      <alignment horizontal="left" vertical="center" wrapText="1"/>
    </xf>
    <xf numFmtId="0" fontId="2" fillId="30" borderId="14" xfId="0" applyFont="1" applyFill="1" applyBorder="1" applyAlignment="1">
      <alignment horizontal="left" vertical="center"/>
    </xf>
    <xf numFmtId="0" fontId="1" fillId="30" borderId="15" xfId="0" applyFont="1" applyFill="1" applyBorder="1" applyAlignment="1">
      <alignment horizontal="left" vertical="center" wrapText="1"/>
    </xf>
    <xf numFmtId="0" fontId="1" fillId="30" borderId="16" xfId="0" applyFont="1" applyFill="1" applyBorder="1" applyAlignment="1">
      <alignment horizontal="left" vertical="center" wrapText="1"/>
    </xf>
    <xf numFmtId="0" fontId="2" fillId="30" borderId="0" xfId="0" applyFont="1" applyFill="1" applyBorder="1" applyAlignment="1">
      <alignment horizontal="left" vertical="center"/>
    </xf>
    <xf numFmtId="0" fontId="1" fillId="30" borderId="15" xfId="0" applyFont="1" applyFill="1" applyBorder="1" applyAlignment="1">
      <alignment horizontal="left" vertical="center"/>
    </xf>
    <xf numFmtId="0" fontId="1" fillId="30" borderId="16" xfId="0" applyFont="1" applyFill="1" applyBorder="1" applyAlignment="1">
      <alignment horizontal="left" vertical="center"/>
    </xf>
    <xf numFmtId="0" fontId="1" fillId="30" borderId="22" xfId="0" applyFont="1" applyFill="1" applyBorder="1" applyAlignment="1">
      <alignment horizontal="left" vertical="center"/>
    </xf>
    <xf numFmtId="0" fontId="1" fillId="30" borderId="0" xfId="0" applyFont="1" applyFill="1" applyBorder="1" applyAlignment="1">
      <alignment horizontal="left" vertical="center"/>
    </xf>
    <xf numFmtId="0" fontId="1" fillId="30" borderId="10" xfId="0" applyFont="1" applyFill="1" applyBorder="1" applyAlignment="1">
      <alignment horizontal="left" vertical="center"/>
    </xf>
    <xf numFmtId="0" fontId="1" fillId="30" borderId="14" xfId="0" applyFont="1" applyFill="1" applyBorder="1" applyAlignment="1">
      <alignment horizontal="left" vertical="center"/>
    </xf>
    <xf numFmtId="0" fontId="1" fillId="30" borderId="13" xfId="0" applyFont="1" applyFill="1" applyBorder="1" applyAlignment="1">
      <alignment horizontal="left" vertical="center"/>
    </xf>
    <xf numFmtId="0" fontId="2" fillId="30" borderId="16" xfId="0" applyFont="1" applyFill="1" applyBorder="1" applyAlignment="1">
      <alignment horizontal="left" vertical="center"/>
    </xf>
    <xf numFmtId="172" fontId="2" fillId="0" borderId="17" xfId="0" applyNumberFormat="1" applyFont="1" applyBorder="1" applyAlignment="1">
      <alignment horizontal="center"/>
    </xf>
    <xf numFmtId="172" fontId="2" fillId="0" borderId="20" xfId="0" applyNumberFormat="1" applyFont="1" applyBorder="1" applyAlignment="1">
      <alignment horizontal="center"/>
    </xf>
    <xf numFmtId="172" fontId="2" fillId="0" borderId="10" xfId="0" applyNumberFormat="1" applyFont="1" applyBorder="1" applyAlignment="1">
      <alignment horizontal="center"/>
    </xf>
    <xf numFmtId="172" fontId="2" fillId="0" borderId="13" xfId="0" applyNumberFormat="1" applyFont="1" applyBorder="1" applyAlignment="1">
      <alignment horizontal="center"/>
    </xf>
    <xf numFmtId="0" fontId="1" fillId="32" borderId="21" xfId="0" applyFont="1" applyFill="1" applyBorder="1" applyAlignment="1">
      <alignment horizontal="center" vertical="center" wrapText="1"/>
    </xf>
    <xf numFmtId="0" fontId="1" fillId="32" borderId="24" xfId="0" applyFont="1" applyFill="1" applyBorder="1" applyAlignment="1">
      <alignment horizontal="center" vertical="center" wrapText="1"/>
    </xf>
    <xf numFmtId="0" fontId="1" fillId="32" borderId="13" xfId="0" applyFont="1" applyFill="1" applyBorder="1" applyAlignment="1">
      <alignment horizontal="center" vertical="center" wrapText="1"/>
    </xf>
    <xf numFmtId="172" fontId="2" fillId="0" borderId="15" xfId="0" applyNumberFormat="1" applyFont="1" applyFill="1" applyBorder="1" applyAlignment="1">
      <alignment horizontal="center"/>
    </xf>
    <xf numFmtId="172" fontId="2" fillId="0" borderId="22" xfId="0" applyNumberFormat="1" applyFont="1" applyFill="1" applyBorder="1" applyAlignment="1">
      <alignment horizontal="center"/>
    </xf>
    <xf numFmtId="3" fontId="1" fillId="0" borderId="15" xfId="0" applyNumberFormat="1" applyFont="1" applyBorder="1" applyAlignment="1">
      <alignment horizontal="right"/>
    </xf>
    <xf numFmtId="3" fontId="1" fillId="0" borderId="22" xfId="0" applyNumberFormat="1" applyFont="1" applyBorder="1" applyAlignment="1">
      <alignment horizontal="right"/>
    </xf>
    <xf numFmtId="1" fontId="1" fillId="0" borderId="17" xfId="0" applyNumberFormat="1" applyFont="1" applyBorder="1" applyAlignment="1">
      <alignment horizontal="center"/>
    </xf>
    <xf numFmtId="1" fontId="1" fillId="0" borderId="20" xfId="0" applyNumberFormat="1" applyFont="1" applyBorder="1" applyAlignment="1">
      <alignment horizontal="center"/>
    </xf>
    <xf numFmtId="0" fontId="2" fillId="30" borderId="21" xfId="0" applyFont="1" applyFill="1" applyBorder="1" applyAlignment="1">
      <alignment horizontal="left" vertical="center" wrapText="1"/>
    </xf>
    <xf numFmtId="0" fontId="2" fillId="30" borderId="23" xfId="0" applyFont="1" applyFill="1" applyBorder="1" applyAlignment="1">
      <alignment horizontal="left" vertical="center" wrapText="1"/>
    </xf>
    <xf numFmtId="0" fontId="2" fillId="30" borderId="24" xfId="0" applyFont="1" applyFill="1" applyBorder="1" applyAlignment="1">
      <alignment horizontal="left" vertical="center" wrapText="1"/>
    </xf>
    <xf numFmtId="0" fontId="1" fillId="32" borderId="15" xfId="0" applyFont="1" applyFill="1" applyBorder="1" applyAlignment="1">
      <alignment horizontal="center" vertical="center" wrapText="1"/>
    </xf>
    <xf numFmtId="0" fontId="1" fillId="32" borderId="22" xfId="0" applyFont="1" applyFill="1" applyBorder="1" applyAlignment="1">
      <alignment horizontal="center" vertical="center" wrapText="1"/>
    </xf>
    <xf numFmtId="172" fontId="2" fillId="30" borderId="10" xfId="0" applyNumberFormat="1" applyFont="1" applyFill="1" applyBorder="1" applyAlignment="1">
      <alignment horizontal="center" vertical="center" wrapText="1"/>
    </xf>
    <xf numFmtId="172" fontId="2" fillId="30" borderId="15" xfId="0" applyNumberFormat="1" applyFont="1" applyFill="1" applyBorder="1" applyAlignment="1">
      <alignment horizontal="center" vertical="center" wrapText="1"/>
    </xf>
    <xf numFmtId="172" fontId="2" fillId="30" borderId="22" xfId="0" applyNumberFormat="1" applyFont="1" applyFill="1" applyBorder="1" applyAlignment="1">
      <alignment horizontal="center" vertical="center" wrapText="1"/>
    </xf>
    <xf numFmtId="0" fontId="72" fillId="0" borderId="17" xfId="0" applyFont="1" applyBorder="1" applyAlignment="1">
      <alignment horizontal="left" vertical="top" wrapText="1"/>
    </xf>
    <xf numFmtId="0" fontId="72" fillId="0" borderId="0" xfId="0" applyFont="1" applyAlignment="1">
      <alignment horizontal="left" vertical="top" wrapText="1"/>
    </xf>
    <xf numFmtId="172" fontId="2" fillId="0" borderId="15" xfId="0" applyNumberFormat="1" applyFont="1" applyBorder="1" applyAlignment="1">
      <alignment horizontal="center"/>
    </xf>
    <xf numFmtId="172" fontId="2" fillId="0" borderId="22" xfId="0" applyNumberFormat="1" applyFont="1" applyBorder="1" applyAlignment="1">
      <alignment horizontal="center"/>
    </xf>
    <xf numFmtId="1" fontId="1" fillId="0" borderId="10" xfId="0" applyNumberFormat="1" applyFont="1" applyBorder="1" applyAlignment="1">
      <alignment horizontal="center"/>
    </xf>
    <xf numFmtId="1" fontId="1" fillId="0" borderId="13" xfId="0" applyNumberFormat="1" applyFont="1" applyBorder="1" applyAlignment="1">
      <alignment horizontal="center"/>
    </xf>
    <xf numFmtId="172" fontId="2" fillId="0" borderId="10" xfId="0" applyNumberFormat="1" applyFont="1" applyFill="1" applyBorder="1" applyAlignment="1">
      <alignment horizontal="center"/>
    </xf>
    <xf numFmtId="172" fontId="2" fillId="0" borderId="13" xfId="0" applyNumberFormat="1" applyFont="1" applyFill="1" applyBorder="1" applyAlignment="1">
      <alignment horizontal="center"/>
    </xf>
    <xf numFmtId="0" fontId="0" fillId="0" borderId="20" xfId="0" applyBorder="1" applyAlignment="1">
      <alignment/>
    </xf>
    <xf numFmtId="0" fontId="73" fillId="30" borderId="17" xfId="0" applyFont="1" applyFill="1" applyBorder="1" applyAlignment="1">
      <alignment horizontal="left" vertical="top" wrapText="1"/>
    </xf>
    <xf numFmtId="0" fontId="73" fillId="30" borderId="0" xfId="0" applyFont="1" applyFill="1" applyBorder="1" applyAlignment="1">
      <alignment horizontal="left" vertical="top" wrapText="1"/>
    </xf>
    <xf numFmtId="0" fontId="2" fillId="0" borderId="17" xfId="0" applyFont="1" applyBorder="1" applyAlignment="1">
      <alignment horizontal="center"/>
    </xf>
    <xf numFmtId="0" fontId="2" fillId="0" borderId="20"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13" fillId="30" borderId="21" xfId="0" applyFont="1" applyFill="1" applyBorder="1" applyAlignment="1">
      <alignment horizontal="left" vertical="center"/>
    </xf>
    <xf numFmtId="0" fontId="13" fillId="30" borderId="23" xfId="0" applyFont="1" applyFill="1" applyBorder="1" applyAlignment="1">
      <alignment horizontal="left" vertical="center"/>
    </xf>
    <xf numFmtId="0" fontId="13" fillId="30" borderId="24" xfId="0" applyFont="1" applyFill="1" applyBorder="1" applyAlignment="1">
      <alignment horizontal="left" vertical="center"/>
    </xf>
    <xf numFmtId="0" fontId="77" fillId="30" borderId="0" xfId="0" applyFont="1" applyFill="1" applyBorder="1" applyAlignment="1" applyProtection="1">
      <alignment horizontal="left" vertical="top" wrapText="1"/>
      <protection locked="0"/>
    </xf>
    <xf numFmtId="0" fontId="2" fillId="30" borderId="0" xfId="0" applyFont="1" applyFill="1" applyBorder="1" applyAlignment="1">
      <alignment horizontal="center" vertical="center" wrapText="1"/>
    </xf>
    <xf numFmtId="0" fontId="2" fillId="30" borderId="20" xfId="0" applyFont="1" applyFill="1" applyBorder="1" applyAlignment="1">
      <alignment horizontal="center" vertical="center" wrapText="1"/>
    </xf>
    <xf numFmtId="0" fontId="2" fillId="30" borderId="14" xfId="0" applyFont="1" applyFill="1" applyBorder="1" applyAlignment="1">
      <alignment horizontal="center" vertical="center" wrapText="1"/>
    </xf>
    <xf numFmtId="0" fontId="2" fillId="30" borderId="13" xfId="0" applyFont="1" applyFill="1" applyBorder="1" applyAlignment="1">
      <alignment horizontal="center" vertical="center" wrapText="1"/>
    </xf>
    <xf numFmtId="0" fontId="73" fillId="30" borderId="0" xfId="0" applyFont="1" applyFill="1" applyAlignment="1">
      <alignment horizontal="left" vertical="top" wrapText="1"/>
    </xf>
    <xf numFmtId="0" fontId="1" fillId="32" borderId="21" xfId="0" applyFont="1" applyFill="1" applyBorder="1" applyAlignment="1" applyProtection="1">
      <alignment horizontal="center" vertical="center"/>
      <protection locked="0"/>
    </xf>
    <xf numFmtId="0" fontId="1" fillId="32" borderId="23" xfId="0" applyFont="1" applyFill="1" applyBorder="1" applyAlignment="1" applyProtection="1">
      <alignment horizontal="center" vertical="center"/>
      <protection locked="0"/>
    </xf>
    <xf numFmtId="0" fontId="1" fillId="32" borderId="24" xfId="0" applyFont="1" applyFill="1" applyBorder="1" applyAlignment="1" applyProtection="1">
      <alignment horizontal="center" vertical="center"/>
      <protection locked="0"/>
    </xf>
    <xf numFmtId="0" fontId="2" fillId="0" borderId="0" xfId="0" applyFont="1" applyFill="1" applyBorder="1" applyAlignment="1">
      <alignment horizontal="center" vertical="center" wrapText="1"/>
    </xf>
    <xf numFmtId="0" fontId="2" fillId="0" borderId="2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174" fontId="1" fillId="0" borderId="15" xfId="47" applyNumberFormat="1" applyFont="1" applyFill="1" applyBorder="1" applyAlignment="1">
      <alignment horizontal="right" vertical="center" wrapText="1"/>
    </xf>
    <xf numFmtId="174" fontId="1" fillId="0" borderId="22" xfId="47"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22" xfId="0" applyNumberFormat="1" applyFont="1" applyFill="1" applyBorder="1" applyAlignment="1">
      <alignment horizontal="right" vertical="center" wrapText="1"/>
    </xf>
    <xf numFmtId="172" fontId="2" fillId="0" borderId="17" xfId="0" applyNumberFormat="1" applyFont="1" applyFill="1" applyBorder="1" applyAlignment="1">
      <alignment horizontal="center" vertical="center" wrapText="1"/>
    </xf>
    <xf numFmtId="172" fontId="2" fillId="0" borderId="20"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172" fontId="2" fillId="0" borderId="0" xfId="0" applyNumberFormat="1" applyFont="1" applyFill="1" applyBorder="1" applyAlignment="1">
      <alignment horizontal="center" vertical="center" wrapText="1"/>
    </xf>
    <xf numFmtId="0" fontId="2" fillId="30" borderId="17" xfId="0" applyFont="1" applyFill="1" applyBorder="1" applyAlignment="1">
      <alignment horizontal="center" vertical="center" wrapText="1"/>
    </xf>
    <xf numFmtId="3" fontId="2" fillId="0" borderId="21" xfId="53" applyNumberFormat="1" applyFont="1" applyBorder="1" applyAlignment="1">
      <alignment horizontal="center"/>
      <protection/>
    </xf>
    <xf numFmtId="3" fontId="2" fillId="0" borderId="24" xfId="53" applyNumberFormat="1" applyFont="1" applyBorder="1" applyAlignment="1">
      <alignment horizontal="center"/>
      <protection/>
    </xf>
    <xf numFmtId="3" fontId="1" fillId="0" borderId="21" xfId="53" applyNumberFormat="1" applyFont="1" applyBorder="1" applyAlignment="1">
      <alignment horizontal="center"/>
      <protection/>
    </xf>
    <xf numFmtId="3" fontId="1" fillId="0" borderId="24" xfId="53" applyNumberFormat="1" applyFont="1" applyBorder="1" applyAlignment="1">
      <alignment horizontal="center"/>
      <protection/>
    </xf>
    <xf numFmtId="0" fontId="70" fillId="30" borderId="0" xfId="53" applyFont="1" applyFill="1" applyAlignment="1">
      <alignment horizontal="left" vertical="center"/>
      <protection/>
    </xf>
    <xf numFmtId="0" fontId="2" fillId="30" borderId="10" xfId="53" applyFont="1" applyFill="1" applyBorder="1" applyAlignment="1">
      <alignment horizontal="left" vertical="center" wrapText="1"/>
      <protection/>
    </xf>
    <xf numFmtId="0" fontId="2" fillId="30" borderId="14" xfId="53" applyFont="1" applyFill="1" applyBorder="1" applyAlignment="1">
      <alignment horizontal="left" vertical="center" wrapText="1"/>
      <protection/>
    </xf>
    <xf numFmtId="0" fontId="2" fillId="30" borderId="13" xfId="53" applyFont="1" applyFill="1" applyBorder="1" applyAlignment="1">
      <alignment horizontal="left" vertical="center" wrapText="1"/>
      <protection/>
    </xf>
    <xf numFmtId="0" fontId="2" fillId="30" borderId="15" xfId="53" applyFont="1" applyFill="1" applyBorder="1" applyAlignment="1">
      <alignment horizontal="left" vertical="center" wrapText="1"/>
      <protection/>
    </xf>
    <xf numFmtId="0" fontId="2" fillId="30" borderId="16" xfId="53" applyFont="1" applyFill="1" applyBorder="1" applyAlignment="1">
      <alignment horizontal="left" vertical="center" wrapText="1"/>
      <protection/>
    </xf>
    <xf numFmtId="0" fontId="2" fillId="30" borderId="22" xfId="53" applyFont="1" applyFill="1" applyBorder="1" applyAlignment="1">
      <alignment horizontal="left" vertical="center" wrapText="1"/>
      <protection/>
    </xf>
    <xf numFmtId="0" fontId="2" fillId="30" borderId="21" xfId="53" applyFont="1" applyFill="1" applyBorder="1" applyAlignment="1">
      <alignment horizontal="left" vertical="center" wrapText="1"/>
      <protection/>
    </xf>
    <xf numFmtId="0" fontId="2" fillId="30" borderId="23" xfId="53" applyFont="1" applyFill="1" applyBorder="1" applyAlignment="1">
      <alignment horizontal="left" vertical="center" wrapText="1"/>
      <protection/>
    </xf>
    <xf numFmtId="0" fontId="2" fillId="30" borderId="24" xfId="53" applyFont="1" applyFill="1" applyBorder="1" applyAlignment="1">
      <alignment horizontal="left" vertical="center" wrapText="1"/>
      <protection/>
    </xf>
    <xf numFmtId="0" fontId="2" fillId="30" borderId="10" xfId="53" applyFont="1" applyFill="1" applyBorder="1" applyAlignment="1">
      <alignment horizontal="left" vertical="center"/>
      <protection/>
    </xf>
    <xf numFmtId="0" fontId="2" fillId="30" borderId="13" xfId="53" applyFont="1" applyFill="1" applyBorder="1" applyAlignment="1">
      <alignment horizontal="left" vertical="center"/>
      <protection/>
    </xf>
    <xf numFmtId="0" fontId="2" fillId="30" borderId="17" xfId="53" applyFont="1" applyFill="1" applyBorder="1" applyAlignment="1">
      <alignment horizontal="left" vertical="center"/>
      <protection/>
    </xf>
    <xf numFmtId="0" fontId="2" fillId="30" borderId="20" xfId="53" applyFont="1" applyFill="1" applyBorder="1" applyAlignment="1">
      <alignment horizontal="left" vertical="center"/>
      <protection/>
    </xf>
    <xf numFmtId="0" fontId="2" fillId="30" borderId="15" xfId="53" applyFont="1" applyFill="1" applyBorder="1" applyAlignment="1">
      <alignment horizontal="left" vertical="center"/>
      <protection/>
    </xf>
    <xf numFmtId="0" fontId="2" fillId="30" borderId="22" xfId="53" applyFont="1" applyFill="1" applyBorder="1" applyAlignment="1">
      <alignment horizontal="left" vertical="center"/>
      <protection/>
    </xf>
    <xf numFmtId="0" fontId="2" fillId="30" borderId="17" xfId="53" applyFont="1" applyFill="1" applyBorder="1" applyAlignment="1">
      <alignment horizontal="left" vertical="center" wrapText="1"/>
      <protection/>
    </xf>
    <xf numFmtId="0" fontId="2" fillId="30" borderId="20" xfId="53" applyFont="1" applyFill="1" applyBorder="1" applyAlignment="1">
      <alignment horizontal="left" vertical="center" wrapText="1"/>
      <protection/>
    </xf>
    <xf numFmtId="0" fontId="71" fillId="0" borderId="33" xfId="53" applyFont="1" applyBorder="1" applyAlignment="1">
      <alignment horizontal="center"/>
      <protection/>
    </xf>
    <xf numFmtId="0" fontId="71" fillId="0" borderId="34" xfId="53" applyFont="1" applyBorder="1" applyAlignment="1">
      <alignment horizontal="center"/>
      <protection/>
    </xf>
    <xf numFmtId="0" fontId="71" fillId="0" borderId="35" xfId="53" applyFont="1" applyBorder="1" applyAlignment="1">
      <alignment horizontal="center"/>
      <protection/>
    </xf>
    <xf numFmtId="0" fontId="2" fillId="30" borderId="11" xfId="53" applyFont="1" applyFill="1" applyBorder="1" applyAlignment="1">
      <alignment horizontal="left" vertical="center" wrapText="1"/>
      <protection/>
    </xf>
    <xf numFmtId="0" fontId="0" fillId="0" borderId="18" xfId="53" applyBorder="1">
      <alignment/>
      <protection/>
    </xf>
    <xf numFmtId="0" fontId="0" fillId="0" borderId="12" xfId="53" applyBorder="1">
      <alignment/>
      <protection/>
    </xf>
    <xf numFmtId="0" fontId="2" fillId="30" borderId="11" xfId="53" applyFont="1" applyFill="1" applyBorder="1" applyAlignment="1">
      <alignment horizontal="left" vertical="center"/>
      <protection/>
    </xf>
    <xf numFmtId="0" fontId="2" fillId="30" borderId="18" xfId="53" applyFont="1" applyFill="1" applyBorder="1" applyAlignment="1">
      <alignment horizontal="left" vertical="center"/>
      <protection/>
    </xf>
    <xf numFmtId="0" fontId="2" fillId="30" borderId="12" xfId="53" applyFont="1" applyFill="1" applyBorder="1" applyAlignment="1">
      <alignment horizontal="left" vertical="center"/>
      <protection/>
    </xf>
    <xf numFmtId="0" fontId="1" fillId="30" borderId="21" xfId="53" applyFont="1" applyFill="1" applyBorder="1" applyAlignment="1">
      <alignment horizontal="left" vertical="center"/>
      <protection/>
    </xf>
    <xf numFmtId="0" fontId="1" fillId="30" borderId="24" xfId="53" applyFont="1" applyFill="1" applyBorder="1" applyAlignment="1">
      <alignment horizontal="left" vertical="center"/>
      <protection/>
    </xf>
    <xf numFmtId="0" fontId="2" fillId="31" borderId="17" xfId="53" applyFont="1" applyFill="1" applyBorder="1" applyAlignment="1">
      <alignment horizontal="center" vertical="center"/>
      <protection/>
    </xf>
    <xf numFmtId="0" fontId="2" fillId="31" borderId="20" xfId="53" applyFont="1" applyFill="1" applyBorder="1" applyAlignment="1">
      <alignment horizontal="center" vertical="center"/>
      <protection/>
    </xf>
    <xf numFmtId="0" fontId="2" fillId="31" borderId="15" xfId="53" applyFont="1" applyFill="1" applyBorder="1" applyAlignment="1">
      <alignment horizontal="center" vertical="center"/>
      <protection/>
    </xf>
    <xf numFmtId="0" fontId="2" fillId="31" borderId="22" xfId="53" applyFont="1" applyFill="1" applyBorder="1" applyAlignment="1">
      <alignment horizontal="center" vertical="center"/>
      <protection/>
    </xf>
    <xf numFmtId="3" fontId="1" fillId="30" borderId="15" xfId="53" applyNumberFormat="1" applyFont="1" applyFill="1" applyBorder="1" applyAlignment="1">
      <alignment horizontal="right" vertical="center" wrapText="1"/>
      <protection/>
    </xf>
    <xf numFmtId="3" fontId="1" fillId="30" borderId="22" xfId="53" applyNumberFormat="1" applyFont="1" applyFill="1" applyBorder="1" applyAlignment="1">
      <alignment horizontal="right" vertical="center" wrapText="1"/>
      <protection/>
    </xf>
    <xf numFmtId="3" fontId="1" fillId="30" borderId="16" xfId="53" applyNumberFormat="1" applyFont="1" applyFill="1" applyBorder="1" applyAlignment="1">
      <alignment horizontal="right" vertical="center" wrapText="1"/>
      <protection/>
    </xf>
    <xf numFmtId="0" fontId="70" fillId="31" borderId="0" xfId="53" applyFont="1" applyFill="1" applyAlignment="1">
      <alignment horizontal="left" vertical="center"/>
      <protection/>
    </xf>
    <xf numFmtId="0" fontId="2" fillId="31" borderId="10" xfId="53" applyFont="1" applyFill="1" applyBorder="1" applyAlignment="1">
      <alignment horizontal="center" vertical="center"/>
      <protection/>
    </xf>
    <xf numFmtId="0" fontId="2" fillId="31" borderId="13" xfId="53" applyFont="1" applyFill="1" applyBorder="1" applyAlignment="1">
      <alignment horizontal="center" vertical="center"/>
      <protection/>
    </xf>
    <xf numFmtId="172" fontId="2" fillId="31" borderId="0" xfId="53" applyNumberFormat="1" applyFont="1" applyFill="1" applyBorder="1" applyAlignment="1">
      <alignment horizontal="center" vertical="center" wrapText="1"/>
      <protection/>
    </xf>
    <xf numFmtId="172" fontId="2" fillId="30" borderId="20" xfId="53" applyNumberFormat="1" applyFont="1" applyFill="1" applyBorder="1" applyAlignment="1">
      <alignment horizontal="center" vertical="center" wrapText="1"/>
      <protection/>
    </xf>
    <xf numFmtId="1" fontId="1" fillId="30" borderId="10" xfId="53" applyNumberFormat="1" applyFont="1" applyFill="1" applyBorder="1" applyAlignment="1">
      <alignment horizontal="center" vertical="center" wrapText="1"/>
      <protection/>
    </xf>
    <xf numFmtId="1" fontId="1" fillId="30" borderId="13" xfId="53" applyNumberFormat="1" applyFont="1" applyFill="1" applyBorder="1" applyAlignment="1">
      <alignment horizontal="center" vertical="center" wrapText="1"/>
      <protection/>
    </xf>
    <xf numFmtId="172" fontId="2" fillId="30" borderId="14" xfId="53" applyNumberFormat="1" applyFont="1" applyFill="1" applyBorder="1" applyAlignment="1">
      <alignment horizontal="center" vertical="center" wrapText="1"/>
      <protection/>
    </xf>
    <xf numFmtId="172" fontId="2" fillId="30" borderId="13" xfId="53" applyNumberFormat="1" applyFont="1" applyFill="1" applyBorder="1" applyAlignment="1">
      <alignment horizontal="center" vertical="center" wrapText="1"/>
      <protection/>
    </xf>
    <xf numFmtId="0" fontId="1" fillId="30" borderId="15" xfId="53" applyFont="1" applyFill="1" applyBorder="1" applyAlignment="1">
      <alignment horizontal="left" vertical="center"/>
      <protection/>
    </xf>
    <xf numFmtId="0" fontId="1" fillId="30" borderId="16" xfId="53" applyFont="1" applyFill="1" applyBorder="1" applyAlignment="1">
      <alignment horizontal="left" vertical="center"/>
      <protection/>
    </xf>
    <xf numFmtId="0" fontId="1" fillId="30" borderId="22" xfId="53" applyFont="1" applyFill="1" applyBorder="1" applyAlignment="1">
      <alignment horizontal="left" vertical="center"/>
      <protection/>
    </xf>
    <xf numFmtId="0" fontId="2" fillId="30" borderId="0" xfId="53" applyFont="1" applyFill="1" applyBorder="1" applyAlignment="1">
      <alignment horizontal="left" vertical="center"/>
      <protection/>
    </xf>
    <xf numFmtId="0" fontId="2" fillId="30" borderId="16" xfId="53" applyFont="1" applyFill="1" applyBorder="1" applyAlignment="1">
      <alignment horizontal="left" vertical="center"/>
      <protection/>
    </xf>
    <xf numFmtId="0" fontId="1" fillId="30" borderId="10" xfId="53" applyFont="1" applyFill="1" applyBorder="1" applyAlignment="1">
      <alignment horizontal="left" vertical="center"/>
      <protection/>
    </xf>
    <xf numFmtId="0" fontId="1" fillId="30" borderId="14" xfId="53" applyFont="1" applyFill="1" applyBorder="1" applyAlignment="1">
      <alignment horizontal="left" vertical="center"/>
      <protection/>
    </xf>
    <xf numFmtId="0" fontId="1" fillId="30" borderId="13" xfId="53" applyFont="1" applyFill="1" applyBorder="1" applyAlignment="1">
      <alignment horizontal="left" vertical="center"/>
      <protection/>
    </xf>
    <xf numFmtId="0" fontId="2" fillId="30" borderId="14" xfId="53" applyFont="1" applyFill="1" applyBorder="1" applyAlignment="1">
      <alignment horizontal="left" vertical="center"/>
      <protection/>
    </xf>
    <xf numFmtId="0" fontId="2" fillId="30" borderId="0" xfId="53" applyFont="1" applyFill="1" applyBorder="1" applyAlignment="1">
      <alignment horizontal="left" vertical="center" wrapText="1"/>
      <protection/>
    </xf>
    <xf numFmtId="172" fontId="2" fillId="30" borderId="17" xfId="53" applyNumberFormat="1" applyFont="1" applyFill="1" applyBorder="1" applyAlignment="1">
      <alignment horizontal="center" vertical="center" wrapText="1"/>
      <protection/>
    </xf>
    <xf numFmtId="172" fontId="2" fillId="33" borderId="17" xfId="53" applyNumberFormat="1" applyFont="1" applyFill="1" applyBorder="1" applyAlignment="1">
      <alignment horizontal="center" vertical="center" wrapText="1"/>
      <protection/>
    </xf>
    <xf numFmtId="172" fontId="2" fillId="33" borderId="20" xfId="53" applyNumberFormat="1" applyFont="1" applyFill="1" applyBorder="1" applyAlignment="1">
      <alignment horizontal="center" vertical="center" wrapText="1"/>
      <protection/>
    </xf>
    <xf numFmtId="0" fontId="71" fillId="31" borderId="16" xfId="53" applyFont="1" applyFill="1" applyBorder="1" applyAlignment="1">
      <alignment horizontal="center"/>
      <protection/>
    </xf>
    <xf numFmtId="0" fontId="1" fillId="31" borderId="0" xfId="53" applyFont="1" applyFill="1" applyBorder="1" applyAlignment="1">
      <alignment horizontal="left" vertical="center"/>
      <protection/>
    </xf>
    <xf numFmtId="172" fontId="2" fillId="30" borderId="10" xfId="53" applyNumberFormat="1" applyFont="1" applyFill="1" applyBorder="1" applyAlignment="1">
      <alignment horizontal="center" vertical="center" wrapText="1"/>
      <protection/>
    </xf>
    <xf numFmtId="0" fontId="2" fillId="30" borderId="10" xfId="0" applyFont="1" applyFill="1" applyBorder="1" applyAlignment="1">
      <alignment horizontal="center" vertical="center" wrapText="1"/>
    </xf>
    <xf numFmtId="0" fontId="2" fillId="0" borderId="0" xfId="54" applyAlignment="1">
      <alignment horizontal="left" vertical="top" wrapText="1"/>
      <protection/>
    </xf>
    <xf numFmtId="0" fontId="2" fillId="0" borderId="0" xfId="0" applyFont="1" applyAlignment="1">
      <alignment horizontal="left" wrapText="1"/>
    </xf>
    <xf numFmtId="0" fontId="13" fillId="0" borderId="0" xfId="54" applyFont="1" applyAlignment="1">
      <alignment horizontal="left" vertical="center" wrapText="1"/>
      <protection/>
    </xf>
    <xf numFmtId="0" fontId="18" fillId="0" borderId="16" xfId="0" applyFont="1" applyBorder="1" applyAlignment="1">
      <alignment horizontal="center"/>
    </xf>
    <xf numFmtId="0" fontId="18" fillId="0" borderId="16" xfId="0" applyFont="1" applyBorder="1" applyAlignment="1">
      <alignment horizontal="center"/>
    </xf>
    <xf numFmtId="0" fontId="12" fillId="0" borderId="0" xfId="54" applyFont="1" applyAlignment="1">
      <alignment horizontal="left" vertical="center"/>
      <protection/>
    </xf>
    <xf numFmtId="0" fontId="2" fillId="30" borderId="18" xfId="53" applyFont="1" applyFill="1" applyBorder="1" applyAlignment="1">
      <alignment horizontal="left" vertical="center" wrapText="1"/>
      <protection/>
    </xf>
    <xf numFmtId="0" fontId="2" fillId="30" borderId="12" xfId="53" applyFont="1" applyFill="1" applyBorder="1" applyAlignment="1">
      <alignment horizontal="left" vertical="center" wrapText="1"/>
      <protection/>
    </xf>
    <xf numFmtId="0" fontId="2" fillId="32" borderId="11" xfId="53" applyFont="1" applyFill="1" applyBorder="1" applyAlignment="1">
      <alignment horizontal="center" vertical="center" wrapText="1"/>
      <protection/>
    </xf>
    <xf numFmtId="0" fontId="2" fillId="32" borderId="12" xfId="53" applyFont="1" applyFill="1" applyBorder="1" applyAlignment="1">
      <alignment horizontal="center" vertical="center" wrapText="1"/>
      <protection/>
    </xf>
    <xf numFmtId="0" fontId="1" fillId="32" borderId="21" xfId="53" applyFont="1" applyFill="1" applyBorder="1" applyAlignment="1">
      <alignment horizontal="center" vertical="center"/>
      <protection/>
    </xf>
    <xf numFmtId="0" fontId="1" fillId="32" borderId="23" xfId="53" applyFont="1" applyFill="1" applyBorder="1" applyAlignment="1">
      <alignment horizontal="center" vertical="center"/>
      <protection/>
    </xf>
    <xf numFmtId="0" fontId="1" fillId="32" borderId="24" xfId="53" applyFont="1" applyFill="1" applyBorder="1" applyAlignment="1">
      <alignment horizontal="center" vertical="center"/>
      <protection/>
    </xf>
    <xf numFmtId="0" fontId="2" fillId="32" borderId="21" xfId="53" applyFont="1" applyFill="1" applyBorder="1" applyAlignment="1">
      <alignment horizontal="center"/>
      <protection/>
    </xf>
    <xf numFmtId="0" fontId="2" fillId="32" borderId="24" xfId="53" applyFont="1" applyFill="1" applyBorder="1" applyAlignment="1">
      <alignment horizontal="center"/>
      <protection/>
    </xf>
    <xf numFmtId="0" fontId="1" fillId="32" borderId="21" xfId="53" applyFont="1" applyFill="1" applyBorder="1" applyAlignment="1">
      <alignment horizontal="center"/>
      <protection/>
    </xf>
    <xf numFmtId="0" fontId="1" fillId="32" borderId="24" xfId="53" applyFont="1" applyFill="1" applyBorder="1" applyAlignment="1">
      <alignment horizontal="center"/>
      <protection/>
    </xf>
    <xf numFmtId="0" fontId="2" fillId="32" borderId="11" xfId="53" applyFont="1" applyFill="1" applyBorder="1" applyAlignment="1" applyProtection="1">
      <alignment horizontal="center" vertical="center" wrapText="1"/>
      <protection locked="0"/>
    </xf>
    <xf numFmtId="0" fontId="2" fillId="32" borderId="18" xfId="53" applyFont="1" applyFill="1" applyBorder="1" applyAlignment="1" applyProtection="1">
      <alignment horizontal="center" vertical="center" wrapText="1"/>
      <protection locked="0"/>
    </xf>
    <xf numFmtId="0" fontId="2" fillId="32" borderId="12" xfId="53" applyFont="1" applyFill="1" applyBorder="1" applyAlignment="1" applyProtection="1">
      <alignment horizontal="center" vertical="center" wrapText="1"/>
      <protection locked="0"/>
    </xf>
    <xf numFmtId="0" fontId="1" fillId="32" borderId="11" xfId="53" applyFont="1" applyFill="1" applyBorder="1" applyAlignment="1" applyProtection="1">
      <alignment horizontal="center" vertical="center" wrapText="1"/>
      <protection locked="0"/>
    </xf>
    <xf numFmtId="0" fontId="1" fillId="32" borderId="18" xfId="53" applyFont="1" applyFill="1" applyBorder="1" applyAlignment="1" applyProtection="1">
      <alignment horizontal="center" vertical="center" wrapText="1"/>
      <protection locked="0"/>
    </xf>
    <xf numFmtId="0" fontId="1" fillId="32" borderId="12" xfId="53" applyFont="1" applyFill="1" applyBorder="1" applyAlignment="1" applyProtection="1">
      <alignment horizontal="center" vertical="center" wrapText="1"/>
      <protection locked="0"/>
    </xf>
    <xf numFmtId="0" fontId="1" fillId="32" borderId="10" xfId="53" applyFont="1" applyFill="1" applyBorder="1" applyAlignment="1">
      <alignment horizontal="center" vertical="center" wrapText="1"/>
      <protection/>
    </xf>
    <xf numFmtId="0" fontId="1" fillId="32" borderId="17" xfId="53" applyFont="1" applyFill="1" applyBorder="1" applyAlignment="1">
      <alignment horizontal="center" vertical="center" wrapText="1"/>
      <protection/>
    </xf>
    <xf numFmtId="0" fontId="1" fillId="32" borderId="19" xfId="53" applyFont="1" applyFill="1" applyBorder="1" applyAlignment="1">
      <alignment horizontal="center" vertical="center" wrapText="1"/>
      <protection/>
    </xf>
    <xf numFmtId="0" fontId="1" fillId="32" borderId="11" xfId="53" applyFont="1" applyFill="1" applyBorder="1" applyAlignment="1">
      <alignment horizontal="center" vertical="center" wrapText="1"/>
      <protection/>
    </xf>
    <xf numFmtId="172" fontId="2" fillId="30" borderId="15" xfId="53" applyNumberFormat="1" applyFont="1" applyFill="1" applyBorder="1" applyAlignment="1">
      <alignment horizontal="center" vertical="center" wrapText="1"/>
      <protection/>
    </xf>
    <xf numFmtId="172" fontId="2" fillId="30" borderId="22" xfId="53" applyNumberFormat="1" applyFont="1" applyFill="1" applyBorder="1" applyAlignment="1">
      <alignment horizontal="center" vertical="center" wrapText="1"/>
      <protection/>
    </xf>
    <xf numFmtId="0" fontId="71" fillId="0" borderId="16" xfId="53" applyFont="1" applyBorder="1" applyAlignment="1">
      <alignment horizontal="center"/>
      <protection/>
    </xf>
    <xf numFmtId="0" fontId="1" fillId="32" borderId="13" xfId="53" applyFont="1" applyFill="1" applyBorder="1" applyAlignment="1">
      <alignment horizontal="center" vertical="center" wrapText="1"/>
      <protection/>
    </xf>
    <xf numFmtId="0" fontId="1" fillId="32" borderId="21" xfId="53" applyFont="1" applyFill="1" applyBorder="1" applyAlignment="1">
      <alignment horizontal="center" vertical="center" wrapText="1"/>
      <protection/>
    </xf>
    <xf numFmtId="0" fontId="1" fillId="32" borderId="24" xfId="53" applyFont="1" applyFill="1" applyBorder="1" applyAlignment="1">
      <alignment horizontal="center" vertical="center" wrapText="1"/>
      <protection/>
    </xf>
    <xf numFmtId="0" fontId="0" fillId="0" borderId="18" xfId="0" applyBorder="1" applyAlignment="1">
      <alignment horizontal="left"/>
    </xf>
    <xf numFmtId="0" fontId="0" fillId="0" borderId="12" xfId="0" applyBorder="1" applyAlignment="1">
      <alignment horizontal="left"/>
    </xf>
    <xf numFmtId="0" fontId="2" fillId="30" borderId="21" xfId="53" applyFont="1" applyFill="1" applyBorder="1" applyAlignment="1">
      <alignment horizontal="left" vertical="center"/>
      <protection/>
    </xf>
    <xf numFmtId="0" fontId="2" fillId="30" borderId="24" xfId="53" applyFont="1" applyFill="1" applyBorder="1" applyAlignment="1">
      <alignment horizontal="left" vertical="center"/>
      <protection/>
    </xf>
    <xf numFmtId="0" fontId="2" fillId="32" borderId="21" xfId="53" applyFont="1" applyFill="1" applyBorder="1" applyAlignment="1">
      <alignment horizontal="center" vertical="center" wrapText="1"/>
      <protection/>
    </xf>
    <xf numFmtId="0" fontId="2" fillId="32" borderId="24" xfId="53" applyFont="1" applyFill="1" applyBorder="1" applyAlignment="1">
      <alignment horizontal="center" vertical="center"/>
      <protection/>
    </xf>
    <xf numFmtId="0" fontId="2" fillId="32" borderId="21" xfId="53" applyFont="1" applyFill="1" applyBorder="1" applyAlignment="1">
      <alignment horizontal="center" vertical="center"/>
      <protection/>
    </xf>
    <xf numFmtId="0" fontId="1" fillId="30" borderId="0" xfId="53" applyFont="1" applyFill="1" applyBorder="1" applyAlignment="1" applyProtection="1">
      <alignment horizontal="center" vertical="center" wrapText="1"/>
      <protection locked="0"/>
    </xf>
    <xf numFmtId="0" fontId="1" fillId="30" borderId="10" xfId="53" applyFont="1" applyFill="1" applyBorder="1" applyAlignment="1">
      <alignment horizontal="left" vertical="center" wrapText="1"/>
      <protection/>
    </xf>
    <xf numFmtId="0" fontId="1" fillId="30" borderId="14" xfId="53" applyFont="1" applyFill="1" applyBorder="1" applyAlignment="1">
      <alignment horizontal="left" vertical="center" wrapText="1"/>
      <protection/>
    </xf>
    <xf numFmtId="0" fontId="1" fillId="30" borderId="15" xfId="53" applyFont="1" applyFill="1" applyBorder="1" applyAlignment="1">
      <alignment horizontal="left" vertical="center" wrapText="1"/>
      <protection/>
    </xf>
    <xf numFmtId="0" fontId="1" fillId="30" borderId="16" xfId="53" applyFont="1" applyFill="1" applyBorder="1" applyAlignment="1">
      <alignment horizontal="left" vertical="center" wrapText="1"/>
      <protection/>
    </xf>
    <xf numFmtId="0" fontId="1" fillId="32" borderId="12" xfId="53" applyFont="1" applyFill="1" applyBorder="1" applyAlignment="1">
      <alignment horizontal="center" vertical="center" wrapText="1"/>
      <protection/>
    </xf>
    <xf numFmtId="0" fontId="2" fillId="30" borderId="11" xfId="53" applyFont="1" applyFill="1" applyBorder="1" applyAlignment="1">
      <alignment horizontal="center" vertical="center" wrapText="1"/>
      <protection/>
    </xf>
    <xf numFmtId="0" fontId="2" fillId="30" borderId="18" xfId="53" applyFont="1" applyFill="1" applyBorder="1" applyAlignment="1">
      <alignment horizontal="center" vertical="center" wrapText="1"/>
      <protection/>
    </xf>
    <xf numFmtId="0" fontId="2" fillId="30" borderId="12" xfId="53" applyFont="1" applyFill="1" applyBorder="1" applyAlignment="1">
      <alignment horizontal="center" vertical="center" wrapText="1"/>
      <protection/>
    </xf>
    <xf numFmtId="0" fontId="71" fillId="31" borderId="16" xfId="0" applyFont="1" applyFill="1" applyBorder="1" applyAlignment="1">
      <alignment horizontal="center"/>
    </xf>
    <xf numFmtId="0" fontId="11" fillId="31" borderId="0" xfId="0" applyFont="1" applyFill="1" applyAlignment="1">
      <alignment/>
    </xf>
    <xf numFmtId="0" fontId="53" fillId="31" borderId="0" xfId="0" applyFont="1" applyFill="1" applyAlignment="1">
      <alignment/>
    </xf>
    <xf numFmtId="0" fontId="54" fillId="31" borderId="0" xfId="45" applyFont="1" applyFill="1" applyAlignment="1" applyProtection="1">
      <alignment/>
      <protection/>
    </xf>
    <xf numFmtId="0" fontId="54" fillId="0" borderId="0" xfId="45" applyFont="1" applyAlignment="1" applyProtection="1">
      <alignment/>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_partieIIIMePfini"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styles" Target="styles.xml" /><Relationship Id="rId108" Type="http://schemas.openxmlformats.org/officeDocument/2006/relationships/sharedStrings" Target="sharedStrings.xml" /><Relationship Id="rId109" Type="http://schemas.openxmlformats.org/officeDocument/2006/relationships/externalLink" Target="externalLinks/externalLink1.xml" /><Relationship Id="rId110" Type="http://schemas.openxmlformats.org/officeDocument/2006/relationships/externalLink" Target="externalLinks/externalLink2.xml" /><Relationship Id="rId1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jakoubovitch\Bureau\formation%20aux%20professions%20de%20la%20sant&#233;\ECOLE2007\DT2006_corrig&#233;\Document%20de%20travail%202006\HTML%20parties%20II%20et%20III\Partie%20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jakoubovitch\Bureau\formation%20aux%20professions%20de%20la%20sant&#233;\ECOLE2007\DT2006_corrig&#233;\Document%20de%20travail%202006\HTML%20parties%20II%20et%20III\Partie%20II.xls\Diplome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Centres"/>
      <sheetName val="FluxEntrée"/>
      <sheetName val="NbInscrits"/>
      <sheetName val="Diplomes"/>
      <sheetName val="PropFemmesDipl"/>
    </sheetNames>
    <sheetDataSet>
      <sheetData sheetId="0">
        <row r="29">
          <cell r="B29">
            <v>461</v>
          </cell>
          <cell r="C29">
            <v>95</v>
          </cell>
          <cell r="D29">
            <v>39</v>
          </cell>
          <cell r="E29">
            <v>1</v>
          </cell>
          <cell r="F29">
            <v>8</v>
          </cell>
          <cell r="G29">
            <v>29</v>
          </cell>
          <cell r="H29">
            <v>29</v>
          </cell>
          <cell r="I29">
            <v>34</v>
          </cell>
          <cell r="J29">
            <v>333</v>
          </cell>
          <cell r="K29">
            <v>18</v>
          </cell>
          <cell r="L29">
            <v>37</v>
          </cell>
          <cell r="M29">
            <v>6</v>
          </cell>
          <cell r="N29">
            <v>10</v>
          </cell>
          <cell r="O29">
            <v>34</v>
          </cell>
          <cell r="P29">
            <v>4</v>
          </cell>
          <cell r="Q29">
            <v>1138</v>
          </cell>
        </row>
      </sheetData>
      <sheetData sheetId="2">
        <row r="29">
          <cell r="B29">
            <v>20321</v>
          </cell>
          <cell r="C29">
            <v>3282</v>
          </cell>
          <cell r="D29">
            <v>1666</v>
          </cell>
          <cell r="E29">
            <v>30</v>
          </cell>
          <cell r="F29">
            <v>1140</v>
          </cell>
          <cell r="G29">
            <v>1152</v>
          </cell>
          <cell r="H29">
            <v>699</v>
          </cell>
          <cell r="I29">
            <v>791</v>
          </cell>
          <cell r="J29">
            <v>85326</v>
          </cell>
          <cell r="K29">
            <v>1860</v>
          </cell>
          <cell r="L29">
            <v>6132</v>
          </cell>
          <cell r="M29">
            <v>1255</v>
          </cell>
          <cell r="N29">
            <v>1323</v>
          </cell>
          <cell r="O29">
            <v>3855</v>
          </cell>
          <cell r="P29">
            <v>392</v>
          </cell>
          <cell r="Q29">
            <v>129224</v>
          </cell>
        </row>
      </sheetData>
      <sheetData sheetId="3">
        <row r="29">
          <cell r="D29">
            <v>1674</v>
          </cell>
          <cell r="E29">
            <v>30</v>
          </cell>
          <cell r="F29">
            <v>305</v>
          </cell>
          <cell r="G29">
            <v>593</v>
          </cell>
          <cell r="H29">
            <v>426</v>
          </cell>
          <cell r="I29">
            <v>991</v>
          </cell>
          <cell r="J29">
            <v>20982</v>
          </cell>
          <cell r="K29">
            <v>499</v>
          </cell>
          <cell r="L29">
            <v>1566</v>
          </cell>
          <cell r="M29">
            <v>239</v>
          </cell>
          <cell r="N29">
            <v>352</v>
          </cell>
          <cell r="O29">
            <v>798</v>
          </cell>
          <cell r="Q29">
            <v>56632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bCentres"/>
      <sheetName val="FluxEntrée"/>
      <sheetName val="NbInscrits"/>
      <sheetName val="Diplomes"/>
      <sheetName val="PropFemmesDipl"/>
    </sheetNames>
    <sheetDataSet>
      <sheetData sheetId="3">
        <row r="29">
          <cell r="B29">
            <v>24903</v>
          </cell>
          <cell r="C29">
            <v>3177</v>
          </cell>
          <cell r="P29">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28"/>
  <sheetViews>
    <sheetView tabSelected="1" zoomScalePageLayoutView="0" workbookViewId="0" topLeftCell="A1">
      <selection activeCell="B26" sqref="B26"/>
    </sheetView>
  </sheetViews>
  <sheetFormatPr defaultColWidth="11.421875" defaultRowHeight="12.75"/>
  <cols>
    <col min="1" max="16384" width="11.421875" style="816" customWidth="1"/>
  </cols>
  <sheetData>
    <row r="2" s="816" customFormat="1" ht="11.25">
      <c r="B2" s="816" t="s">
        <v>454</v>
      </c>
    </row>
    <row r="3" s="816" customFormat="1" ht="11.25">
      <c r="B3" s="816" t="s">
        <v>455</v>
      </c>
    </row>
    <row r="4" s="816" customFormat="1" ht="11.25">
      <c r="B4" s="817" t="s">
        <v>432</v>
      </c>
    </row>
    <row r="5" s="816" customFormat="1" ht="11.25"/>
    <row r="6" s="816" customFormat="1" ht="11.25">
      <c r="B6" s="819" t="s">
        <v>433</v>
      </c>
    </row>
    <row r="7" s="816" customFormat="1" ht="11.25">
      <c r="B7" s="819" t="s">
        <v>434</v>
      </c>
    </row>
    <row r="8" s="816" customFormat="1" ht="11.25">
      <c r="B8" s="819" t="s">
        <v>435</v>
      </c>
    </row>
    <row r="9" s="816" customFormat="1" ht="11.25">
      <c r="B9" s="819" t="s">
        <v>436</v>
      </c>
    </row>
    <row r="10" s="816" customFormat="1" ht="11.25">
      <c r="B10" s="819" t="s">
        <v>437</v>
      </c>
    </row>
    <row r="11" s="816" customFormat="1" ht="11.25">
      <c r="B11" s="819" t="s">
        <v>438</v>
      </c>
    </row>
    <row r="12" s="816" customFormat="1" ht="11.25">
      <c r="B12" s="819" t="s">
        <v>439</v>
      </c>
    </row>
    <row r="13" s="816" customFormat="1" ht="11.25">
      <c r="B13" s="819" t="s">
        <v>440</v>
      </c>
    </row>
    <row r="14" s="816" customFormat="1" ht="11.25">
      <c r="B14" s="819" t="s">
        <v>441</v>
      </c>
    </row>
    <row r="15" s="816" customFormat="1" ht="11.25">
      <c r="B15" s="819" t="s">
        <v>442</v>
      </c>
    </row>
    <row r="16" s="816" customFormat="1" ht="11.25">
      <c r="B16" s="819" t="s">
        <v>443</v>
      </c>
    </row>
    <row r="17" s="816" customFormat="1" ht="11.25">
      <c r="B17" s="819" t="s">
        <v>444</v>
      </c>
    </row>
    <row r="18" s="816" customFormat="1" ht="11.25">
      <c r="B18" s="819" t="s">
        <v>445</v>
      </c>
    </row>
    <row r="19" s="816" customFormat="1" ht="11.25">
      <c r="B19" s="819" t="s">
        <v>446</v>
      </c>
    </row>
    <row r="20" s="816" customFormat="1" ht="11.25">
      <c r="B20" s="819" t="s">
        <v>447</v>
      </c>
    </row>
    <row r="21" s="816" customFormat="1" ht="11.25">
      <c r="B21" s="819" t="s">
        <v>448</v>
      </c>
    </row>
    <row r="22" s="816" customFormat="1" ht="11.25">
      <c r="B22" s="819" t="s">
        <v>449</v>
      </c>
    </row>
    <row r="23" s="816" customFormat="1" ht="11.25">
      <c r="B23" s="819" t="s">
        <v>450</v>
      </c>
    </row>
    <row r="24" s="816" customFormat="1" ht="11.25">
      <c r="B24" s="819" t="s">
        <v>451</v>
      </c>
    </row>
    <row r="25" s="816" customFormat="1" ht="11.25">
      <c r="B25" s="819" t="s">
        <v>452</v>
      </c>
    </row>
    <row r="26" s="816" customFormat="1" ht="11.25">
      <c r="B26" s="819" t="s">
        <v>453</v>
      </c>
    </row>
    <row r="27" s="816" customFormat="1" ht="11.25">
      <c r="B27" s="818" t="s">
        <v>456</v>
      </c>
    </row>
    <row r="28" s="816" customFormat="1" ht="11.25">
      <c r="B28" s="818" t="s">
        <v>452</v>
      </c>
    </row>
  </sheetData>
  <sheetProtection/>
  <hyperlinks>
    <hyperlink ref="B6" location="A_base!A1" display="Formations de base"/>
    <hyperlink ref="B7" location="A_amb!A1" display="Discipline : 413 – écoles d’ambulanciers"/>
    <hyperlink ref="B8" location="A_amb!A1" display="Discipline : 414 – instituts de formation en soins infirmiers"/>
    <hyperlink ref="B9" location="A_sagF!A1" display="Discipline : 415 – écoles de sages femmes"/>
    <hyperlink ref="B10" location="A_massK!A1" display="Discipline : 416 – écoles de masseurs kinésitherapeutes"/>
    <hyperlink ref="B11" location="A_tecLM!A1" display="Discipline : 417 – écoles de techniciens en laboratoire médical"/>
    <hyperlink ref="B12" location="A_aidS!A1" display="Discipline : 419 – écoles d’aides soignants"/>
    <hyperlink ref="B13" location="A_pedP!A1" display="Discipline : 420 – écoles de pédicures podologues"/>
    <hyperlink ref="B14" location="A_manERM!A1" display="Discipline : 421 – écoles de manipulateurs d’électro-radiologie médicale"/>
    <hyperlink ref="B15" location="A_ergo!A1" display="Discipline : 423 – écoles d’ergothérapeutes"/>
    <hyperlink ref="B16" location="A_psyMot!A1" display="Discipline : 424 – écoles de psychomotriciens"/>
    <hyperlink ref="B17" location="A_auxPuer!A1" display="Discipline : 456 – écoles d’auxiliaires de puériculture"/>
    <hyperlink ref="B18" location="A_prepPH!A1" display="Discipline 880 :  préparateurs en pharmacie hospitalière"/>
    <hyperlink ref="B19" location="A_Spe!A1" display="Spécialisations"/>
    <hyperlink ref="B20" location="A_puer!A1" display="Discipline : 418 – écoles de puéricultrices"/>
    <hyperlink ref="B21" location="A_infAnes!A1" display="Discipline : 425 – écoles d’infirmiers anesthésistes"/>
    <hyperlink ref="B22" location="A_infBloc!A1" display="Discipline : 426 – écoles d’infirmiers de bloc opératoire"/>
    <hyperlink ref="B23" location="A_cadreS!A1" display="Discipline : 453 – écoles de cadres de santé"/>
    <hyperlink ref="B24" location="VAEdeas!A1" display="Validation des acquis de l’expérience"/>
    <hyperlink ref="B26" location="nbCentres_an!A1" display="Tableaux chronologiques"/>
    <hyperlink ref="B25" location="nbCentres!A1" display="Tableaux régionaux"/>
    <hyperlink ref="B27" location="'1A-2-3_audio-prothésistes'!A1" display="Effectifs en formation en 2015 et diplômes"/>
    <hyperlink ref="B28" location="nbCentres_BCP!A1" display="Tableaux régionaux"/>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D51"/>
  <sheetViews>
    <sheetView showGridLines="0" zoomScalePageLayoutView="0" workbookViewId="0" topLeftCell="A19">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7" width="11.421875" style="0" customWidth="1"/>
    <col min="8" max="8" width="11.00390625" style="0" bestFit="1" customWidth="1"/>
    <col min="9" max="9" width="2.7109375" style="0" customWidth="1"/>
  </cols>
  <sheetData>
    <row r="1" spans="1:9" ht="16.5">
      <c r="A1" s="581" t="s">
        <v>6</v>
      </c>
      <c r="B1" s="581"/>
      <c r="C1" s="581"/>
      <c r="D1" s="581"/>
      <c r="E1" s="581"/>
      <c r="F1" s="581"/>
      <c r="G1" s="581"/>
      <c r="H1" s="581"/>
      <c r="I1" s="581"/>
    </row>
    <row r="3" spans="2:8" ht="12.75">
      <c r="B3" s="582" t="s">
        <v>288</v>
      </c>
      <c r="C3" s="582"/>
      <c r="D3" s="582"/>
      <c r="E3" s="582"/>
      <c r="F3" s="582"/>
      <c r="G3" s="582"/>
      <c r="H3" s="48"/>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10" ht="15" customHeight="1">
      <c r="B7" s="562"/>
      <c r="C7" s="558" t="s">
        <v>277</v>
      </c>
      <c r="D7" s="52" t="s">
        <v>277</v>
      </c>
      <c r="E7" s="55">
        <v>2761</v>
      </c>
      <c r="F7" s="56">
        <v>630</v>
      </c>
      <c r="G7" s="26">
        <f>SUM(E7:F7)</f>
        <v>3391</v>
      </c>
      <c r="H7" s="57">
        <v>48</v>
      </c>
      <c r="J7" s="263"/>
    </row>
    <row r="8" spans="2:10" ht="15">
      <c r="B8" s="562"/>
      <c r="C8" s="559"/>
      <c r="D8" s="44" t="s">
        <v>278</v>
      </c>
      <c r="E8" s="55">
        <v>23312</v>
      </c>
      <c r="F8" s="56">
        <v>4619</v>
      </c>
      <c r="G8" s="26">
        <f>SUM(E8:F8)</f>
        <v>27931</v>
      </c>
      <c r="H8" s="57">
        <v>180</v>
      </c>
      <c r="J8" s="265"/>
    </row>
    <row r="9" spans="2:10" ht="12.75">
      <c r="B9" s="562"/>
      <c r="C9" s="560"/>
      <c r="D9" s="45" t="s">
        <v>226</v>
      </c>
      <c r="E9" s="77">
        <f>SUM(E7:E8)</f>
        <v>26073</v>
      </c>
      <c r="F9" s="58">
        <f>SUM(F7:F8)</f>
        <v>5249</v>
      </c>
      <c r="G9" s="58">
        <f>SUM(G7:G8)</f>
        <v>31322</v>
      </c>
      <c r="H9" s="78">
        <f>SUM(H7:H8)</f>
        <v>228</v>
      </c>
      <c r="J9" s="403"/>
    </row>
    <row r="10" spans="2:10" ht="15" customHeight="1">
      <c r="B10" s="562"/>
      <c r="C10" s="558" t="s">
        <v>278</v>
      </c>
      <c r="D10" s="52" t="s">
        <v>277</v>
      </c>
      <c r="E10" s="55">
        <v>2781</v>
      </c>
      <c r="F10" s="56">
        <v>602</v>
      </c>
      <c r="G10" s="26">
        <f>SUM(E10:F10)</f>
        <v>3383</v>
      </c>
      <c r="H10" s="57">
        <v>36</v>
      </c>
      <c r="J10" s="415"/>
    </row>
    <row r="11" spans="2:10" ht="15">
      <c r="B11" s="562"/>
      <c r="C11" s="559"/>
      <c r="D11" s="44" t="s">
        <v>278</v>
      </c>
      <c r="E11" s="55">
        <v>22044</v>
      </c>
      <c r="F11" s="56">
        <v>4331</v>
      </c>
      <c r="G11" s="26">
        <f>SUM(E11:F11)</f>
        <v>26375</v>
      </c>
      <c r="H11" s="57">
        <v>129</v>
      </c>
      <c r="J11" s="266"/>
    </row>
    <row r="12" spans="2:10" ht="15" customHeight="1">
      <c r="B12" s="562"/>
      <c r="C12" s="559"/>
      <c r="D12" s="45" t="s">
        <v>226</v>
      </c>
      <c r="E12" s="77">
        <f>SUM(E10:E11)</f>
        <v>24825</v>
      </c>
      <c r="F12" s="58">
        <f>SUM(F10:F11)</f>
        <v>4933</v>
      </c>
      <c r="G12" s="58">
        <f>SUM(G10:G11)</f>
        <v>29758</v>
      </c>
      <c r="H12" s="78">
        <f>SUM(H10:H11)</f>
        <v>165</v>
      </c>
      <c r="J12" s="265"/>
    </row>
    <row r="13" spans="2:10" ht="15" customHeight="1">
      <c r="B13" s="562"/>
      <c r="C13" s="558" t="s">
        <v>279</v>
      </c>
      <c r="D13" s="52" t="s">
        <v>277</v>
      </c>
      <c r="E13" s="55">
        <v>2891</v>
      </c>
      <c r="F13" s="56">
        <v>566</v>
      </c>
      <c r="G13" s="26">
        <f>SUM(E13:F13)</f>
        <v>3457</v>
      </c>
      <c r="H13" s="57">
        <v>38</v>
      </c>
      <c r="J13" s="263"/>
    </row>
    <row r="14" spans="2:8" ht="15">
      <c r="B14" s="562"/>
      <c r="C14" s="559"/>
      <c r="D14" s="44" t="s">
        <v>278</v>
      </c>
      <c r="E14" s="55">
        <v>22229</v>
      </c>
      <c r="F14" s="56">
        <v>4611</v>
      </c>
      <c r="G14" s="26">
        <f>SUM(E14:F14)</f>
        <v>26840</v>
      </c>
      <c r="H14" s="57">
        <v>128</v>
      </c>
    </row>
    <row r="15" spans="2:8" ht="12.75">
      <c r="B15" s="562"/>
      <c r="C15" s="560"/>
      <c r="D15" s="53" t="s">
        <v>226</v>
      </c>
      <c r="E15" s="72">
        <f>SUM(E13:E14)</f>
        <v>25120</v>
      </c>
      <c r="F15" s="63">
        <f>SUM(F13:F14)</f>
        <v>5177</v>
      </c>
      <c r="G15" s="63">
        <f>SUM(G13:G14)</f>
        <v>30297</v>
      </c>
      <c r="H15" s="74">
        <f>SUM(H13:H14)</f>
        <v>166</v>
      </c>
    </row>
    <row r="16" spans="2:8" ht="12.75">
      <c r="B16" s="563"/>
      <c r="C16" s="590" t="s">
        <v>226</v>
      </c>
      <c r="D16" s="591"/>
      <c r="E16" s="77">
        <f>SUM(E15,E12,E9)</f>
        <v>76018</v>
      </c>
      <c r="F16" s="58">
        <f>SUM(F15,F12,F9)</f>
        <v>15359</v>
      </c>
      <c r="G16" s="58">
        <f>SUM(E16:F16)</f>
        <v>91377</v>
      </c>
      <c r="H16" s="78">
        <f>SUM(H15,H12,H9)</f>
        <v>559</v>
      </c>
    </row>
    <row r="17" spans="2:8" ht="12.75">
      <c r="B17" s="249"/>
      <c r="C17" s="100"/>
      <c r="D17" s="100"/>
      <c r="E17" s="103"/>
      <c r="F17" s="103"/>
      <c r="G17" s="103"/>
      <c r="H17" s="103"/>
    </row>
    <row r="18" spans="2:8" ht="12.75">
      <c r="B18" s="27"/>
      <c r="C18" s="27"/>
      <c r="D18" s="27"/>
      <c r="E18" s="27"/>
      <c r="F18" s="27"/>
      <c r="G18" s="28"/>
      <c r="H18" s="28"/>
    </row>
    <row r="19" spans="1:8" s="37" customFormat="1" ht="16.5" customHeight="1">
      <c r="A19" s="29"/>
      <c r="B19" s="35"/>
      <c r="C19" s="35"/>
      <c r="D19" s="35"/>
      <c r="E19" s="374" t="s">
        <v>266</v>
      </c>
      <c r="F19" s="374" t="s">
        <v>267</v>
      </c>
      <c r="G19" s="375" t="s">
        <v>226</v>
      </c>
      <c r="H19" s="36"/>
    </row>
    <row r="20" spans="1:10" s="37" customFormat="1" ht="27" customHeight="1">
      <c r="A20" s="29"/>
      <c r="B20" s="652" t="s">
        <v>168</v>
      </c>
      <c r="C20" s="653"/>
      <c r="D20" s="654"/>
      <c r="E20" s="110">
        <v>1469</v>
      </c>
      <c r="F20" s="110">
        <v>222</v>
      </c>
      <c r="G20" s="111">
        <f>SUM(E20:F20)</f>
        <v>1691</v>
      </c>
      <c r="H20" s="38"/>
      <c r="J20" s="402"/>
    </row>
    <row r="21" spans="1:10" s="37" customFormat="1" ht="17.25" customHeight="1">
      <c r="A21" s="29"/>
      <c r="B21" s="39"/>
      <c r="C21" s="39"/>
      <c r="D21" s="39"/>
      <c r="E21" s="39"/>
      <c r="F21" s="39"/>
      <c r="G21" s="39"/>
      <c r="H21" s="39"/>
      <c r="J21" s="258"/>
    </row>
    <row r="22" spans="1:30" s="37" customFormat="1" ht="12.75">
      <c r="A22" s="29"/>
      <c r="B22" s="582" t="s">
        <v>285</v>
      </c>
      <c r="C22" s="582"/>
      <c r="D22" s="582"/>
      <c r="E22" s="582"/>
      <c r="F22" s="582"/>
      <c r="G22" s="582"/>
      <c r="H22" s="260"/>
      <c r="I22" s="255"/>
      <c r="J22" s="255"/>
      <c r="K22" s="255"/>
      <c r="L22" s="255"/>
      <c r="M22" s="255"/>
      <c r="N22" s="254"/>
      <c r="O22" s="254"/>
      <c r="P22" s="254"/>
      <c r="Q22" s="254"/>
      <c r="R22" s="254"/>
      <c r="S22" s="254"/>
      <c r="T22" s="254"/>
      <c r="U22" s="254"/>
      <c r="V22" s="254"/>
      <c r="W22" s="254"/>
      <c r="X22" s="254"/>
      <c r="Y22" s="254"/>
      <c r="Z22" s="254"/>
      <c r="AA22" s="256"/>
      <c r="AB22" s="254"/>
      <c r="AC22" s="254"/>
      <c r="AD22" s="254"/>
    </row>
    <row r="23" spans="1:30" s="37" customFormat="1" ht="11.25" customHeight="1">
      <c r="A23" s="29"/>
      <c r="B23" s="34"/>
      <c r="C23" s="40"/>
      <c r="D23" s="40"/>
      <c r="E23" s="33"/>
      <c r="F23" s="31"/>
      <c r="G23" s="31"/>
      <c r="H23" s="261"/>
      <c r="I23" s="255"/>
      <c r="J23" s="255"/>
      <c r="K23" s="255"/>
      <c r="L23" s="255"/>
      <c r="M23" s="255"/>
      <c r="N23" s="254"/>
      <c r="O23" s="254"/>
      <c r="P23" s="254"/>
      <c r="Q23" s="254"/>
      <c r="R23" s="254"/>
      <c r="S23" s="254"/>
      <c r="T23" s="254"/>
      <c r="U23" s="254"/>
      <c r="V23" s="254"/>
      <c r="W23" s="254"/>
      <c r="X23" s="254"/>
      <c r="Y23" s="254"/>
      <c r="Z23" s="254"/>
      <c r="AA23" s="259"/>
      <c r="AB23" s="254"/>
      <c r="AC23" s="254"/>
      <c r="AD23" s="254"/>
    </row>
    <row r="24" spans="1:30" s="37" customFormat="1" ht="16.5" customHeight="1">
      <c r="A24" s="29"/>
      <c r="B24" s="40"/>
      <c r="C24" s="40"/>
      <c r="D24" s="377" t="s">
        <v>280</v>
      </c>
      <c r="E24" s="377" t="s">
        <v>266</v>
      </c>
      <c r="F24" s="379" t="s">
        <v>267</v>
      </c>
      <c r="G24" s="378" t="s">
        <v>226</v>
      </c>
      <c r="H24" s="261"/>
      <c r="I24" s="255"/>
      <c r="J24" s="255"/>
      <c r="K24" s="255"/>
      <c r="L24" s="255"/>
      <c r="M24" s="255"/>
      <c r="N24" s="254"/>
      <c r="O24" s="254"/>
      <c r="P24" s="254"/>
      <c r="Q24" s="254"/>
      <c r="R24" s="254"/>
      <c r="S24" s="254"/>
      <c r="T24" s="262"/>
      <c r="U24" s="254"/>
      <c r="V24" s="254"/>
      <c r="W24" s="254"/>
      <c r="X24" s="269"/>
      <c r="Y24" s="254"/>
      <c r="Z24" s="254"/>
      <c r="AA24" s="254"/>
      <c r="AB24" s="254"/>
      <c r="AC24" s="254"/>
      <c r="AD24" s="254"/>
    </row>
    <row r="25" spans="1:30" s="37" customFormat="1" ht="15">
      <c r="A25" s="29"/>
      <c r="B25" s="567" t="s">
        <v>269</v>
      </c>
      <c r="C25" s="568"/>
      <c r="D25" s="52" t="s">
        <v>277</v>
      </c>
      <c r="E25" s="61">
        <v>19748</v>
      </c>
      <c r="F25" s="62">
        <v>3484</v>
      </c>
      <c r="G25" s="63">
        <f>SUM(E25:F25)</f>
        <v>23232</v>
      </c>
      <c r="H25" s="261"/>
      <c r="I25" s="255"/>
      <c r="J25" s="255"/>
      <c r="K25" s="266"/>
      <c r="L25" s="266"/>
      <c r="M25" s="266"/>
      <c r="N25" s="258"/>
      <c r="O25" s="258"/>
      <c r="P25" s="258"/>
      <c r="Q25" s="254"/>
      <c r="R25" s="259"/>
      <c r="S25" s="259"/>
      <c r="T25" s="269"/>
      <c r="U25" s="259"/>
      <c r="V25" s="258"/>
      <c r="W25" s="259"/>
      <c r="X25" s="259"/>
      <c r="Y25" s="259"/>
      <c r="Z25" s="258"/>
      <c r="AA25" s="259"/>
      <c r="AB25" s="254"/>
      <c r="AC25" s="254"/>
      <c r="AD25" s="254"/>
    </row>
    <row r="26" spans="1:30" s="37" customFormat="1" ht="15">
      <c r="A26" s="29"/>
      <c r="B26" s="569"/>
      <c r="C26" s="570"/>
      <c r="D26" s="44" t="s">
        <v>278</v>
      </c>
      <c r="E26" s="56">
        <v>3264</v>
      </c>
      <c r="F26" s="55">
        <v>835</v>
      </c>
      <c r="G26" s="26">
        <f>SUM(E26:F26)</f>
        <v>4099</v>
      </c>
      <c r="H26" s="261"/>
      <c r="I26" s="255"/>
      <c r="J26" s="255"/>
      <c r="K26" s="255"/>
      <c r="L26" s="255"/>
      <c r="M26" s="255"/>
      <c r="N26" s="254"/>
      <c r="O26" s="254"/>
      <c r="P26" s="254"/>
      <c r="Q26" s="254"/>
      <c r="R26" s="256"/>
      <c r="S26" s="256"/>
      <c r="T26" s="254"/>
      <c r="U26" s="254"/>
      <c r="V26" s="254"/>
      <c r="W26" s="256"/>
      <c r="X26" s="254"/>
      <c r="Y26" s="256"/>
      <c r="Z26" s="254"/>
      <c r="AA26" s="256"/>
      <c r="AB26" s="254"/>
      <c r="AC26" s="254"/>
      <c r="AD26" s="254"/>
    </row>
    <row r="27" spans="1:30" s="37" customFormat="1" ht="12.75">
      <c r="A27" s="29"/>
      <c r="B27" s="571"/>
      <c r="C27" s="572"/>
      <c r="D27" s="45" t="s">
        <v>226</v>
      </c>
      <c r="E27" s="63">
        <f>SUM(E25:E26)</f>
        <v>23012</v>
      </c>
      <c r="F27" s="72">
        <f>SUM(F25:F26)</f>
        <v>4319</v>
      </c>
      <c r="G27" s="63">
        <f>SUM(G25:G26)</f>
        <v>27331</v>
      </c>
      <c r="H27" s="261"/>
      <c r="I27" s="255"/>
      <c r="J27" s="255"/>
      <c r="K27" s="255"/>
      <c r="L27" s="255"/>
      <c r="M27" s="255"/>
      <c r="N27" s="254"/>
      <c r="O27" s="254"/>
      <c r="P27" s="254"/>
      <c r="Q27" s="254"/>
      <c r="R27" s="256"/>
      <c r="S27" s="256"/>
      <c r="T27" s="254"/>
      <c r="U27" s="254"/>
      <c r="V27" s="254"/>
      <c r="W27" s="256"/>
      <c r="X27" s="254"/>
      <c r="Y27" s="256"/>
      <c r="Z27" s="254"/>
      <c r="AA27" s="256"/>
      <c r="AB27" s="254"/>
      <c r="AC27" s="254"/>
      <c r="AD27" s="254"/>
    </row>
    <row r="28" spans="1:30" s="37" customFormat="1" ht="15">
      <c r="A28" s="29"/>
      <c r="B28" s="567" t="s">
        <v>270</v>
      </c>
      <c r="C28" s="568"/>
      <c r="D28" s="52" t="s">
        <v>277</v>
      </c>
      <c r="E28" s="73">
        <v>18697</v>
      </c>
      <c r="F28" s="61">
        <v>3170</v>
      </c>
      <c r="G28" s="74">
        <f>SUM(E28:F28)</f>
        <v>21867</v>
      </c>
      <c r="H28" s="267"/>
      <c r="I28" s="255"/>
      <c r="J28" s="255"/>
      <c r="K28" s="255"/>
      <c r="L28" s="255"/>
      <c r="M28" s="255"/>
      <c r="N28" s="254"/>
      <c r="O28" s="254"/>
      <c r="P28" s="254"/>
      <c r="Q28" s="254"/>
      <c r="R28" s="256"/>
      <c r="S28" s="256"/>
      <c r="T28" s="254"/>
      <c r="U28" s="254"/>
      <c r="V28" s="254"/>
      <c r="W28" s="256"/>
      <c r="X28" s="254"/>
      <c r="Y28" s="256"/>
      <c r="Z28" s="254"/>
      <c r="AA28" s="256"/>
      <c r="AB28" s="254"/>
      <c r="AC28" s="254"/>
      <c r="AD28" s="254"/>
    </row>
    <row r="29" spans="1:30" s="37" customFormat="1" ht="15">
      <c r="A29" s="29"/>
      <c r="B29" s="569"/>
      <c r="C29" s="570"/>
      <c r="D29" s="44" t="s">
        <v>278</v>
      </c>
      <c r="E29" s="75">
        <v>3069</v>
      </c>
      <c r="F29" s="64">
        <v>765</v>
      </c>
      <c r="G29" s="76">
        <f>SUM(E29:F29)</f>
        <v>3834</v>
      </c>
      <c r="H29" s="267"/>
      <c r="I29" s="255"/>
      <c r="J29" s="263"/>
      <c r="K29" s="255"/>
      <c r="L29" s="255"/>
      <c r="M29" s="255"/>
      <c r="N29" s="254"/>
      <c r="O29" s="254"/>
      <c r="P29" s="254"/>
      <c r="Q29" s="254"/>
      <c r="R29" s="256"/>
      <c r="S29" s="256"/>
      <c r="T29" s="262"/>
      <c r="U29" s="256"/>
      <c r="V29" s="254"/>
      <c r="W29" s="256"/>
      <c r="X29" s="256"/>
      <c r="Y29" s="256"/>
      <c r="Z29" s="254"/>
      <c r="AA29" s="254"/>
      <c r="AB29" s="254"/>
      <c r="AC29" s="254"/>
      <c r="AD29" s="254"/>
    </row>
    <row r="30" spans="1:30" s="37" customFormat="1" ht="12.75">
      <c r="A30" s="29"/>
      <c r="B30" s="571"/>
      <c r="C30" s="572"/>
      <c r="D30" s="45" t="s">
        <v>226</v>
      </c>
      <c r="E30" s="58">
        <f>SUM(E28:E29)</f>
        <v>21766</v>
      </c>
      <c r="F30" s="77">
        <f>SUM(F28:F29)</f>
        <v>3935</v>
      </c>
      <c r="G30" s="58">
        <f>SUM(G28:G29)</f>
        <v>25701</v>
      </c>
      <c r="H30" s="267"/>
      <c r="I30" s="255"/>
      <c r="J30" s="255"/>
      <c r="K30" s="255"/>
      <c r="L30" s="255"/>
      <c r="M30" s="255"/>
      <c r="N30" s="254"/>
      <c r="O30" s="254"/>
      <c r="P30" s="254"/>
      <c r="Q30" s="254"/>
      <c r="R30" s="256"/>
      <c r="S30" s="256"/>
      <c r="T30" s="254"/>
      <c r="U30" s="254"/>
      <c r="V30" s="254"/>
      <c r="W30" s="256"/>
      <c r="X30" s="254"/>
      <c r="Y30" s="256"/>
      <c r="Z30" s="254"/>
      <c r="AA30" s="254"/>
      <c r="AB30" s="254"/>
      <c r="AC30" s="254"/>
      <c r="AD30" s="254"/>
    </row>
    <row r="31" spans="1:30" s="37" customFormat="1" ht="12.75" customHeight="1">
      <c r="A31" s="29"/>
      <c r="B31" s="583" t="s">
        <v>271</v>
      </c>
      <c r="C31" s="585"/>
      <c r="D31" s="52" t="s">
        <v>277</v>
      </c>
      <c r="E31" s="61">
        <v>120</v>
      </c>
      <c r="F31" s="62">
        <v>24</v>
      </c>
      <c r="G31" s="63">
        <f>SUM(E31:F31)</f>
        <v>144</v>
      </c>
      <c r="H31" s="268"/>
      <c r="I31" s="255"/>
      <c r="J31" s="255"/>
      <c r="K31" s="255"/>
      <c r="L31" s="255"/>
      <c r="M31" s="255"/>
      <c r="N31" s="254"/>
      <c r="O31" s="254"/>
      <c r="P31" s="254"/>
      <c r="Q31" s="254"/>
      <c r="R31" s="256"/>
      <c r="S31" s="256"/>
      <c r="T31" s="254"/>
      <c r="U31" s="254"/>
      <c r="V31" s="254"/>
      <c r="W31" s="256"/>
      <c r="X31" s="254"/>
      <c r="Y31" s="256"/>
      <c r="Z31" s="254"/>
      <c r="AA31" s="254"/>
      <c r="AB31" s="254"/>
      <c r="AC31" s="254"/>
      <c r="AD31" s="254"/>
    </row>
    <row r="32" spans="1:30" s="37" customFormat="1" ht="12.75" customHeight="1">
      <c r="A32" s="29"/>
      <c r="B32" s="588"/>
      <c r="C32" s="589"/>
      <c r="D32" s="44" t="s">
        <v>278</v>
      </c>
      <c r="E32" s="56">
        <v>42</v>
      </c>
      <c r="F32" s="55">
        <v>10</v>
      </c>
      <c r="G32" s="26">
        <f>SUM(E32:F32)</f>
        <v>52</v>
      </c>
      <c r="H32" s="268"/>
      <c r="I32" s="255"/>
      <c r="J32" s="255"/>
      <c r="K32" s="265"/>
      <c r="L32" s="255"/>
      <c r="M32" s="255"/>
      <c r="N32" s="254"/>
      <c r="O32" s="254"/>
      <c r="P32" s="254"/>
      <c r="Q32" s="254"/>
      <c r="R32" s="256"/>
      <c r="S32" s="256"/>
      <c r="T32" s="254"/>
      <c r="U32" s="254"/>
      <c r="V32" s="254"/>
      <c r="W32" s="256"/>
      <c r="X32" s="254"/>
      <c r="Y32" s="256"/>
      <c r="Z32" s="254"/>
      <c r="AA32" s="254"/>
      <c r="AB32" s="254"/>
      <c r="AC32" s="254"/>
      <c r="AD32" s="254"/>
    </row>
    <row r="33" spans="1:30" s="37" customFormat="1" ht="12.75" customHeight="1">
      <c r="A33" s="29"/>
      <c r="B33" s="564"/>
      <c r="C33" s="566"/>
      <c r="D33" s="45" t="s">
        <v>226</v>
      </c>
      <c r="E33" s="63">
        <f>SUM(E31:E32)</f>
        <v>162</v>
      </c>
      <c r="F33" s="72">
        <f>SUM(F31:F32)</f>
        <v>34</v>
      </c>
      <c r="G33" s="63">
        <f>SUM(G31:G32)</f>
        <v>196</v>
      </c>
      <c r="H33" s="268"/>
      <c r="I33" s="255"/>
      <c r="J33" s="255"/>
      <c r="K33" s="255"/>
      <c r="L33" s="255"/>
      <c r="M33" s="255"/>
      <c r="N33" s="254"/>
      <c r="O33" s="254"/>
      <c r="P33" s="254"/>
      <c r="Q33" s="254"/>
      <c r="R33" s="256"/>
      <c r="S33" s="256"/>
      <c r="T33" s="254"/>
      <c r="U33" s="256"/>
      <c r="V33" s="254"/>
      <c r="W33" s="256"/>
      <c r="X33" s="256"/>
      <c r="Y33" s="256"/>
      <c r="Z33" s="254"/>
      <c r="AA33" s="254"/>
      <c r="AB33" s="254"/>
      <c r="AC33" s="254"/>
      <c r="AD33" s="254"/>
    </row>
    <row r="34" spans="1:30" s="37" customFormat="1" ht="12.75" customHeight="1">
      <c r="A34" s="29"/>
      <c r="B34" s="583" t="s">
        <v>272</v>
      </c>
      <c r="C34" s="585"/>
      <c r="D34" s="52" t="s">
        <v>277</v>
      </c>
      <c r="E34" s="61">
        <v>119</v>
      </c>
      <c r="F34" s="62">
        <v>21</v>
      </c>
      <c r="G34" s="63">
        <f>SUM(E34:F34)</f>
        <v>140</v>
      </c>
      <c r="H34" s="267"/>
      <c r="I34" s="255"/>
      <c r="J34" s="255"/>
      <c r="K34" s="255"/>
      <c r="L34" s="255"/>
      <c r="M34" s="255"/>
      <c r="N34" s="254"/>
      <c r="O34" s="254"/>
      <c r="P34" s="254"/>
      <c r="Q34" s="254"/>
      <c r="R34" s="256"/>
      <c r="S34" s="256"/>
      <c r="T34" s="254"/>
      <c r="U34" s="254"/>
      <c r="V34" s="254"/>
      <c r="W34" s="256"/>
      <c r="X34" s="254"/>
      <c r="Y34" s="256"/>
      <c r="Z34" s="254"/>
      <c r="AA34" s="254"/>
      <c r="AB34" s="254"/>
      <c r="AC34" s="254"/>
      <c r="AD34" s="254"/>
    </row>
    <row r="35" spans="1:30" s="37" customFormat="1" ht="12.75" customHeight="1">
      <c r="A35" s="29"/>
      <c r="B35" s="588"/>
      <c r="C35" s="589"/>
      <c r="D35" s="44" t="s">
        <v>278</v>
      </c>
      <c r="E35" s="56">
        <v>38</v>
      </c>
      <c r="F35" s="55">
        <v>9</v>
      </c>
      <c r="G35" s="26">
        <f>SUM(E35:F35)</f>
        <v>47</v>
      </c>
      <c r="H35" s="267"/>
      <c r="I35" s="255"/>
      <c r="J35" s="255"/>
      <c r="K35" s="255"/>
      <c r="L35" s="255"/>
      <c r="M35" s="255"/>
      <c r="N35" s="254"/>
      <c r="O35" s="254"/>
      <c r="P35" s="254"/>
      <c r="Q35" s="254"/>
      <c r="R35" s="256"/>
      <c r="S35" s="254"/>
      <c r="T35" s="254"/>
      <c r="U35" s="254"/>
      <c r="V35" s="254"/>
      <c r="W35" s="256"/>
      <c r="X35" s="254"/>
      <c r="Y35" s="256"/>
      <c r="Z35" s="254"/>
      <c r="AA35" s="254"/>
      <c r="AB35" s="254"/>
      <c r="AC35" s="254"/>
      <c r="AD35" s="254"/>
    </row>
    <row r="36" spans="1:30" s="37" customFormat="1" ht="12.75" customHeight="1">
      <c r="A36" s="29"/>
      <c r="B36" s="564"/>
      <c r="C36" s="566"/>
      <c r="D36" s="45" t="s">
        <v>226</v>
      </c>
      <c r="E36" s="58">
        <f>SUM(E34:E35)</f>
        <v>157</v>
      </c>
      <c r="F36" s="77">
        <f>SUM(F34:F35)</f>
        <v>30</v>
      </c>
      <c r="G36" s="58">
        <f>SUM(G34:G35)</f>
        <v>187</v>
      </c>
      <c r="H36" s="267"/>
      <c r="I36" s="255"/>
      <c r="J36" s="255"/>
      <c r="K36" s="255"/>
      <c r="L36" s="255"/>
      <c r="M36" s="255"/>
      <c r="N36" s="254"/>
      <c r="O36" s="254"/>
      <c r="P36" s="254"/>
      <c r="Q36" s="254"/>
      <c r="R36" s="254"/>
      <c r="S36" s="254"/>
      <c r="T36" s="254"/>
      <c r="U36" s="254"/>
      <c r="V36" s="254"/>
      <c r="W36" s="254"/>
      <c r="X36" s="254"/>
      <c r="Y36" s="254"/>
      <c r="Z36" s="254"/>
      <c r="AA36" s="254"/>
      <c r="AB36" s="254"/>
      <c r="AC36" s="254"/>
      <c r="AD36" s="254"/>
    </row>
    <row r="37" spans="1:30" s="37" customFormat="1" ht="17.25" customHeight="1">
      <c r="A37" s="29"/>
      <c r="B37" s="39"/>
      <c r="C37" s="39"/>
      <c r="D37" s="39"/>
      <c r="E37" s="42"/>
      <c r="F37" s="42"/>
      <c r="G37" s="42">
        <f>G30+G36</f>
        <v>25888</v>
      </c>
      <c r="H37" s="264"/>
      <c r="I37" s="255"/>
      <c r="J37" s="255"/>
      <c r="K37" s="255"/>
      <c r="L37" s="255"/>
      <c r="M37" s="255"/>
      <c r="N37" s="254"/>
      <c r="O37" s="254"/>
      <c r="P37" s="254"/>
      <c r="Q37" s="254"/>
      <c r="R37" s="254"/>
      <c r="S37" s="254"/>
      <c r="T37" s="254"/>
      <c r="U37" s="254"/>
      <c r="V37" s="254"/>
      <c r="W37" s="254"/>
      <c r="X37" s="254"/>
      <c r="Y37" s="254"/>
      <c r="Z37" s="254"/>
      <c r="AA37" s="254"/>
      <c r="AB37" s="254"/>
      <c r="AC37" s="254"/>
      <c r="AD37" s="254"/>
    </row>
    <row r="38" spans="1:30" s="37" customFormat="1" ht="12.75">
      <c r="A38" s="29"/>
      <c r="B38" s="582" t="s">
        <v>286</v>
      </c>
      <c r="C38" s="582"/>
      <c r="D38" s="582"/>
      <c r="E38" s="582"/>
      <c r="F38" s="582"/>
      <c r="G38" s="582"/>
      <c r="H38" s="260"/>
      <c r="I38" s="255"/>
      <c r="J38" s="255"/>
      <c r="K38" s="255"/>
      <c r="L38" s="255"/>
      <c r="M38" s="255"/>
      <c r="N38" s="254"/>
      <c r="O38" s="254"/>
      <c r="P38" s="254"/>
      <c r="Q38" s="254"/>
      <c r="R38" s="254"/>
      <c r="S38" s="254"/>
      <c r="T38" s="254"/>
      <c r="U38" s="254"/>
      <c r="V38" s="254"/>
      <c r="W38" s="254"/>
      <c r="X38" s="254"/>
      <c r="Y38" s="254"/>
      <c r="Z38" s="254"/>
      <c r="AA38" s="254"/>
      <c r="AB38" s="254"/>
      <c r="AC38" s="254"/>
      <c r="AD38" s="254"/>
    </row>
    <row r="39" spans="1:30" s="37" customFormat="1" ht="8.25" customHeight="1">
      <c r="A39" s="29"/>
      <c r="B39" s="34"/>
      <c r="C39" s="40"/>
      <c r="D39" s="40"/>
      <c r="E39" s="40"/>
      <c r="F39" s="40"/>
      <c r="G39" s="40"/>
      <c r="H39" s="264"/>
      <c r="I39" s="255"/>
      <c r="J39" s="255"/>
      <c r="K39" s="255"/>
      <c r="L39" s="255"/>
      <c r="M39" s="255"/>
      <c r="N39" s="254"/>
      <c r="O39" s="254"/>
      <c r="P39" s="254"/>
      <c r="Q39" s="254"/>
      <c r="R39" s="254"/>
      <c r="S39" s="254"/>
      <c r="T39" s="254"/>
      <c r="U39" s="254"/>
      <c r="V39" s="254"/>
      <c r="W39" s="254"/>
      <c r="X39" s="254"/>
      <c r="Y39" s="254"/>
      <c r="Z39" s="254"/>
      <c r="AA39" s="254"/>
      <c r="AB39" s="254"/>
      <c r="AC39" s="254"/>
      <c r="AD39" s="254"/>
    </row>
    <row r="40" spans="1:8" s="37" customFormat="1" ht="17.25" customHeight="1">
      <c r="A40" s="29"/>
      <c r="B40" s="35"/>
      <c r="C40" s="35"/>
      <c r="D40" s="35"/>
      <c r="E40" s="377" t="s">
        <v>266</v>
      </c>
      <c r="F40" s="379" t="s">
        <v>267</v>
      </c>
      <c r="G40" s="378" t="s">
        <v>226</v>
      </c>
      <c r="H40" s="40"/>
    </row>
    <row r="41" spans="1:8" s="37" customFormat="1" ht="27" customHeight="1">
      <c r="A41" s="29"/>
      <c r="B41" s="583" t="s">
        <v>187</v>
      </c>
      <c r="C41" s="584"/>
      <c r="D41" s="585"/>
      <c r="E41" s="59">
        <v>156334</v>
      </c>
      <c r="F41" s="67">
        <v>30232</v>
      </c>
      <c r="G41" s="68">
        <f>SUM(E41:F41)</f>
        <v>186566</v>
      </c>
      <c r="H41" s="40"/>
    </row>
    <row r="42" spans="1:8" s="37" customFormat="1" ht="12.75" customHeight="1">
      <c r="A42" s="29"/>
      <c r="B42" s="564" t="s">
        <v>273</v>
      </c>
      <c r="C42" s="565"/>
      <c r="D42" s="566"/>
      <c r="E42" s="60">
        <v>45045</v>
      </c>
      <c r="F42" s="69">
        <v>8427</v>
      </c>
      <c r="G42" s="70">
        <f>SUM(E42:F42)</f>
        <v>53472</v>
      </c>
      <c r="H42" s="40"/>
    </row>
    <row r="43" spans="1:8" s="37" customFormat="1" ht="12.75">
      <c r="A43" s="29"/>
      <c r="B43" s="39" t="s">
        <v>188</v>
      </c>
      <c r="C43" s="39"/>
      <c r="D43" s="39"/>
      <c r="E43" s="39"/>
      <c r="F43" s="39"/>
      <c r="G43" s="40"/>
      <c r="H43" s="40"/>
    </row>
    <row r="44" spans="1:8" s="37" customFormat="1" ht="17.25" customHeight="1">
      <c r="A44" s="29"/>
      <c r="B44" s="39"/>
      <c r="C44" s="39"/>
      <c r="D44" s="39"/>
      <c r="E44" s="39"/>
      <c r="F44" s="39"/>
      <c r="G44" s="40"/>
      <c r="H44" s="40"/>
    </row>
    <row r="45" spans="1:8" s="37" customFormat="1" ht="12.75">
      <c r="A45" s="29"/>
      <c r="B45" s="582" t="s">
        <v>287</v>
      </c>
      <c r="C45" s="582"/>
      <c r="D45" s="582"/>
      <c r="E45" s="582"/>
      <c r="F45" s="582"/>
      <c r="G45" s="582"/>
      <c r="H45" s="48"/>
    </row>
    <row r="46" spans="1:8" s="37" customFormat="1" ht="8.25" customHeight="1">
      <c r="A46" s="29"/>
      <c r="B46" s="43"/>
      <c r="C46" s="33"/>
      <c r="D46" s="33"/>
      <c r="E46" s="31"/>
      <c r="F46" s="29"/>
      <c r="G46" s="40"/>
      <c r="H46" s="40"/>
    </row>
    <row r="47" spans="1:8" s="37" customFormat="1" ht="12.75">
      <c r="A47" s="29"/>
      <c r="B47" s="380" t="s">
        <v>274</v>
      </c>
      <c r="C47" s="380" t="s">
        <v>275</v>
      </c>
      <c r="D47" s="573" t="s">
        <v>276</v>
      </c>
      <c r="E47" s="574"/>
      <c r="F47" s="577" t="s">
        <v>226</v>
      </c>
      <c r="G47" s="578"/>
      <c r="H47" s="40"/>
    </row>
    <row r="48" spans="1:8" s="37" customFormat="1" ht="12.75">
      <c r="A48" s="29"/>
      <c r="B48" s="113">
        <v>268</v>
      </c>
      <c r="C48" s="113">
        <v>59</v>
      </c>
      <c r="D48" s="575">
        <v>0</v>
      </c>
      <c r="E48" s="576"/>
      <c r="F48" s="579">
        <f>SUM(B48:E48)</f>
        <v>327</v>
      </c>
      <c r="G48" s="580"/>
      <c r="H48" s="40"/>
    </row>
    <row r="49" spans="1:8" s="37" customFormat="1" ht="12.75">
      <c r="A49" s="29"/>
      <c r="B49" s="29"/>
      <c r="C49" s="29"/>
      <c r="D49" s="29"/>
      <c r="E49" s="29"/>
      <c r="F49" s="29"/>
      <c r="G49" s="29"/>
      <c r="H49" s="29"/>
    </row>
    <row r="50" spans="1:8" s="37" customFormat="1" ht="12.75">
      <c r="A50" s="29"/>
      <c r="B50" s="29"/>
      <c r="C50" s="29"/>
      <c r="D50" s="29"/>
      <c r="E50" s="29"/>
      <c r="F50" s="29"/>
      <c r="G50" s="29"/>
      <c r="H50" s="29"/>
    </row>
    <row r="51" spans="1:8" s="37" customFormat="1" ht="12.75">
      <c r="A51" s="29"/>
      <c r="B51" s="29"/>
      <c r="C51" s="29"/>
      <c r="D51" s="29"/>
      <c r="E51" s="29"/>
      <c r="F51" s="29"/>
      <c r="G51" s="29"/>
      <c r="H51" s="29"/>
    </row>
  </sheetData>
  <sheetProtection/>
  <mergeCells count="24">
    <mergeCell ref="A1:I1"/>
    <mergeCell ref="B3:G3"/>
    <mergeCell ref="B5:B16"/>
    <mergeCell ref="C5:C6"/>
    <mergeCell ref="D5:D6"/>
    <mergeCell ref="E5:H5"/>
    <mergeCell ref="C7:C9"/>
    <mergeCell ref="C10:C12"/>
    <mergeCell ref="C13:C15"/>
    <mergeCell ref="C16:D16"/>
    <mergeCell ref="D48:E48"/>
    <mergeCell ref="F48:G48"/>
    <mergeCell ref="B38:G38"/>
    <mergeCell ref="B41:D41"/>
    <mergeCell ref="B42:D42"/>
    <mergeCell ref="B45:G45"/>
    <mergeCell ref="D47:E47"/>
    <mergeCell ref="F47:G47"/>
    <mergeCell ref="B20:D20"/>
    <mergeCell ref="B22:G22"/>
    <mergeCell ref="B25:C27"/>
    <mergeCell ref="B28:C30"/>
    <mergeCell ref="B31:C33"/>
    <mergeCell ref="B34:C3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6 G27:G36" formula="1"/>
  </ignoredErrors>
</worksheet>
</file>

<file path=xl/worksheets/sheet100.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I52"/>
    </sheetView>
  </sheetViews>
  <sheetFormatPr defaultColWidth="11.421875" defaultRowHeight="12.75"/>
  <cols>
    <col min="1" max="1" width="2.140625" style="347" customWidth="1"/>
    <col min="2" max="2" width="20.8515625" style="347" customWidth="1"/>
    <col min="3" max="3" width="14.7109375" style="347" customWidth="1"/>
    <col min="4" max="4" width="10.7109375" style="347" customWidth="1"/>
    <col min="5" max="5" width="11.140625" style="347" customWidth="1"/>
    <col min="6" max="6" width="10.421875" style="347" customWidth="1"/>
    <col min="7" max="7" width="11.421875" style="347" customWidth="1"/>
    <col min="8" max="8" width="11.00390625" style="347" bestFit="1" customWidth="1"/>
    <col min="9" max="9" width="2.7109375" style="347" customWidth="1"/>
    <col min="10" max="16384" width="11.421875" style="347" customWidth="1"/>
  </cols>
  <sheetData>
    <row r="1" spans="1:9" ht="16.5">
      <c r="A1" s="762" t="s">
        <v>404</v>
      </c>
      <c r="B1" s="762"/>
      <c r="C1" s="762"/>
      <c r="D1" s="762"/>
      <c r="E1" s="762"/>
      <c r="F1" s="762"/>
      <c r="G1" s="762"/>
      <c r="H1" s="762"/>
      <c r="I1" s="762"/>
    </row>
    <row r="2" spans="1:9" ht="12.75">
      <c r="A2" s="387"/>
      <c r="B2" s="387"/>
      <c r="C2" s="387"/>
      <c r="D2" s="387"/>
      <c r="E2" s="387"/>
      <c r="F2" s="387"/>
      <c r="G2" s="387"/>
      <c r="H2" s="387"/>
      <c r="I2" s="387"/>
    </row>
    <row r="3" spans="1:9" ht="12.75">
      <c r="A3" s="387"/>
      <c r="B3" s="704" t="s">
        <v>288</v>
      </c>
      <c r="C3" s="704"/>
      <c r="D3" s="704"/>
      <c r="E3" s="704"/>
      <c r="F3" s="704"/>
      <c r="G3" s="704"/>
      <c r="H3" s="437"/>
      <c r="I3" s="387"/>
    </row>
    <row r="4" spans="2:8" ht="13.5">
      <c r="B4" s="271"/>
      <c r="C4" s="272"/>
      <c r="D4" s="272"/>
      <c r="E4" s="273"/>
      <c r="F4" s="274"/>
      <c r="G4" s="272"/>
      <c r="H4" s="275"/>
    </row>
    <row r="5" spans="2:6" ht="12.75">
      <c r="B5" s="812" t="s">
        <v>264</v>
      </c>
      <c r="C5" s="776" t="s">
        <v>264</v>
      </c>
      <c r="D5" s="777"/>
      <c r="E5" s="777"/>
      <c r="F5" s="778"/>
    </row>
    <row r="6" spans="2:6" ht="25.5">
      <c r="B6" s="813"/>
      <c r="C6" s="447" t="s">
        <v>266</v>
      </c>
      <c r="D6" s="447" t="s">
        <v>267</v>
      </c>
      <c r="E6" s="448" t="s">
        <v>226</v>
      </c>
      <c r="F6" s="449" t="s">
        <v>268</v>
      </c>
    </row>
    <row r="7" spans="2:6" ht="12.75">
      <c r="B7" s="814"/>
      <c r="C7" s="284">
        <v>46</v>
      </c>
      <c r="D7" s="285">
        <v>52</v>
      </c>
      <c r="E7" s="285">
        <v>98</v>
      </c>
      <c r="F7" s="286">
        <v>1</v>
      </c>
    </row>
    <row r="8" spans="1:256" ht="12.75">
      <c r="A8" s="363"/>
      <c r="B8" s="296"/>
      <c r="C8" s="296"/>
      <c r="D8" s="296"/>
      <c r="E8" s="308"/>
      <c r="F8" s="308"/>
      <c r="G8" s="308"/>
      <c r="H8" s="297"/>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c r="ER8" s="368"/>
      <c r="ES8" s="368"/>
      <c r="ET8" s="368"/>
      <c r="EU8" s="368"/>
      <c r="EV8" s="368"/>
      <c r="EW8" s="368"/>
      <c r="EX8" s="368"/>
      <c r="EY8" s="368"/>
      <c r="EZ8" s="368"/>
      <c r="FA8" s="368"/>
      <c r="FB8" s="368"/>
      <c r="FC8" s="368"/>
      <c r="FD8" s="368"/>
      <c r="FE8" s="368"/>
      <c r="FF8" s="368"/>
      <c r="FG8" s="368"/>
      <c r="FH8" s="368"/>
      <c r="FI8" s="368"/>
      <c r="FJ8" s="368"/>
      <c r="FK8" s="368"/>
      <c r="FL8" s="368"/>
      <c r="FM8" s="368"/>
      <c r="FN8" s="368"/>
      <c r="FO8" s="368"/>
      <c r="FP8" s="368"/>
      <c r="FQ8" s="368"/>
      <c r="FR8" s="368"/>
      <c r="FS8" s="368"/>
      <c r="FT8" s="368"/>
      <c r="FU8" s="368"/>
      <c r="FV8" s="368"/>
      <c r="FW8" s="368"/>
      <c r="FX8" s="368"/>
      <c r="FY8" s="368"/>
      <c r="FZ8" s="368"/>
      <c r="GA8" s="368"/>
      <c r="GB8" s="368"/>
      <c r="GC8" s="368"/>
      <c r="GD8" s="368"/>
      <c r="GE8" s="368"/>
      <c r="GF8" s="368"/>
      <c r="GG8" s="368"/>
      <c r="GH8" s="368"/>
      <c r="GI8" s="368"/>
      <c r="GJ8" s="368"/>
      <c r="GK8" s="368"/>
      <c r="GL8" s="368"/>
      <c r="GM8" s="368"/>
      <c r="GN8" s="368"/>
      <c r="GO8" s="368"/>
      <c r="GP8" s="368"/>
      <c r="GQ8" s="368"/>
      <c r="GR8" s="368"/>
      <c r="GS8" s="368"/>
      <c r="GT8" s="368"/>
      <c r="GU8" s="368"/>
      <c r="GV8" s="368"/>
      <c r="GW8" s="368"/>
      <c r="GX8" s="368"/>
      <c r="GY8" s="368"/>
      <c r="GZ8" s="368"/>
      <c r="HA8" s="368"/>
      <c r="HB8" s="368"/>
      <c r="HC8" s="368"/>
      <c r="HD8" s="368"/>
      <c r="HE8" s="368"/>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c r="IL8" s="368"/>
      <c r="IM8" s="368"/>
      <c r="IN8" s="368"/>
      <c r="IO8" s="368"/>
      <c r="IP8" s="368"/>
      <c r="IQ8" s="368"/>
      <c r="IR8" s="368"/>
      <c r="IS8" s="368"/>
      <c r="IT8" s="368"/>
      <c r="IU8" s="368"/>
      <c r="IV8" s="368"/>
    </row>
    <row r="9" spans="1:256" ht="12.75">
      <c r="A9" s="363"/>
      <c r="B9" s="704" t="s">
        <v>285</v>
      </c>
      <c r="C9" s="704"/>
      <c r="D9" s="704"/>
      <c r="E9" s="704"/>
      <c r="F9" s="704"/>
      <c r="G9" s="704"/>
      <c r="H9" s="270"/>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c r="DW9" s="368"/>
      <c r="DX9" s="368"/>
      <c r="DY9" s="368"/>
      <c r="DZ9" s="368"/>
      <c r="EA9" s="368"/>
      <c r="EB9" s="368"/>
      <c r="EC9" s="368"/>
      <c r="ED9" s="368"/>
      <c r="EE9" s="368"/>
      <c r="EF9" s="368"/>
      <c r="EG9" s="368"/>
      <c r="EH9" s="368"/>
      <c r="EI9" s="368"/>
      <c r="EJ9" s="368"/>
      <c r="EK9" s="368"/>
      <c r="EL9" s="368"/>
      <c r="EM9" s="368"/>
      <c r="EN9" s="368"/>
      <c r="EO9" s="368"/>
      <c r="EP9" s="368"/>
      <c r="EQ9" s="368"/>
      <c r="ER9" s="368"/>
      <c r="ES9" s="368"/>
      <c r="ET9" s="368"/>
      <c r="EU9" s="368"/>
      <c r="EV9" s="368"/>
      <c r="EW9" s="368"/>
      <c r="EX9" s="368"/>
      <c r="EY9" s="368"/>
      <c r="EZ9" s="368"/>
      <c r="FA9" s="368"/>
      <c r="FB9" s="368"/>
      <c r="FC9" s="368"/>
      <c r="FD9" s="368"/>
      <c r="FE9" s="368"/>
      <c r="FF9" s="368"/>
      <c r="FG9" s="368"/>
      <c r="FH9" s="368"/>
      <c r="FI9" s="368"/>
      <c r="FJ9" s="368"/>
      <c r="FK9" s="368"/>
      <c r="FL9" s="368"/>
      <c r="FM9" s="368"/>
      <c r="FN9" s="368"/>
      <c r="FO9" s="368"/>
      <c r="FP9" s="368"/>
      <c r="FQ9" s="368"/>
      <c r="FR9" s="368"/>
      <c r="FS9" s="368"/>
      <c r="FT9" s="368"/>
      <c r="FU9" s="368"/>
      <c r="FV9" s="368"/>
      <c r="FW9" s="368"/>
      <c r="FX9" s="368"/>
      <c r="FY9" s="368"/>
      <c r="FZ9" s="368"/>
      <c r="GA9" s="368"/>
      <c r="GB9" s="368"/>
      <c r="GC9" s="368"/>
      <c r="GD9" s="368"/>
      <c r="GE9" s="368"/>
      <c r="GF9" s="368"/>
      <c r="GG9" s="368"/>
      <c r="GH9" s="368"/>
      <c r="GI9" s="368"/>
      <c r="GJ9" s="368"/>
      <c r="GK9" s="368"/>
      <c r="GL9" s="368"/>
      <c r="GM9" s="368"/>
      <c r="GN9" s="368"/>
      <c r="GO9" s="368"/>
      <c r="GP9" s="368"/>
      <c r="GQ9" s="368"/>
      <c r="GR9" s="368"/>
      <c r="GS9" s="368"/>
      <c r="GT9" s="368"/>
      <c r="GU9" s="368"/>
      <c r="GV9" s="368"/>
      <c r="GW9" s="368"/>
      <c r="GX9" s="368"/>
      <c r="GY9" s="368"/>
      <c r="GZ9" s="368"/>
      <c r="HA9" s="368"/>
      <c r="HB9" s="368"/>
      <c r="HC9" s="368"/>
      <c r="HD9" s="368"/>
      <c r="HE9" s="368"/>
      <c r="HF9" s="368"/>
      <c r="HG9" s="368"/>
      <c r="HH9" s="368"/>
      <c r="HI9" s="368"/>
      <c r="HJ9" s="368"/>
      <c r="HK9" s="368"/>
      <c r="HL9" s="368"/>
      <c r="HM9" s="368"/>
      <c r="HN9" s="368"/>
      <c r="HO9" s="368"/>
      <c r="HP9" s="368"/>
      <c r="HQ9" s="368"/>
      <c r="HR9" s="368"/>
      <c r="HS9" s="368"/>
      <c r="HT9" s="368"/>
      <c r="HU9" s="368"/>
      <c r="HV9" s="368"/>
      <c r="HW9" s="368"/>
      <c r="HX9" s="368"/>
      <c r="HY9" s="368"/>
      <c r="HZ9" s="368"/>
      <c r="IA9" s="368"/>
      <c r="IB9" s="368"/>
      <c r="IC9" s="368"/>
      <c r="ID9" s="368"/>
      <c r="IE9" s="368"/>
      <c r="IF9" s="368"/>
      <c r="IG9" s="368"/>
      <c r="IH9" s="368"/>
      <c r="II9" s="368"/>
      <c r="IJ9" s="368"/>
      <c r="IK9" s="368"/>
      <c r="IL9" s="368"/>
      <c r="IM9" s="368"/>
      <c r="IN9" s="368"/>
      <c r="IO9" s="368"/>
      <c r="IP9" s="368"/>
      <c r="IQ9" s="368"/>
      <c r="IR9" s="368"/>
      <c r="IS9" s="368"/>
      <c r="IT9" s="368"/>
      <c r="IU9" s="368"/>
      <c r="IV9" s="368"/>
    </row>
    <row r="10" spans="1:256" ht="12.75">
      <c r="A10" s="363"/>
      <c r="B10" s="275"/>
      <c r="C10" s="297"/>
      <c r="D10" s="297"/>
      <c r="E10" s="274"/>
      <c r="F10" s="272"/>
      <c r="G10" s="272"/>
      <c r="H10" s="296"/>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c r="IO10" s="368"/>
      <c r="IP10" s="368"/>
      <c r="IQ10" s="368"/>
      <c r="IR10" s="368"/>
      <c r="IS10" s="368"/>
      <c r="IT10" s="368"/>
      <c r="IU10" s="368"/>
      <c r="IV10" s="368"/>
    </row>
    <row r="11" spans="1:256" ht="12.75">
      <c r="A11" s="363"/>
      <c r="B11" s="297"/>
      <c r="C11" s="297"/>
      <c r="D11" s="465" t="s">
        <v>266</v>
      </c>
      <c r="E11" s="474" t="s">
        <v>267</v>
      </c>
      <c r="F11" s="475" t="s">
        <v>226</v>
      </c>
      <c r="G11" s="367"/>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c r="IN11" s="368"/>
      <c r="IO11" s="368"/>
      <c r="IP11" s="368"/>
      <c r="IQ11" s="368"/>
      <c r="IR11" s="368"/>
      <c r="IS11" s="368"/>
      <c r="IT11" s="368"/>
      <c r="IU11" s="368"/>
      <c r="IV11" s="368"/>
    </row>
    <row r="12" spans="1:256" ht="12.75">
      <c r="A12" s="363"/>
      <c r="B12" s="801" t="s">
        <v>376</v>
      </c>
      <c r="C12" s="802"/>
      <c r="D12" s="452">
        <v>40</v>
      </c>
      <c r="E12" s="451">
        <v>39</v>
      </c>
      <c r="F12" s="285">
        <v>79</v>
      </c>
      <c r="G12" s="367"/>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c r="IT12" s="368"/>
      <c r="IU12" s="368"/>
      <c r="IV12" s="368"/>
    </row>
    <row r="13" spans="1:256" ht="12.75">
      <c r="A13" s="363"/>
      <c r="B13" s="801" t="s">
        <v>377</v>
      </c>
      <c r="C13" s="802"/>
      <c r="D13" s="452">
        <v>35</v>
      </c>
      <c r="E13" s="451">
        <v>24</v>
      </c>
      <c r="F13" s="285">
        <v>59</v>
      </c>
      <c r="G13" s="479"/>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c r="IO13" s="368"/>
      <c r="IP13" s="368"/>
      <c r="IQ13" s="368"/>
      <c r="IR13" s="368"/>
      <c r="IS13" s="368"/>
      <c r="IT13" s="368"/>
      <c r="IU13" s="368"/>
      <c r="IV13" s="368"/>
    </row>
    <row r="14" spans="1:256" ht="12.75">
      <c r="A14" s="363"/>
      <c r="B14" s="711" t="s">
        <v>378</v>
      </c>
      <c r="C14" s="713"/>
      <c r="D14" s="452">
        <v>0</v>
      </c>
      <c r="E14" s="451">
        <v>3</v>
      </c>
      <c r="F14" s="285">
        <v>3</v>
      </c>
      <c r="G14" s="479"/>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c r="IO14" s="368"/>
      <c r="IP14" s="368"/>
      <c r="IQ14" s="368"/>
      <c r="IR14" s="368"/>
      <c r="IS14" s="368"/>
      <c r="IT14" s="368"/>
      <c r="IU14" s="368"/>
      <c r="IV14" s="368"/>
    </row>
    <row r="15" spans="1:256" ht="12.75">
      <c r="A15" s="363"/>
      <c r="B15" s="711" t="s">
        <v>379</v>
      </c>
      <c r="C15" s="713"/>
      <c r="D15" s="452">
        <v>0</v>
      </c>
      <c r="E15" s="451">
        <v>3</v>
      </c>
      <c r="F15" s="285">
        <v>3</v>
      </c>
      <c r="G15" s="473"/>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c r="IO15" s="368"/>
      <c r="IP15" s="368"/>
      <c r="IQ15" s="368"/>
      <c r="IR15" s="368"/>
      <c r="IS15" s="368"/>
      <c r="IT15" s="368"/>
      <c r="IU15" s="368"/>
      <c r="IV15" s="368"/>
    </row>
    <row r="16" spans="1:256" ht="12.75">
      <c r="A16" s="363"/>
      <c r="B16" s="711" t="s">
        <v>417</v>
      </c>
      <c r="C16" s="713"/>
      <c r="D16" s="285">
        <f aca="true" t="shared" si="0" ref="D16:F17">D12+D14</f>
        <v>40</v>
      </c>
      <c r="E16" s="285">
        <f t="shared" si="0"/>
        <v>42</v>
      </c>
      <c r="F16" s="285">
        <f t="shared" si="0"/>
        <v>82</v>
      </c>
      <c r="G16" s="307"/>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c r="IO16" s="368"/>
      <c r="IP16" s="368"/>
      <c r="IQ16" s="368"/>
      <c r="IR16" s="368"/>
      <c r="IS16" s="368"/>
      <c r="IT16" s="368"/>
      <c r="IU16" s="368"/>
      <c r="IV16" s="368"/>
    </row>
    <row r="17" spans="1:256" ht="12.75">
      <c r="A17" s="363"/>
      <c r="B17" s="711" t="s">
        <v>419</v>
      </c>
      <c r="C17" s="713"/>
      <c r="D17" s="285">
        <f t="shared" si="0"/>
        <v>35</v>
      </c>
      <c r="E17" s="285">
        <f t="shared" si="0"/>
        <v>27</v>
      </c>
      <c r="F17" s="285">
        <f t="shared" si="0"/>
        <v>62</v>
      </c>
      <c r="G17" s="307"/>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c r="IN17" s="368"/>
      <c r="IO17" s="368"/>
      <c r="IP17" s="368"/>
      <c r="IQ17" s="368"/>
      <c r="IR17" s="368"/>
      <c r="IS17" s="368"/>
      <c r="IT17" s="368"/>
      <c r="IU17" s="368"/>
      <c r="IV17" s="368"/>
    </row>
    <row r="18" spans="1:256" ht="12.75">
      <c r="A18" s="363"/>
      <c r="B18" s="296"/>
      <c r="C18" s="296"/>
      <c r="D18" s="296"/>
      <c r="E18" s="308"/>
      <c r="F18" s="308"/>
      <c r="G18" s="496"/>
      <c r="H18" s="479"/>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c r="IR18" s="368"/>
      <c r="IS18" s="368"/>
      <c r="IT18" s="368"/>
      <c r="IU18" s="368"/>
      <c r="IV18" s="368"/>
    </row>
    <row r="19" spans="1:256" ht="12.75">
      <c r="A19" s="363"/>
      <c r="B19" s="704" t="s">
        <v>380</v>
      </c>
      <c r="C19" s="704"/>
      <c r="D19" s="704"/>
      <c r="E19" s="704"/>
      <c r="F19" s="704"/>
      <c r="G19" s="704"/>
      <c r="H19" s="270"/>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8"/>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368"/>
      <c r="FK19" s="368"/>
      <c r="FL19" s="368"/>
      <c r="FM19" s="368"/>
      <c r="FN19" s="368"/>
      <c r="FO19" s="368"/>
      <c r="FP19" s="368"/>
      <c r="FQ19" s="368"/>
      <c r="FR19" s="368"/>
      <c r="FS19" s="368"/>
      <c r="FT19" s="368"/>
      <c r="FU19" s="368"/>
      <c r="FV19" s="368"/>
      <c r="FW19" s="368"/>
      <c r="FX19" s="368"/>
      <c r="FY19" s="368"/>
      <c r="FZ19" s="368"/>
      <c r="GA19" s="368"/>
      <c r="GB19" s="368"/>
      <c r="GC19" s="368"/>
      <c r="GD19" s="368"/>
      <c r="GE19" s="368"/>
      <c r="GF19" s="368"/>
      <c r="GG19" s="368"/>
      <c r="GH19" s="368"/>
      <c r="GI19" s="368"/>
      <c r="GJ19" s="368"/>
      <c r="GK19" s="368"/>
      <c r="GL19" s="368"/>
      <c r="GM19" s="368"/>
      <c r="GN19" s="368"/>
      <c r="GO19" s="368"/>
      <c r="GP19" s="368"/>
      <c r="GQ19" s="368"/>
      <c r="GR19" s="368"/>
      <c r="GS19" s="368"/>
      <c r="GT19" s="368"/>
      <c r="GU19" s="368"/>
      <c r="GV19" s="368"/>
      <c r="GW19" s="368"/>
      <c r="GX19" s="368"/>
      <c r="GY19" s="368"/>
      <c r="GZ19" s="368"/>
      <c r="HA19" s="368"/>
      <c r="HB19" s="368"/>
      <c r="HC19" s="368"/>
      <c r="HD19" s="368"/>
      <c r="HE19" s="368"/>
      <c r="HF19" s="368"/>
      <c r="HG19" s="368"/>
      <c r="HH19" s="368"/>
      <c r="HI19" s="368"/>
      <c r="HJ19" s="368"/>
      <c r="HK19" s="368"/>
      <c r="HL19" s="368"/>
      <c r="HM19" s="368"/>
      <c r="HN19" s="368"/>
      <c r="HO19" s="368"/>
      <c r="HP19" s="368"/>
      <c r="HQ19" s="368"/>
      <c r="HR19" s="368"/>
      <c r="HS19" s="368"/>
      <c r="HT19" s="368"/>
      <c r="HU19" s="368"/>
      <c r="HV19" s="368"/>
      <c r="HW19" s="368"/>
      <c r="HX19" s="368"/>
      <c r="HY19" s="368"/>
      <c r="HZ19" s="368"/>
      <c r="IA19" s="368"/>
      <c r="IB19" s="368"/>
      <c r="IC19" s="368"/>
      <c r="ID19" s="368"/>
      <c r="IE19" s="368"/>
      <c r="IF19" s="368"/>
      <c r="IG19" s="368"/>
      <c r="IH19" s="368"/>
      <c r="II19" s="368"/>
      <c r="IJ19" s="368"/>
      <c r="IK19" s="368"/>
      <c r="IL19" s="368"/>
      <c r="IM19" s="368"/>
      <c r="IN19" s="368"/>
      <c r="IO19" s="368"/>
      <c r="IP19" s="368"/>
      <c r="IQ19" s="368"/>
      <c r="IR19" s="368"/>
      <c r="IS19" s="368"/>
      <c r="IT19" s="368"/>
      <c r="IU19" s="368"/>
      <c r="IV19" s="368"/>
    </row>
    <row r="20" spans="1:256" ht="12.75">
      <c r="A20" s="363"/>
      <c r="B20" s="315"/>
      <c r="C20" s="274"/>
      <c r="D20" s="274"/>
      <c r="E20" s="272"/>
      <c r="F20" s="292"/>
      <c r="G20" s="297"/>
      <c r="H20" s="297"/>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368"/>
      <c r="DI20" s="368"/>
      <c r="DJ20" s="368"/>
      <c r="DK20" s="368"/>
      <c r="DL20" s="368"/>
      <c r="DM20" s="368"/>
      <c r="DN20" s="368"/>
      <c r="DO20" s="368"/>
      <c r="DP20" s="368"/>
      <c r="DQ20" s="368"/>
      <c r="DR20" s="368"/>
      <c r="DS20" s="368"/>
      <c r="DT20" s="368"/>
      <c r="DU20" s="368"/>
      <c r="DV20" s="368"/>
      <c r="DW20" s="368"/>
      <c r="DX20" s="368"/>
      <c r="DY20" s="368"/>
      <c r="DZ20" s="368"/>
      <c r="EA20" s="368"/>
      <c r="EB20" s="368"/>
      <c r="EC20" s="368"/>
      <c r="ED20" s="368"/>
      <c r="EE20" s="368"/>
      <c r="EF20" s="368"/>
      <c r="EG20" s="368"/>
      <c r="EH20" s="368"/>
      <c r="EI20" s="368"/>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368"/>
      <c r="FK20" s="368"/>
      <c r="FL20" s="368"/>
      <c r="FM20" s="368"/>
      <c r="FN20" s="368"/>
      <c r="FO20" s="368"/>
      <c r="FP20" s="368"/>
      <c r="FQ20" s="368"/>
      <c r="FR20" s="368"/>
      <c r="FS20" s="368"/>
      <c r="FT20" s="368"/>
      <c r="FU20" s="368"/>
      <c r="FV20" s="368"/>
      <c r="FW20" s="368"/>
      <c r="FX20" s="368"/>
      <c r="FY20" s="368"/>
      <c r="FZ20" s="368"/>
      <c r="GA20" s="368"/>
      <c r="GB20" s="368"/>
      <c r="GC20" s="368"/>
      <c r="GD20" s="368"/>
      <c r="GE20" s="368"/>
      <c r="GF20" s="368"/>
      <c r="GG20" s="368"/>
      <c r="GH20" s="368"/>
      <c r="GI20" s="368"/>
      <c r="GJ20" s="368"/>
      <c r="GK20" s="368"/>
      <c r="GL20" s="368"/>
      <c r="GM20" s="368"/>
      <c r="GN20" s="368"/>
      <c r="GO20" s="368"/>
      <c r="GP20" s="368"/>
      <c r="GQ20" s="368"/>
      <c r="GR20" s="368"/>
      <c r="GS20" s="368"/>
      <c r="GT20" s="368"/>
      <c r="GU20" s="368"/>
      <c r="GV20" s="368"/>
      <c r="GW20" s="368"/>
      <c r="GX20" s="368"/>
      <c r="GY20" s="368"/>
      <c r="GZ20" s="368"/>
      <c r="HA20" s="368"/>
      <c r="HB20" s="368"/>
      <c r="HC20" s="368"/>
      <c r="HD20" s="368"/>
      <c r="HE20" s="368"/>
      <c r="HF20" s="368"/>
      <c r="HG20" s="368"/>
      <c r="HH20" s="368"/>
      <c r="HI20" s="368"/>
      <c r="HJ20" s="368"/>
      <c r="HK20" s="368"/>
      <c r="HL20" s="368"/>
      <c r="HM20" s="368"/>
      <c r="HN20" s="368"/>
      <c r="HO20" s="368"/>
      <c r="HP20" s="368"/>
      <c r="HQ20" s="368"/>
      <c r="HR20" s="368"/>
      <c r="HS20" s="368"/>
      <c r="HT20" s="368"/>
      <c r="HU20" s="368"/>
      <c r="HV20" s="368"/>
      <c r="HW20" s="368"/>
      <c r="HX20" s="368"/>
      <c r="HY20" s="368"/>
      <c r="HZ20" s="368"/>
      <c r="IA20" s="368"/>
      <c r="IB20" s="368"/>
      <c r="IC20" s="368"/>
      <c r="ID20" s="368"/>
      <c r="IE20" s="368"/>
      <c r="IF20" s="368"/>
      <c r="IG20" s="368"/>
      <c r="IH20" s="368"/>
      <c r="II20" s="368"/>
      <c r="IJ20" s="368"/>
      <c r="IK20" s="368"/>
      <c r="IL20" s="368"/>
      <c r="IM20" s="368"/>
      <c r="IN20" s="368"/>
      <c r="IO20" s="368"/>
      <c r="IP20" s="368"/>
      <c r="IQ20" s="368"/>
      <c r="IR20" s="368"/>
      <c r="IS20" s="368"/>
      <c r="IT20" s="368"/>
      <c r="IU20" s="368"/>
      <c r="IV20" s="368"/>
    </row>
    <row r="21" spans="1:256" ht="25.5">
      <c r="A21" s="479"/>
      <c r="B21" s="476" t="s">
        <v>274</v>
      </c>
      <c r="C21" s="477" t="s">
        <v>381</v>
      </c>
      <c r="D21" s="803" t="s">
        <v>382</v>
      </c>
      <c r="E21" s="804"/>
      <c r="F21" s="803" t="s">
        <v>383</v>
      </c>
      <c r="G21" s="804"/>
      <c r="H21" s="776" t="s">
        <v>226</v>
      </c>
      <c r="I21" s="778"/>
      <c r="J21" s="479"/>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c r="BW21" s="485"/>
      <c r="BX21" s="485"/>
      <c r="BY21" s="485"/>
      <c r="BZ21" s="485"/>
      <c r="CA21" s="485"/>
      <c r="CB21" s="485"/>
      <c r="CC21" s="485"/>
      <c r="CD21" s="485"/>
      <c r="CE21" s="485"/>
      <c r="CF21" s="485"/>
      <c r="CG21" s="485"/>
      <c r="CH21" s="485"/>
      <c r="CI21" s="485"/>
      <c r="CJ21" s="485"/>
      <c r="CK21" s="485"/>
      <c r="CL21" s="485"/>
      <c r="CM21" s="485"/>
      <c r="CN21" s="485"/>
      <c r="CO21" s="485"/>
      <c r="CP21" s="485"/>
      <c r="CQ21" s="485"/>
      <c r="CR21" s="485"/>
      <c r="CS21" s="485"/>
      <c r="CT21" s="485"/>
      <c r="CU21" s="485"/>
      <c r="CV21" s="485"/>
      <c r="CW21" s="485"/>
      <c r="CX21" s="485"/>
      <c r="CY21" s="485"/>
      <c r="CZ21" s="485"/>
      <c r="DA21" s="485"/>
      <c r="DB21" s="485"/>
      <c r="DC21" s="485"/>
      <c r="DD21" s="485"/>
      <c r="DE21" s="485"/>
      <c r="DF21" s="485"/>
      <c r="DG21" s="485"/>
      <c r="DH21" s="485"/>
      <c r="DI21" s="485"/>
      <c r="DJ21" s="485"/>
      <c r="DK21" s="485"/>
      <c r="DL21" s="485"/>
      <c r="DM21" s="485"/>
      <c r="DN21" s="485"/>
      <c r="DO21" s="485"/>
      <c r="DP21" s="485"/>
      <c r="DQ21" s="485"/>
      <c r="DR21" s="485"/>
      <c r="DS21" s="485"/>
      <c r="DT21" s="485"/>
      <c r="DU21" s="485"/>
      <c r="DV21" s="485"/>
      <c r="DW21" s="485"/>
      <c r="DX21" s="485"/>
      <c r="DY21" s="485"/>
      <c r="DZ21" s="485"/>
      <c r="EA21" s="485"/>
      <c r="EB21" s="485"/>
      <c r="EC21" s="485"/>
      <c r="ED21" s="485"/>
      <c r="EE21" s="485"/>
      <c r="EF21" s="485"/>
      <c r="EG21" s="485"/>
      <c r="EH21" s="485"/>
      <c r="EI21" s="485"/>
      <c r="EJ21" s="485"/>
      <c r="EK21" s="485"/>
      <c r="EL21" s="485"/>
      <c r="EM21" s="485"/>
      <c r="EN21" s="485"/>
      <c r="EO21" s="485"/>
      <c r="EP21" s="485"/>
      <c r="EQ21" s="485"/>
      <c r="ER21" s="485"/>
      <c r="ES21" s="485"/>
      <c r="ET21" s="485"/>
      <c r="EU21" s="485"/>
      <c r="EV21" s="485"/>
      <c r="EW21" s="485"/>
      <c r="EX21" s="485"/>
      <c r="EY21" s="485"/>
      <c r="EZ21" s="485"/>
      <c r="FA21" s="485"/>
      <c r="FB21" s="485"/>
      <c r="FC21" s="485"/>
      <c r="FD21" s="485"/>
      <c r="FE21" s="485"/>
      <c r="FF21" s="485"/>
      <c r="FG21" s="485"/>
      <c r="FH21" s="485"/>
      <c r="FI21" s="485"/>
      <c r="FJ21" s="485"/>
      <c r="FK21" s="485"/>
      <c r="FL21" s="485"/>
      <c r="FM21" s="485"/>
      <c r="FN21" s="485"/>
      <c r="FO21" s="485"/>
      <c r="FP21" s="485"/>
      <c r="FQ21" s="485"/>
      <c r="FR21" s="485"/>
      <c r="FS21" s="485"/>
      <c r="FT21" s="485"/>
      <c r="FU21" s="485"/>
      <c r="FV21" s="485"/>
      <c r="FW21" s="485"/>
      <c r="FX21" s="485"/>
      <c r="FY21" s="485"/>
      <c r="FZ21" s="485"/>
      <c r="GA21" s="485"/>
      <c r="GB21" s="485"/>
      <c r="GC21" s="485"/>
      <c r="GD21" s="485"/>
      <c r="GE21" s="485"/>
      <c r="GF21" s="485"/>
      <c r="GG21" s="485"/>
      <c r="GH21" s="485"/>
      <c r="GI21" s="485"/>
      <c r="GJ21" s="485"/>
      <c r="GK21" s="485"/>
      <c r="GL21" s="485"/>
      <c r="GM21" s="485"/>
      <c r="GN21" s="485"/>
      <c r="GO21" s="485"/>
      <c r="GP21" s="485"/>
      <c r="GQ21" s="485"/>
      <c r="GR21" s="485"/>
      <c r="GS21" s="485"/>
      <c r="GT21" s="485"/>
      <c r="GU21" s="485"/>
      <c r="GV21" s="485"/>
      <c r="GW21" s="485"/>
      <c r="GX21" s="485"/>
      <c r="GY21" s="485"/>
      <c r="GZ21" s="485"/>
      <c r="HA21" s="485"/>
      <c r="HB21" s="485"/>
      <c r="HC21" s="485"/>
      <c r="HD21" s="485"/>
      <c r="HE21" s="485"/>
      <c r="HF21" s="485"/>
      <c r="HG21" s="485"/>
      <c r="HH21" s="485"/>
      <c r="HI21" s="485"/>
      <c r="HJ21" s="485"/>
      <c r="HK21" s="485"/>
      <c r="HL21" s="485"/>
      <c r="HM21" s="485"/>
      <c r="HN21" s="485"/>
      <c r="HO21" s="485"/>
      <c r="HP21" s="485"/>
      <c r="HQ21" s="485"/>
      <c r="HR21" s="485"/>
      <c r="HS21" s="485"/>
      <c r="HT21" s="485"/>
      <c r="HU21" s="485"/>
      <c r="HV21" s="485"/>
      <c r="HW21" s="485"/>
      <c r="HX21" s="485"/>
      <c r="HY21" s="485"/>
      <c r="HZ21" s="485"/>
      <c r="IA21" s="485"/>
      <c r="IB21" s="485"/>
      <c r="IC21" s="485"/>
      <c r="ID21" s="485"/>
      <c r="IE21" s="485"/>
      <c r="IF21" s="485"/>
      <c r="IG21" s="485"/>
      <c r="IH21" s="485"/>
      <c r="II21" s="485"/>
      <c r="IJ21" s="485"/>
      <c r="IK21" s="485"/>
      <c r="IL21" s="485"/>
      <c r="IM21" s="485"/>
      <c r="IN21" s="485"/>
      <c r="IO21" s="485"/>
      <c r="IP21" s="485"/>
      <c r="IQ21" s="485"/>
      <c r="IR21" s="485"/>
      <c r="IS21" s="485"/>
      <c r="IT21" s="485"/>
      <c r="IU21" s="485"/>
      <c r="IV21" s="485"/>
    </row>
    <row r="22" spans="1:256" ht="12.75">
      <c r="A22" s="363"/>
      <c r="B22" s="316">
        <v>3</v>
      </c>
      <c r="C22" s="316">
        <v>2</v>
      </c>
      <c r="D22" s="700">
        <v>0</v>
      </c>
      <c r="E22" s="701"/>
      <c r="F22" s="700">
        <v>4</v>
      </c>
      <c r="G22" s="701"/>
      <c r="H22" s="702">
        <v>9</v>
      </c>
      <c r="I22" s="703"/>
      <c r="J22" s="479"/>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368"/>
      <c r="DK22" s="368"/>
      <c r="DL22" s="368"/>
      <c r="DM22" s="368"/>
      <c r="DN22" s="368"/>
      <c r="DO22" s="368"/>
      <c r="DP22" s="368"/>
      <c r="DQ22" s="368"/>
      <c r="DR22" s="368"/>
      <c r="DS22" s="368"/>
      <c r="DT22" s="368"/>
      <c r="DU22" s="368"/>
      <c r="DV22" s="368"/>
      <c r="DW22" s="368"/>
      <c r="DX22" s="368"/>
      <c r="DY22" s="368"/>
      <c r="DZ22" s="368"/>
      <c r="EA22" s="368"/>
      <c r="EB22" s="368"/>
      <c r="EC22" s="368"/>
      <c r="ED22" s="368"/>
      <c r="EE22" s="368"/>
      <c r="EF22" s="368"/>
      <c r="EG22" s="368"/>
      <c r="EH22" s="368"/>
      <c r="EI22" s="368"/>
      <c r="EJ22" s="368"/>
      <c r="EK22" s="368"/>
      <c r="EL22" s="368"/>
      <c r="EM22" s="368"/>
      <c r="EN22" s="368"/>
      <c r="EO22" s="368"/>
      <c r="EP22" s="368"/>
      <c r="EQ22" s="368"/>
      <c r="ER22" s="368"/>
      <c r="ES22" s="368"/>
      <c r="ET22" s="368"/>
      <c r="EU22" s="368"/>
      <c r="EV22" s="368"/>
      <c r="EW22" s="368"/>
      <c r="EX22" s="368"/>
      <c r="EY22" s="368"/>
      <c r="EZ22" s="368"/>
      <c r="FA22" s="368"/>
      <c r="FB22" s="368"/>
      <c r="FC22" s="368"/>
      <c r="FD22" s="368"/>
      <c r="FE22" s="368"/>
      <c r="FF22" s="368"/>
      <c r="FG22" s="368"/>
      <c r="FH22" s="368"/>
      <c r="FI22" s="368"/>
      <c r="FJ22" s="368"/>
      <c r="FK22" s="368"/>
      <c r="FL22" s="368"/>
      <c r="FM22" s="368"/>
      <c r="FN22" s="368"/>
      <c r="FO22" s="368"/>
      <c r="FP22" s="368"/>
      <c r="FQ22" s="368"/>
      <c r="FR22" s="368"/>
      <c r="FS22" s="368"/>
      <c r="FT22" s="368"/>
      <c r="FU22" s="368"/>
      <c r="FV22" s="368"/>
      <c r="FW22" s="368"/>
      <c r="FX22" s="368"/>
      <c r="FY22" s="368"/>
      <c r="FZ22" s="368"/>
      <c r="GA22" s="368"/>
      <c r="GB22" s="368"/>
      <c r="GC22" s="368"/>
      <c r="GD22" s="368"/>
      <c r="GE22" s="368"/>
      <c r="GF22" s="368"/>
      <c r="GG22" s="368"/>
      <c r="GH22" s="368"/>
      <c r="GI22" s="368"/>
      <c r="GJ22" s="368"/>
      <c r="GK22" s="368"/>
      <c r="GL22" s="368"/>
      <c r="GM22" s="368"/>
      <c r="GN22" s="368"/>
      <c r="GO22" s="368"/>
      <c r="GP22" s="368"/>
      <c r="GQ22" s="368"/>
      <c r="GR22" s="368"/>
      <c r="GS22" s="368"/>
      <c r="GT22" s="368"/>
      <c r="GU22" s="368"/>
      <c r="GV22" s="368"/>
      <c r="GW22" s="368"/>
      <c r="GX22" s="368"/>
      <c r="GY22" s="368"/>
      <c r="GZ22" s="368"/>
      <c r="HA22" s="368"/>
      <c r="HB22" s="368"/>
      <c r="HC22" s="368"/>
      <c r="HD22" s="368"/>
      <c r="HE22" s="368"/>
      <c r="HF22" s="368"/>
      <c r="HG22" s="368"/>
      <c r="HH22" s="368"/>
      <c r="HI22" s="368"/>
      <c r="HJ22" s="368"/>
      <c r="HK22" s="368"/>
      <c r="HL22" s="368"/>
      <c r="HM22" s="368"/>
      <c r="HN22" s="368"/>
      <c r="HO22" s="368"/>
      <c r="HP22" s="368"/>
      <c r="HQ22" s="368"/>
      <c r="HR22" s="368"/>
      <c r="HS22" s="368"/>
      <c r="HT22" s="368"/>
      <c r="HU22" s="368"/>
      <c r="HV22" s="368"/>
      <c r="HW22" s="368"/>
      <c r="HX22" s="368"/>
      <c r="HY22" s="368"/>
      <c r="HZ22" s="368"/>
      <c r="IA22" s="368"/>
      <c r="IB22" s="368"/>
      <c r="IC22" s="368"/>
      <c r="ID22" s="368"/>
      <c r="IE22" s="368"/>
      <c r="IF22" s="368"/>
      <c r="IG22" s="368"/>
      <c r="IH22" s="368"/>
      <c r="II22" s="368"/>
      <c r="IJ22" s="368"/>
      <c r="IK22" s="368"/>
      <c r="IL22" s="368"/>
      <c r="IM22" s="368"/>
      <c r="IN22" s="368"/>
      <c r="IO22" s="368"/>
      <c r="IP22" s="368"/>
      <c r="IQ22" s="368"/>
      <c r="IR22" s="368"/>
      <c r="IS22" s="368"/>
      <c r="IT22" s="368"/>
      <c r="IU22" s="368"/>
      <c r="IV22" s="368"/>
    </row>
    <row r="23" spans="1:256" ht="12.75">
      <c r="A23" s="363"/>
      <c r="B23" s="296"/>
      <c r="C23" s="296"/>
      <c r="D23" s="296"/>
      <c r="E23" s="308"/>
      <c r="F23" s="308"/>
      <c r="G23" s="308"/>
      <c r="H23" s="297"/>
      <c r="I23" s="254"/>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c r="DO23" s="368"/>
      <c r="DP23" s="368"/>
      <c r="DQ23" s="368"/>
      <c r="DR23" s="368"/>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c r="FF23" s="368"/>
      <c r="FG23" s="368"/>
      <c r="FH23" s="368"/>
      <c r="FI23" s="368"/>
      <c r="FJ23" s="368"/>
      <c r="FK23" s="368"/>
      <c r="FL23" s="368"/>
      <c r="FM23" s="368"/>
      <c r="FN23" s="368"/>
      <c r="FO23" s="368"/>
      <c r="FP23" s="368"/>
      <c r="FQ23" s="368"/>
      <c r="FR23" s="368"/>
      <c r="FS23" s="368"/>
      <c r="FT23" s="368"/>
      <c r="FU23" s="368"/>
      <c r="FV23" s="368"/>
      <c r="FW23" s="368"/>
      <c r="FX23" s="368"/>
      <c r="FY23" s="368"/>
      <c r="FZ23" s="368"/>
      <c r="GA23" s="368"/>
      <c r="GB23" s="368"/>
      <c r="GC23" s="368"/>
      <c r="GD23" s="368"/>
      <c r="GE23" s="368"/>
      <c r="GF23" s="368"/>
      <c r="GG23" s="368"/>
      <c r="GH23" s="368"/>
      <c r="GI23" s="368"/>
      <c r="GJ23" s="368"/>
      <c r="GK23" s="368"/>
      <c r="GL23" s="368"/>
      <c r="GM23" s="368"/>
      <c r="GN23" s="368"/>
      <c r="GO23" s="368"/>
      <c r="GP23" s="368"/>
      <c r="GQ23" s="368"/>
      <c r="GR23" s="368"/>
      <c r="GS23" s="368"/>
      <c r="GT23" s="368"/>
      <c r="GU23" s="368"/>
      <c r="GV23" s="368"/>
      <c r="GW23" s="368"/>
      <c r="GX23" s="368"/>
      <c r="GY23" s="368"/>
      <c r="GZ23" s="368"/>
      <c r="HA23" s="368"/>
      <c r="HB23" s="368"/>
      <c r="HC23" s="368"/>
      <c r="HD23" s="368"/>
      <c r="HE23" s="368"/>
      <c r="HF23" s="368"/>
      <c r="HG23" s="368"/>
      <c r="HH23" s="368"/>
      <c r="HI23" s="368"/>
      <c r="HJ23" s="368"/>
      <c r="HK23" s="368"/>
      <c r="HL23" s="368"/>
      <c r="HM23" s="368"/>
      <c r="HN23" s="368"/>
      <c r="HO23" s="368"/>
      <c r="HP23" s="368"/>
      <c r="HQ23" s="368"/>
      <c r="HR23" s="368"/>
      <c r="HS23" s="368"/>
      <c r="HT23" s="368"/>
      <c r="HU23" s="368"/>
      <c r="HV23" s="368"/>
      <c r="HW23" s="368"/>
      <c r="HX23" s="368"/>
      <c r="HY23" s="368"/>
      <c r="HZ23" s="368"/>
      <c r="IA23" s="368"/>
      <c r="IB23" s="368"/>
      <c r="IC23" s="368"/>
      <c r="ID23" s="368"/>
      <c r="IE23" s="368"/>
      <c r="IF23" s="368"/>
      <c r="IG23" s="368"/>
      <c r="IH23" s="368"/>
      <c r="II23" s="368"/>
      <c r="IJ23" s="368"/>
      <c r="IK23" s="368"/>
      <c r="IL23" s="368"/>
      <c r="IM23" s="368"/>
      <c r="IN23" s="368"/>
      <c r="IO23" s="368"/>
      <c r="IP23" s="368"/>
      <c r="IQ23" s="368"/>
      <c r="IR23" s="368"/>
      <c r="IS23" s="368"/>
      <c r="IT23" s="368"/>
      <c r="IU23" s="368"/>
      <c r="IV23" s="368"/>
    </row>
    <row r="24" spans="2:256" ht="12.75">
      <c r="B24" s="704" t="s">
        <v>365</v>
      </c>
      <c r="C24" s="704"/>
      <c r="D24" s="704"/>
      <c r="E24" s="704"/>
      <c r="F24" s="704"/>
      <c r="G24" s="704"/>
      <c r="H24" s="704"/>
      <c r="I24" s="704"/>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8"/>
      <c r="CF24" s="368"/>
      <c r="CG24" s="368"/>
      <c r="CH24" s="368"/>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8"/>
      <c r="DS24" s="368"/>
      <c r="DT24" s="368"/>
      <c r="DU24" s="368"/>
      <c r="DV24" s="368"/>
      <c r="DW24" s="368"/>
      <c r="DX24" s="368"/>
      <c r="DY24" s="368"/>
      <c r="DZ24" s="368"/>
      <c r="EA24" s="368"/>
      <c r="EB24" s="368"/>
      <c r="EC24" s="368"/>
      <c r="ED24" s="368"/>
      <c r="EE24" s="368"/>
      <c r="EF24" s="368"/>
      <c r="EG24" s="368"/>
      <c r="EH24" s="368"/>
      <c r="EI24" s="368"/>
      <c r="EJ24" s="368"/>
      <c r="EK24" s="368"/>
      <c r="EL24" s="368"/>
      <c r="EM24" s="368"/>
      <c r="EN24" s="368"/>
      <c r="EO24" s="368"/>
      <c r="EP24" s="368"/>
      <c r="EQ24" s="368"/>
      <c r="ER24" s="368"/>
      <c r="ES24" s="368"/>
      <c r="ET24" s="368"/>
      <c r="EU24" s="368"/>
      <c r="EV24" s="368"/>
      <c r="EW24" s="368"/>
      <c r="EX24" s="368"/>
      <c r="EY24" s="368"/>
      <c r="EZ24" s="368"/>
      <c r="FA24" s="368"/>
      <c r="FB24" s="368"/>
      <c r="FC24" s="368"/>
      <c r="FD24" s="368"/>
      <c r="FE24" s="368"/>
      <c r="FF24" s="368"/>
      <c r="FG24" s="368"/>
      <c r="FH24" s="368"/>
      <c r="FI24" s="368"/>
      <c r="FJ24" s="368"/>
      <c r="FK24" s="368"/>
      <c r="FL24" s="368"/>
      <c r="FM24" s="368"/>
      <c r="FN24" s="368"/>
      <c r="FO24" s="368"/>
      <c r="FP24" s="368"/>
      <c r="FQ24" s="368"/>
      <c r="FR24" s="368"/>
      <c r="FS24" s="368"/>
      <c r="FT24" s="368"/>
      <c r="FU24" s="368"/>
      <c r="FV24" s="368"/>
      <c r="FW24" s="368"/>
      <c r="FX24" s="368"/>
      <c r="FY24" s="368"/>
      <c r="FZ24" s="368"/>
      <c r="GA24" s="368"/>
      <c r="GB24" s="368"/>
      <c r="GC24" s="368"/>
      <c r="GD24" s="368"/>
      <c r="GE24" s="368"/>
      <c r="GF24" s="368"/>
      <c r="GG24" s="368"/>
      <c r="GH24" s="368"/>
      <c r="GI24" s="368"/>
      <c r="GJ24" s="368"/>
      <c r="GK24" s="368"/>
      <c r="GL24" s="368"/>
      <c r="GM24" s="368"/>
      <c r="GN24" s="368"/>
      <c r="GO24" s="368"/>
      <c r="GP24" s="368"/>
      <c r="GQ24" s="368"/>
      <c r="GR24" s="368"/>
      <c r="GS24" s="368"/>
      <c r="GT24" s="368"/>
      <c r="GU24" s="368"/>
      <c r="GV24" s="368"/>
      <c r="GW24" s="368"/>
      <c r="GX24" s="368"/>
      <c r="GY24" s="368"/>
      <c r="GZ24" s="368"/>
      <c r="HA24" s="368"/>
      <c r="HB24" s="368"/>
      <c r="HC24" s="368"/>
      <c r="HD24" s="368"/>
      <c r="HE24" s="368"/>
      <c r="HF24" s="368"/>
      <c r="HG24" s="368"/>
      <c r="HH24" s="368"/>
      <c r="HI24" s="368"/>
      <c r="HJ24" s="368"/>
      <c r="HK24" s="368"/>
      <c r="HL24" s="368"/>
      <c r="HM24" s="368"/>
      <c r="HN24" s="368"/>
      <c r="HO24" s="368"/>
      <c r="HP24" s="368"/>
      <c r="HQ24" s="368"/>
      <c r="HR24" s="368"/>
      <c r="HS24" s="368"/>
      <c r="HT24" s="368"/>
      <c r="HU24" s="368"/>
      <c r="HV24" s="368"/>
      <c r="HW24" s="368"/>
      <c r="HX24" s="368"/>
      <c r="HY24" s="368"/>
      <c r="HZ24" s="368"/>
      <c r="IA24" s="368"/>
      <c r="IB24" s="368"/>
      <c r="IC24" s="368"/>
      <c r="ID24" s="368"/>
      <c r="IE24" s="368"/>
      <c r="IF24" s="368"/>
      <c r="IG24" s="368"/>
      <c r="IH24" s="368"/>
      <c r="II24" s="368"/>
      <c r="IJ24" s="368"/>
      <c r="IK24" s="368"/>
      <c r="IL24" s="368"/>
      <c r="IM24" s="368"/>
      <c r="IN24" s="368"/>
      <c r="IO24" s="368"/>
      <c r="IP24" s="368"/>
      <c r="IQ24" s="368"/>
      <c r="IR24" s="368"/>
      <c r="IS24" s="368"/>
      <c r="IT24" s="368"/>
      <c r="IU24" s="368"/>
      <c r="IV24" s="368"/>
    </row>
    <row r="25" spans="2:256" ht="12.75">
      <c r="B25" s="317"/>
      <c r="C25" s="317"/>
      <c r="D25" s="317"/>
      <c r="E25" s="317"/>
      <c r="F25" s="317"/>
      <c r="G25" s="317"/>
      <c r="H25" s="317"/>
      <c r="I25" s="317"/>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c r="HM25" s="368"/>
      <c r="HN25" s="368"/>
      <c r="HO25" s="368"/>
      <c r="HP25" s="368"/>
      <c r="HQ25" s="368"/>
      <c r="HR25" s="368"/>
      <c r="HS25" s="368"/>
      <c r="HT25" s="368"/>
      <c r="HU25" s="368"/>
      <c r="HV25" s="368"/>
      <c r="HW25" s="368"/>
      <c r="HX25" s="368"/>
      <c r="HY25" s="368"/>
      <c r="HZ25" s="368"/>
      <c r="IA25" s="368"/>
      <c r="IB25" s="368"/>
      <c r="IC25" s="368"/>
      <c r="ID25" s="368"/>
      <c r="IE25" s="368"/>
      <c r="IF25" s="368"/>
      <c r="IG25" s="368"/>
      <c r="IH25" s="368"/>
      <c r="II25" s="368"/>
      <c r="IJ25" s="368"/>
      <c r="IK25" s="368"/>
      <c r="IL25" s="368"/>
      <c r="IM25" s="368"/>
      <c r="IN25" s="368"/>
      <c r="IO25" s="368"/>
      <c r="IP25" s="368"/>
      <c r="IQ25" s="368"/>
      <c r="IR25" s="368"/>
      <c r="IS25" s="368"/>
      <c r="IT25" s="368"/>
      <c r="IU25" s="368"/>
      <c r="IV25" s="368"/>
    </row>
    <row r="26" spans="2:8" ht="12.75">
      <c r="B26" s="318"/>
      <c r="C26" s="783" t="s">
        <v>384</v>
      </c>
      <c r="D26" s="783" t="s">
        <v>385</v>
      </c>
      <c r="E26" s="783" t="s">
        <v>386</v>
      </c>
      <c r="F26" s="783" t="s">
        <v>387</v>
      </c>
      <c r="G26" s="783" t="s">
        <v>388</v>
      </c>
      <c r="H26" s="786" t="s">
        <v>226</v>
      </c>
    </row>
    <row r="27" spans="2:8" ht="12.75">
      <c r="B27" s="318"/>
      <c r="C27" s="784"/>
      <c r="D27" s="784"/>
      <c r="E27" s="784"/>
      <c r="F27" s="784"/>
      <c r="G27" s="784"/>
      <c r="H27" s="787"/>
    </row>
    <row r="28" spans="2:8" ht="12.75">
      <c r="B28" s="318"/>
      <c r="C28" s="784"/>
      <c r="D28" s="784"/>
      <c r="E28" s="784"/>
      <c r="F28" s="784"/>
      <c r="G28" s="784"/>
      <c r="H28" s="787"/>
    </row>
    <row r="29" spans="2:8" ht="12.75">
      <c r="B29" s="318"/>
      <c r="C29" s="784"/>
      <c r="D29" s="784"/>
      <c r="E29" s="784"/>
      <c r="F29" s="784"/>
      <c r="G29" s="784"/>
      <c r="H29" s="787"/>
    </row>
    <row r="30" spans="2:8" ht="12.75">
      <c r="B30" s="318"/>
      <c r="C30" s="784"/>
      <c r="D30" s="784"/>
      <c r="E30" s="784"/>
      <c r="F30" s="784"/>
      <c r="G30" s="784"/>
      <c r="H30" s="787"/>
    </row>
    <row r="31" spans="2:8" ht="12.75">
      <c r="B31" s="318"/>
      <c r="C31" s="784"/>
      <c r="D31" s="784"/>
      <c r="E31" s="784"/>
      <c r="F31" s="784"/>
      <c r="G31" s="784"/>
      <c r="H31" s="787"/>
    </row>
    <row r="32" spans="2:8" ht="12.75">
      <c r="B32" s="318"/>
      <c r="C32" s="785"/>
      <c r="D32" s="785"/>
      <c r="E32" s="785"/>
      <c r="F32" s="785"/>
      <c r="G32" s="785"/>
      <c r="H32" s="788"/>
    </row>
    <row r="33" spans="2:8" ht="12.75">
      <c r="B33" s="319" t="s">
        <v>291</v>
      </c>
      <c r="C33" s="331">
        <v>26.53061224489796</v>
      </c>
      <c r="D33" s="332">
        <v>0</v>
      </c>
      <c r="E33" s="332">
        <v>5.1020408163265305</v>
      </c>
      <c r="F33" s="331">
        <v>9.183673469387756</v>
      </c>
      <c r="G33" s="331">
        <v>59.183673469387756</v>
      </c>
      <c r="H33" s="335">
        <v>100</v>
      </c>
    </row>
    <row r="34" spans="2:8" ht="12.75">
      <c r="B34" s="325" t="s">
        <v>241</v>
      </c>
      <c r="C34" s="337"/>
      <c r="D34" s="327"/>
      <c r="E34" s="327"/>
      <c r="F34" s="327"/>
      <c r="G34" s="326"/>
      <c r="H34" s="339">
        <v>98</v>
      </c>
    </row>
    <row r="35" spans="1:256" ht="12.75">
      <c r="A35" s="363"/>
      <c r="B35" s="296"/>
      <c r="C35" s="296"/>
      <c r="D35" s="296"/>
      <c r="E35" s="308"/>
      <c r="F35" s="308"/>
      <c r="G35" s="308"/>
      <c r="H35" s="297"/>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368"/>
      <c r="DI35" s="368"/>
      <c r="DJ35" s="368"/>
      <c r="DK35" s="368"/>
      <c r="DL35" s="368"/>
      <c r="DM35" s="368"/>
      <c r="DN35" s="368"/>
      <c r="DO35" s="368"/>
      <c r="DP35" s="368"/>
      <c r="DQ35" s="368"/>
      <c r="DR35" s="368"/>
      <c r="DS35" s="368"/>
      <c r="DT35" s="368"/>
      <c r="DU35" s="368"/>
      <c r="DV35" s="368"/>
      <c r="DW35" s="368"/>
      <c r="DX35" s="368"/>
      <c r="DY35" s="368"/>
      <c r="DZ35" s="368"/>
      <c r="EA35" s="368"/>
      <c r="EB35" s="368"/>
      <c r="EC35" s="368"/>
      <c r="ED35" s="368"/>
      <c r="EE35" s="368"/>
      <c r="EF35" s="368"/>
      <c r="EG35" s="368"/>
      <c r="EH35" s="368"/>
      <c r="EI35" s="368"/>
      <c r="EJ35" s="368"/>
      <c r="EK35" s="368"/>
      <c r="EL35" s="368"/>
      <c r="EM35" s="368"/>
      <c r="EN35" s="368"/>
      <c r="EO35" s="368"/>
      <c r="EP35" s="368"/>
      <c r="EQ35" s="368"/>
      <c r="ER35" s="368"/>
      <c r="ES35" s="368"/>
      <c r="ET35" s="368"/>
      <c r="EU35" s="368"/>
      <c r="EV35" s="368"/>
      <c r="EW35" s="368"/>
      <c r="EX35" s="368"/>
      <c r="EY35" s="368"/>
      <c r="EZ35" s="368"/>
      <c r="FA35" s="368"/>
      <c r="FB35" s="368"/>
      <c r="FC35" s="368"/>
      <c r="FD35" s="368"/>
      <c r="FE35" s="368"/>
      <c r="FF35" s="368"/>
      <c r="FG35" s="368"/>
      <c r="FH35" s="368"/>
      <c r="FI35" s="368"/>
      <c r="FJ35" s="368"/>
      <c r="FK35" s="368"/>
      <c r="FL35" s="368"/>
      <c r="FM35" s="368"/>
      <c r="FN35" s="368"/>
      <c r="FO35" s="368"/>
      <c r="FP35" s="368"/>
      <c r="FQ35" s="368"/>
      <c r="FR35" s="368"/>
      <c r="FS35" s="368"/>
      <c r="FT35" s="368"/>
      <c r="FU35" s="368"/>
      <c r="FV35" s="368"/>
      <c r="FW35" s="368"/>
      <c r="FX35" s="368"/>
      <c r="FY35" s="368"/>
      <c r="FZ35" s="368"/>
      <c r="GA35" s="368"/>
      <c r="GB35" s="368"/>
      <c r="GC35" s="368"/>
      <c r="GD35" s="368"/>
      <c r="GE35" s="368"/>
      <c r="GF35" s="368"/>
      <c r="GG35" s="368"/>
      <c r="GH35" s="368"/>
      <c r="GI35" s="368"/>
      <c r="GJ35" s="368"/>
      <c r="GK35" s="368"/>
      <c r="GL35" s="368"/>
      <c r="GM35" s="368"/>
      <c r="GN35" s="368"/>
      <c r="GO35" s="368"/>
      <c r="GP35" s="368"/>
      <c r="GQ35" s="368"/>
      <c r="GR35" s="368"/>
      <c r="GS35" s="368"/>
      <c r="GT35" s="368"/>
      <c r="GU35" s="368"/>
      <c r="GV35" s="368"/>
      <c r="GW35" s="368"/>
      <c r="GX35" s="368"/>
      <c r="GY35" s="368"/>
      <c r="GZ35" s="368"/>
      <c r="HA35" s="368"/>
      <c r="HB35" s="368"/>
      <c r="HC35" s="368"/>
      <c r="HD35" s="368"/>
      <c r="HE35" s="368"/>
      <c r="HF35" s="368"/>
      <c r="HG35" s="368"/>
      <c r="HH35" s="368"/>
      <c r="HI35" s="368"/>
      <c r="HJ35" s="368"/>
      <c r="HK35" s="368"/>
      <c r="HL35" s="368"/>
      <c r="HM35" s="368"/>
      <c r="HN35" s="368"/>
      <c r="HO35" s="368"/>
      <c r="HP35" s="368"/>
      <c r="HQ35" s="368"/>
      <c r="HR35" s="368"/>
      <c r="HS35" s="368"/>
      <c r="HT35" s="368"/>
      <c r="HU35" s="368"/>
      <c r="HV35" s="368"/>
      <c r="HW35" s="368"/>
      <c r="HX35" s="368"/>
      <c r="HY35" s="368"/>
      <c r="HZ35" s="368"/>
      <c r="IA35" s="368"/>
      <c r="IB35" s="368"/>
      <c r="IC35" s="368"/>
      <c r="ID35" s="368"/>
      <c r="IE35" s="368"/>
      <c r="IF35" s="368"/>
      <c r="IG35" s="368"/>
      <c r="IH35" s="368"/>
      <c r="II35" s="368"/>
      <c r="IJ35" s="368"/>
      <c r="IK35" s="368"/>
      <c r="IL35" s="368"/>
      <c r="IM35" s="368"/>
      <c r="IN35" s="368"/>
      <c r="IO35" s="368"/>
      <c r="IP35" s="368"/>
      <c r="IQ35" s="368"/>
      <c r="IR35" s="368"/>
      <c r="IS35" s="368"/>
      <c r="IT35" s="368"/>
      <c r="IU35" s="368"/>
      <c r="IV35" s="368"/>
    </row>
    <row r="36" spans="2:9" ht="12.75">
      <c r="B36" s="704" t="s">
        <v>283</v>
      </c>
      <c r="C36" s="704"/>
      <c r="D36" s="704"/>
      <c r="E36" s="704"/>
      <c r="F36" s="704"/>
      <c r="G36" s="704"/>
      <c r="H36" s="704"/>
      <c r="I36" s="704"/>
    </row>
    <row r="37" spans="2:9" ht="12.75">
      <c r="B37" s="343"/>
      <c r="C37" s="343"/>
      <c r="D37" s="343"/>
      <c r="E37" s="343"/>
      <c r="F37" s="333"/>
      <c r="G37" s="333"/>
      <c r="H37" s="341"/>
      <c r="I37" s="342"/>
    </row>
    <row r="38" spans="2:7" ht="12.75">
      <c r="B38" s="789" t="s">
        <v>235</v>
      </c>
      <c r="C38" s="791" t="s">
        <v>291</v>
      </c>
      <c r="D38" s="791"/>
      <c r="E38" s="333"/>
      <c r="F38" s="341"/>
      <c r="G38" s="342"/>
    </row>
    <row r="39" spans="2:7" ht="12.75">
      <c r="B39" s="790"/>
      <c r="C39" s="792"/>
      <c r="D39" s="792"/>
      <c r="E39" s="333"/>
      <c r="F39" s="341"/>
      <c r="G39" s="342"/>
    </row>
    <row r="40" spans="2:7" ht="12.75">
      <c r="B40" s="276" t="s">
        <v>242</v>
      </c>
      <c r="C40" s="747">
        <v>0</v>
      </c>
      <c r="D40" s="748"/>
      <c r="E40" s="333"/>
      <c r="F40" s="341"/>
      <c r="G40" s="342"/>
    </row>
    <row r="41" spans="2:7" ht="12.75">
      <c r="B41" s="344" t="s">
        <v>243</v>
      </c>
      <c r="C41" s="743">
        <v>37.755102040816325</v>
      </c>
      <c r="D41" s="744"/>
      <c r="E41" s="333"/>
      <c r="F41" s="341"/>
      <c r="G41" s="342"/>
    </row>
    <row r="42" spans="2:7" ht="12.75">
      <c r="B42" s="344" t="s">
        <v>244</v>
      </c>
      <c r="C42" s="743">
        <v>44.89795918367347</v>
      </c>
      <c r="D42" s="744"/>
      <c r="E42" s="333"/>
      <c r="F42" s="341"/>
      <c r="G42" s="342"/>
    </row>
    <row r="43" spans="2:7" ht="12.75">
      <c r="B43" s="344" t="s">
        <v>245</v>
      </c>
      <c r="C43" s="743">
        <v>10.204081632653061</v>
      </c>
      <c r="D43" s="744"/>
      <c r="E43" s="333"/>
      <c r="F43" s="341"/>
      <c r="G43" s="342"/>
    </row>
    <row r="44" spans="2:7" ht="12.75">
      <c r="B44" s="344" t="s">
        <v>246</v>
      </c>
      <c r="C44" s="743">
        <v>6.122448979591836</v>
      </c>
      <c r="D44" s="744"/>
      <c r="E44" s="333"/>
      <c r="F44" s="341"/>
      <c r="G44" s="342"/>
    </row>
    <row r="45" spans="2:7" ht="12.75">
      <c r="B45" s="344" t="s">
        <v>247</v>
      </c>
      <c r="C45" s="743">
        <v>1.0204081632653061</v>
      </c>
      <c r="D45" s="744"/>
      <c r="E45" s="333"/>
      <c r="F45" s="341"/>
      <c r="G45" s="342"/>
    </row>
    <row r="46" spans="2:7" ht="12.75">
      <c r="B46" s="344" t="s">
        <v>248</v>
      </c>
      <c r="C46" s="743">
        <v>0</v>
      </c>
      <c r="D46" s="744"/>
      <c r="E46" s="333"/>
      <c r="F46" s="341"/>
      <c r="G46" s="342"/>
    </row>
    <row r="47" spans="2:7" ht="12.75">
      <c r="B47" s="344" t="s">
        <v>249</v>
      </c>
      <c r="C47" s="743">
        <v>0</v>
      </c>
      <c r="D47" s="744"/>
      <c r="E47" s="333"/>
      <c r="F47" s="341"/>
      <c r="G47" s="342"/>
    </row>
    <row r="48" spans="2:7" ht="12.75">
      <c r="B48" s="344" t="s">
        <v>250</v>
      </c>
      <c r="C48" s="743">
        <v>0</v>
      </c>
      <c r="D48" s="744"/>
      <c r="E48" s="333"/>
      <c r="F48" s="341"/>
      <c r="G48" s="342"/>
    </row>
    <row r="49" spans="2:7" ht="12.75">
      <c r="B49" s="345" t="s">
        <v>227</v>
      </c>
      <c r="C49" s="743">
        <v>0</v>
      </c>
      <c r="D49" s="744"/>
      <c r="E49" s="333"/>
      <c r="F49" s="341"/>
      <c r="G49" s="342"/>
    </row>
    <row r="50" spans="2:7" ht="12.75">
      <c r="B50" s="346" t="s">
        <v>226</v>
      </c>
      <c r="C50" s="745">
        <f>SUM(C40:C49)</f>
        <v>99.99999999999999</v>
      </c>
      <c r="D50" s="746"/>
      <c r="E50" s="333"/>
      <c r="F50" s="341"/>
      <c r="G50" s="342"/>
    </row>
    <row r="51" spans="2:7" ht="12.75">
      <c r="B51" s="336" t="s">
        <v>241</v>
      </c>
      <c r="C51" s="737">
        <v>98</v>
      </c>
      <c r="D51" s="738"/>
      <c r="E51" s="333"/>
      <c r="F51" s="341"/>
      <c r="G51" s="342"/>
    </row>
    <row r="52" spans="2:9" ht="12.75">
      <c r="B52" s="340"/>
      <c r="C52" s="333"/>
      <c r="D52" s="333"/>
      <c r="E52" s="333"/>
      <c r="F52" s="333"/>
      <c r="G52" s="333"/>
      <c r="H52" s="350"/>
      <c r="I52" s="351"/>
    </row>
  </sheetData>
  <sheetProtection/>
  <mergeCells count="40">
    <mergeCell ref="C48:D48"/>
    <mergeCell ref="C49:D49"/>
    <mergeCell ref="C50:D50"/>
    <mergeCell ref="C51:D51"/>
    <mergeCell ref="B16:C16"/>
    <mergeCell ref="B17:C17"/>
    <mergeCell ref="C42:D42"/>
    <mergeCell ref="C43:D43"/>
    <mergeCell ref="C44:D44"/>
    <mergeCell ref="C45:D45"/>
    <mergeCell ref="C46:D46"/>
    <mergeCell ref="C47:D47"/>
    <mergeCell ref="H26:H32"/>
    <mergeCell ref="B36:I36"/>
    <mergeCell ref="B38:B39"/>
    <mergeCell ref="C38:D39"/>
    <mergeCell ref="C40:D40"/>
    <mergeCell ref="C41:D41"/>
    <mergeCell ref="H21:I21"/>
    <mergeCell ref="D22:E22"/>
    <mergeCell ref="F22:G22"/>
    <mergeCell ref="H22:I22"/>
    <mergeCell ref="B24:I24"/>
    <mergeCell ref="C26:C32"/>
    <mergeCell ref="D26:D32"/>
    <mergeCell ref="E26:E32"/>
    <mergeCell ref="F26:F32"/>
    <mergeCell ref="G26:G32"/>
    <mergeCell ref="B13:C13"/>
    <mergeCell ref="B14:C14"/>
    <mergeCell ref="B15:C15"/>
    <mergeCell ref="B19:G19"/>
    <mergeCell ref="D21:E21"/>
    <mergeCell ref="F21:G21"/>
    <mergeCell ref="A1:I1"/>
    <mergeCell ref="B3:G3"/>
    <mergeCell ref="B5:B7"/>
    <mergeCell ref="C5:F5"/>
    <mergeCell ref="B9:G9"/>
    <mergeCell ref="B12:C12"/>
  </mergeCells>
  <printOptions/>
  <pageMargins left="0.7" right="0.7" top="0.75" bottom="0.75" header="0.3" footer="0.3"/>
  <pageSetup orientation="portrait" paperSize="9"/>
</worksheet>
</file>

<file path=xl/worksheets/sheet101.xml><?xml version="1.0" encoding="utf-8"?>
<worksheet xmlns="http://schemas.openxmlformats.org/spreadsheetml/2006/main" xmlns:r="http://schemas.openxmlformats.org/officeDocument/2006/relationships">
  <dimension ref="A1:H51"/>
  <sheetViews>
    <sheetView zoomScalePageLayoutView="0" workbookViewId="0" topLeftCell="A1">
      <selection activeCell="K43" sqref="K43"/>
    </sheetView>
  </sheetViews>
  <sheetFormatPr defaultColWidth="11.421875" defaultRowHeight="12.75"/>
  <cols>
    <col min="1" max="1" width="2.140625" style="347" customWidth="1"/>
    <col min="2" max="4" width="11.421875" style="347" customWidth="1"/>
    <col min="5" max="5" width="9.8515625" style="347" customWidth="1"/>
    <col min="6" max="7" width="25.7109375" style="347" customWidth="1"/>
    <col min="8" max="8" width="4.00390625" style="347" customWidth="1"/>
    <col min="9" max="16384" width="11.421875" style="347" customWidth="1"/>
  </cols>
  <sheetData>
    <row r="1" spans="1:8" ht="16.5">
      <c r="A1" s="762" t="s">
        <v>404</v>
      </c>
      <c r="B1" s="762"/>
      <c r="C1" s="762"/>
      <c r="D1" s="762"/>
      <c r="E1" s="762"/>
      <c r="F1" s="762"/>
      <c r="G1" s="762"/>
      <c r="H1" s="762"/>
    </row>
    <row r="2" spans="1:8" ht="12.75">
      <c r="A2" s="387"/>
      <c r="B2" s="387"/>
      <c r="C2" s="387"/>
      <c r="D2" s="387"/>
      <c r="E2" s="387"/>
      <c r="F2" s="387"/>
      <c r="G2" s="387"/>
      <c r="H2" s="387"/>
    </row>
    <row r="3" spans="1:8" ht="12.75">
      <c r="A3" s="387"/>
      <c r="B3" s="704" t="s">
        <v>198</v>
      </c>
      <c r="C3" s="704"/>
      <c r="D3" s="704"/>
      <c r="E3" s="704"/>
      <c r="F3" s="704"/>
      <c r="G3" s="704"/>
      <c r="H3" s="387"/>
    </row>
    <row r="4" spans="2:5" ht="12.75">
      <c r="B4" s="486"/>
      <c r="C4" s="486"/>
      <c r="D4" s="486"/>
      <c r="E4" s="486"/>
    </row>
    <row r="5" spans="2:6" ht="12.75">
      <c r="B5" s="806"/>
      <c r="C5" s="806"/>
      <c r="D5" s="806"/>
      <c r="E5" s="806"/>
      <c r="F5" s="478" t="s">
        <v>291</v>
      </c>
    </row>
    <row r="6" spans="2:6" ht="12.75">
      <c r="B6" s="705" t="s">
        <v>389</v>
      </c>
      <c r="C6" s="706"/>
      <c r="D6" s="706"/>
      <c r="E6" s="707"/>
      <c r="F6" s="482">
        <v>65.3061224489796</v>
      </c>
    </row>
    <row r="7" spans="2:6" ht="12.75">
      <c r="B7" s="720" t="s">
        <v>390</v>
      </c>
      <c r="C7" s="758"/>
      <c r="D7" s="758"/>
      <c r="E7" s="721"/>
      <c r="F7" s="483">
        <v>1.0204081632653061</v>
      </c>
    </row>
    <row r="8" spans="2:6" ht="12.75">
      <c r="B8" s="720" t="s">
        <v>391</v>
      </c>
      <c r="C8" s="758"/>
      <c r="D8" s="758"/>
      <c r="E8" s="721"/>
      <c r="F8" s="483">
        <v>20.408163265306122</v>
      </c>
    </row>
    <row r="9" spans="2:6" ht="12.75">
      <c r="B9" s="720" t="s">
        <v>392</v>
      </c>
      <c r="C9" s="758"/>
      <c r="D9" s="758"/>
      <c r="E9" s="721"/>
      <c r="F9" s="483">
        <v>0</v>
      </c>
    </row>
    <row r="10" spans="2:6" ht="12.75">
      <c r="B10" s="720" t="s">
        <v>393</v>
      </c>
      <c r="C10" s="758"/>
      <c r="D10" s="758"/>
      <c r="E10" s="721"/>
      <c r="F10" s="483">
        <v>3.061224489795918</v>
      </c>
    </row>
    <row r="11" spans="2:6" ht="12.75">
      <c r="B11" s="720" t="s">
        <v>394</v>
      </c>
      <c r="C11" s="758"/>
      <c r="D11" s="758"/>
      <c r="E11" s="721"/>
      <c r="F11" s="483">
        <v>0</v>
      </c>
    </row>
    <row r="12" spans="2:6" ht="12.75">
      <c r="B12" s="720" t="s">
        <v>395</v>
      </c>
      <c r="C12" s="758"/>
      <c r="D12" s="758"/>
      <c r="E12" s="721"/>
      <c r="F12" s="483">
        <v>1.0204081632653061</v>
      </c>
    </row>
    <row r="13" spans="2:6" ht="12.75">
      <c r="B13" s="720" t="s">
        <v>396</v>
      </c>
      <c r="C13" s="758"/>
      <c r="D13" s="758"/>
      <c r="E13" s="721"/>
      <c r="F13" s="483">
        <v>8.16326530612245</v>
      </c>
    </row>
    <row r="14" spans="2:6" ht="12.75">
      <c r="B14" s="720" t="s">
        <v>397</v>
      </c>
      <c r="C14" s="758"/>
      <c r="D14" s="758"/>
      <c r="E14" s="721"/>
      <c r="F14" s="483">
        <v>0</v>
      </c>
    </row>
    <row r="15" spans="2:6" ht="12.75">
      <c r="B15" s="708" t="s">
        <v>227</v>
      </c>
      <c r="C15" s="709"/>
      <c r="D15" s="709"/>
      <c r="E15" s="710"/>
      <c r="F15" s="483">
        <v>1.0204081632653061</v>
      </c>
    </row>
    <row r="16" spans="2:6" ht="12.75">
      <c r="B16" s="807" t="s">
        <v>226</v>
      </c>
      <c r="C16" s="808"/>
      <c r="D16" s="808"/>
      <c r="E16" s="808"/>
      <c r="F16" s="462">
        <f>SUM(F6:F15)</f>
        <v>100</v>
      </c>
    </row>
    <row r="17" spans="2:7" ht="12.75">
      <c r="B17" s="809" t="s">
        <v>241</v>
      </c>
      <c r="C17" s="810"/>
      <c r="D17" s="810"/>
      <c r="E17" s="810"/>
      <c r="F17" s="464">
        <v>98</v>
      </c>
      <c r="G17" s="253"/>
    </row>
    <row r="18" spans="2:7" ht="12.75">
      <c r="B18" s="343"/>
      <c r="C18" s="343"/>
      <c r="D18" s="343"/>
      <c r="E18" s="343"/>
      <c r="F18" s="456"/>
      <c r="G18" s="456"/>
    </row>
    <row r="19" spans="2:7" ht="12.75">
      <c r="B19" s="704" t="s">
        <v>210</v>
      </c>
      <c r="C19" s="704"/>
      <c r="D19" s="704"/>
      <c r="E19" s="704"/>
      <c r="F19" s="704"/>
      <c r="G19" s="704"/>
    </row>
    <row r="21" spans="2:6" ht="12.75">
      <c r="B21" s="473"/>
      <c r="C21" s="473"/>
      <c r="F21" s="458" t="s">
        <v>291</v>
      </c>
    </row>
    <row r="22" spans="2:6" ht="12.75">
      <c r="B22" s="714" t="s">
        <v>211</v>
      </c>
      <c r="C22" s="757"/>
      <c r="D22" s="757"/>
      <c r="E22" s="715"/>
      <c r="F22" s="354">
        <v>1.1764705882352942</v>
      </c>
    </row>
    <row r="23" spans="2:6" ht="12.75">
      <c r="B23" s="716" t="s">
        <v>212</v>
      </c>
      <c r="C23" s="752"/>
      <c r="D23" s="752"/>
      <c r="E23" s="717"/>
      <c r="F23" s="355">
        <v>2.3529411764705883</v>
      </c>
    </row>
    <row r="24" spans="2:6" ht="12.75">
      <c r="B24" s="716" t="s">
        <v>213</v>
      </c>
      <c r="C24" s="752"/>
      <c r="D24" s="752"/>
      <c r="E24" s="717"/>
      <c r="F24" s="355">
        <v>71.76470588235294</v>
      </c>
    </row>
    <row r="25" spans="2:6" ht="12.75">
      <c r="B25" s="716" t="s">
        <v>179</v>
      </c>
      <c r="C25" s="752"/>
      <c r="D25" s="752"/>
      <c r="E25" s="717"/>
      <c r="F25" s="355">
        <v>11.764705882352942</v>
      </c>
    </row>
    <row r="26" spans="2:6" ht="12.75">
      <c r="B26" s="716" t="s">
        <v>214</v>
      </c>
      <c r="C26" s="752"/>
      <c r="D26" s="752"/>
      <c r="E26" s="717"/>
      <c r="F26" s="355">
        <v>5.882352941176471</v>
      </c>
    </row>
    <row r="27" spans="2:6" ht="12.75">
      <c r="B27" s="716" t="s">
        <v>176</v>
      </c>
      <c r="C27" s="752"/>
      <c r="D27" s="752"/>
      <c r="E27" s="717"/>
      <c r="F27" s="355">
        <v>0</v>
      </c>
    </row>
    <row r="28" spans="2:6" ht="12.75">
      <c r="B28" s="716" t="s">
        <v>215</v>
      </c>
      <c r="C28" s="752"/>
      <c r="D28" s="752"/>
      <c r="E28" s="717"/>
      <c r="F28" s="355">
        <v>0</v>
      </c>
    </row>
    <row r="29" spans="2:6" ht="12.75">
      <c r="B29" s="716" t="s">
        <v>160</v>
      </c>
      <c r="C29" s="752"/>
      <c r="D29" s="752"/>
      <c r="E29" s="717"/>
      <c r="F29" s="355">
        <v>5.882352941176471</v>
      </c>
    </row>
    <row r="30" spans="2:6" ht="12.75">
      <c r="B30" s="716" t="s">
        <v>216</v>
      </c>
      <c r="C30" s="752"/>
      <c r="D30" s="752"/>
      <c r="E30" s="717"/>
      <c r="F30" s="355">
        <v>0</v>
      </c>
    </row>
    <row r="31" spans="2:6" ht="12.75">
      <c r="B31" s="716" t="s">
        <v>177</v>
      </c>
      <c r="C31" s="752"/>
      <c r="D31" s="752"/>
      <c r="E31" s="717"/>
      <c r="F31" s="355">
        <v>0</v>
      </c>
    </row>
    <row r="32" spans="2:6" ht="12.75">
      <c r="B32" s="716" t="s">
        <v>398</v>
      </c>
      <c r="C32" s="752"/>
      <c r="D32" s="752"/>
      <c r="E32" s="717"/>
      <c r="F32" s="355">
        <v>1.1764705882352942</v>
      </c>
    </row>
    <row r="33" spans="2:6" ht="12.75">
      <c r="B33" s="439" t="s">
        <v>371</v>
      </c>
      <c r="C33" s="446"/>
      <c r="D33" s="446"/>
      <c r="E33" s="440"/>
      <c r="F33" s="355">
        <v>0</v>
      </c>
    </row>
    <row r="34" spans="2:6" ht="12.75">
      <c r="B34" s="718" t="s">
        <v>227</v>
      </c>
      <c r="C34" s="753"/>
      <c r="D34" s="753"/>
      <c r="E34" s="719"/>
      <c r="F34" s="355">
        <v>0</v>
      </c>
    </row>
    <row r="35" spans="2:6" ht="12.75">
      <c r="B35" s="754" t="s">
        <v>226</v>
      </c>
      <c r="C35" s="755"/>
      <c r="D35" s="755"/>
      <c r="E35" s="756"/>
      <c r="F35" s="462">
        <f>SUM(F22:F34)</f>
        <v>99.99999999999999</v>
      </c>
    </row>
    <row r="36" spans="2:6" ht="12.75">
      <c r="B36" s="749" t="s">
        <v>241</v>
      </c>
      <c r="C36" s="750"/>
      <c r="D36" s="750"/>
      <c r="E36" s="751"/>
      <c r="F36" s="464">
        <v>85</v>
      </c>
    </row>
    <row r="37" spans="2:7" ht="12.75">
      <c r="B37" s="287"/>
      <c r="C37" s="287"/>
      <c r="D37" s="287"/>
      <c r="E37" s="287"/>
      <c r="F37" s="456"/>
      <c r="G37" s="456"/>
    </row>
    <row r="38" spans="2:7" ht="12.75">
      <c r="B38" s="704" t="s">
        <v>399</v>
      </c>
      <c r="C38" s="704"/>
      <c r="D38" s="704"/>
      <c r="E38" s="704"/>
      <c r="F38" s="704"/>
      <c r="G38" s="253"/>
    </row>
    <row r="40" ht="12.75">
      <c r="D40" s="792" t="s">
        <v>291</v>
      </c>
    </row>
    <row r="41" spans="2:4" ht="12.75">
      <c r="B41" s="362"/>
      <c r="C41" s="362"/>
      <c r="D41" s="811"/>
    </row>
    <row r="42" spans="2:4" ht="12.75">
      <c r="B42" s="714" t="s">
        <v>161</v>
      </c>
      <c r="C42" s="715"/>
      <c r="D42" s="354">
        <v>1.0204081632653061</v>
      </c>
    </row>
    <row r="43" spans="2:4" ht="12.75">
      <c r="B43" s="720" t="s">
        <v>162</v>
      </c>
      <c r="C43" s="721"/>
      <c r="D43" s="355">
        <v>14.285714285714286</v>
      </c>
    </row>
    <row r="44" spans="2:4" ht="12.75">
      <c r="B44" s="720" t="s">
        <v>163</v>
      </c>
      <c r="C44" s="721"/>
      <c r="D44" s="355">
        <v>28.571428571428573</v>
      </c>
    </row>
    <row r="45" spans="2:4" ht="12.75">
      <c r="B45" s="720" t="s">
        <v>164</v>
      </c>
      <c r="C45" s="721"/>
      <c r="D45" s="355">
        <v>12.244897959183673</v>
      </c>
    </row>
    <row r="46" spans="2:4" ht="12.75">
      <c r="B46" s="720" t="s">
        <v>165</v>
      </c>
      <c r="C46" s="721"/>
      <c r="D46" s="355">
        <v>16.3265306122449</v>
      </c>
    </row>
    <row r="47" spans="2:4" ht="12.75">
      <c r="B47" s="720" t="s">
        <v>166</v>
      </c>
      <c r="C47" s="721"/>
      <c r="D47" s="355">
        <v>11.224489795918368</v>
      </c>
    </row>
    <row r="48" spans="2:4" ht="12.75">
      <c r="B48" s="439" t="s">
        <v>228</v>
      </c>
      <c r="C48" s="439"/>
      <c r="D48" s="355">
        <v>0</v>
      </c>
    </row>
    <row r="49" spans="2:4" ht="12.75">
      <c r="B49" s="718" t="s">
        <v>227</v>
      </c>
      <c r="C49" s="719"/>
      <c r="D49" s="357">
        <v>16.3265306122449</v>
      </c>
    </row>
    <row r="50" spans="2:4" ht="12.75">
      <c r="B50" s="754" t="s">
        <v>240</v>
      </c>
      <c r="C50" s="756"/>
      <c r="D50" s="359">
        <v>100</v>
      </c>
    </row>
    <row r="51" spans="2:4" ht="12.75">
      <c r="B51" s="749" t="s">
        <v>241</v>
      </c>
      <c r="C51" s="751"/>
      <c r="D51" s="360">
        <v>98</v>
      </c>
    </row>
  </sheetData>
  <sheetProtection/>
  <mergeCells count="41">
    <mergeCell ref="B46:C46"/>
    <mergeCell ref="B47:C47"/>
    <mergeCell ref="B49:C49"/>
    <mergeCell ref="B50:C50"/>
    <mergeCell ref="B51:C51"/>
    <mergeCell ref="B38:F38"/>
    <mergeCell ref="D40:D41"/>
    <mergeCell ref="B42:C42"/>
    <mergeCell ref="B43:C43"/>
    <mergeCell ref="B44:C44"/>
    <mergeCell ref="B45:C45"/>
    <mergeCell ref="B30:E30"/>
    <mergeCell ref="B31:E31"/>
    <mergeCell ref="B32:E32"/>
    <mergeCell ref="B34:E34"/>
    <mergeCell ref="B35:E35"/>
    <mergeCell ref="B36:E36"/>
    <mergeCell ref="B24:E24"/>
    <mergeCell ref="B25:E25"/>
    <mergeCell ref="B26:E26"/>
    <mergeCell ref="B27:E27"/>
    <mergeCell ref="B28:E28"/>
    <mergeCell ref="B29:E29"/>
    <mergeCell ref="B15:E15"/>
    <mergeCell ref="B16:E16"/>
    <mergeCell ref="B17:E17"/>
    <mergeCell ref="B19:G19"/>
    <mergeCell ref="B22:E22"/>
    <mergeCell ref="B23:E23"/>
    <mergeCell ref="B9:E9"/>
    <mergeCell ref="B10:E10"/>
    <mergeCell ref="B11:E11"/>
    <mergeCell ref="B12:E12"/>
    <mergeCell ref="B13:E13"/>
    <mergeCell ref="B14:E14"/>
    <mergeCell ref="A1:H1"/>
    <mergeCell ref="B3:G3"/>
    <mergeCell ref="B5:E5"/>
    <mergeCell ref="B6:E6"/>
    <mergeCell ref="B7:E7"/>
    <mergeCell ref="B8:E8"/>
  </mergeCells>
  <printOptions/>
  <pageMargins left="0.7" right="0.7" top="0.75" bottom="0.75" header="0.3" footer="0.3"/>
  <pageSetup orientation="portrait" paperSize="9"/>
</worksheet>
</file>

<file path=xl/worksheets/sheet102.xml><?xml version="1.0" encoding="utf-8"?>
<worksheet xmlns="http://schemas.openxmlformats.org/spreadsheetml/2006/main" xmlns:r="http://schemas.openxmlformats.org/officeDocument/2006/relationships">
  <dimension ref="A1:CU55"/>
  <sheetViews>
    <sheetView zoomScalePageLayoutView="0" workbookViewId="0" topLeftCell="A21">
      <selection activeCell="A33" sqref="A33:N53"/>
    </sheetView>
  </sheetViews>
  <sheetFormatPr defaultColWidth="11.421875" defaultRowHeight="12.75"/>
  <cols>
    <col min="1" max="1" width="9.00390625" style="470" customWidth="1"/>
    <col min="2" max="2" width="7.421875" style="470" customWidth="1"/>
    <col min="3" max="3" width="22.28125" style="470" customWidth="1"/>
    <col min="4" max="11" width="8.28125" style="470" customWidth="1"/>
    <col min="12" max="14" width="6.421875" style="470" customWidth="1"/>
    <col min="15" max="16" width="6.8515625" style="470" customWidth="1"/>
    <col min="17" max="17" width="7.28125" style="470" customWidth="1"/>
    <col min="18" max="18" width="4.421875" style="470" customWidth="1"/>
    <col min="19" max="19" width="1.7109375" style="470" customWidth="1"/>
    <col min="20" max="16384" width="11.421875" style="520" customWidth="1"/>
  </cols>
  <sheetData>
    <row r="1" spans="1:19" ht="12.75" customHeight="1">
      <c r="A1" s="518"/>
      <c r="B1" s="518"/>
      <c r="C1" s="1"/>
      <c r="D1" s="1"/>
      <c r="E1" s="1"/>
      <c r="F1" s="1"/>
      <c r="G1" s="1"/>
      <c r="H1" s="1"/>
      <c r="I1" s="1"/>
      <c r="J1" s="1"/>
      <c r="K1" s="1"/>
      <c r="L1" s="518"/>
      <c r="M1" s="518"/>
      <c r="N1" s="518"/>
      <c r="O1" s="518"/>
      <c r="P1" s="518"/>
      <c r="Q1" s="518"/>
      <c r="R1" s="518"/>
      <c r="S1" s="524"/>
    </row>
    <row r="2" spans="1:19" ht="12.75" customHeight="1">
      <c r="A2" s="581" t="s">
        <v>298</v>
      </c>
      <c r="B2" s="581"/>
      <c r="C2" s="581"/>
      <c r="D2" s="581"/>
      <c r="E2" s="581"/>
      <c r="F2" s="581"/>
      <c r="G2" s="581"/>
      <c r="H2" s="581"/>
      <c r="I2" s="581"/>
      <c r="J2" s="581"/>
      <c r="K2" s="581"/>
      <c r="L2" s="581"/>
      <c r="M2" s="581"/>
      <c r="N2" s="581"/>
      <c r="O2" s="581"/>
      <c r="P2" s="581"/>
      <c r="Q2" s="581"/>
      <c r="R2" s="581"/>
      <c r="S2" s="524"/>
    </row>
    <row r="3" spans="1:19" ht="12.75" customHeight="1">
      <c r="A3" s="518"/>
      <c r="B3" s="518"/>
      <c r="C3" s="1"/>
      <c r="D3" s="1"/>
      <c r="E3" s="1"/>
      <c r="F3" s="1"/>
      <c r="G3" s="1"/>
      <c r="H3" s="1"/>
      <c r="I3" s="1"/>
      <c r="J3" s="1"/>
      <c r="K3" s="1"/>
      <c r="L3" s="518"/>
      <c r="M3" s="518"/>
      <c r="N3" s="518"/>
      <c r="O3" s="518"/>
      <c r="P3" s="518"/>
      <c r="Q3" s="518"/>
      <c r="R3" s="518"/>
      <c r="S3" s="524"/>
    </row>
    <row r="4" spans="3:11" ht="37.5" customHeight="1">
      <c r="C4" s="171"/>
      <c r="D4" s="389" t="s">
        <v>412</v>
      </c>
      <c r="E4" s="393" t="s">
        <v>407</v>
      </c>
      <c r="F4" s="389" t="s">
        <v>408</v>
      </c>
      <c r="G4" s="389" t="s">
        <v>413</v>
      </c>
      <c r="H4" s="389" t="s">
        <v>414</v>
      </c>
      <c r="I4" s="389" t="s">
        <v>409</v>
      </c>
      <c r="J4" s="389" t="s">
        <v>410</v>
      </c>
      <c r="K4" s="394" t="s">
        <v>226</v>
      </c>
    </row>
    <row r="5" spans="3:11" ht="13.5">
      <c r="C5" s="173" t="s">
        <v>139</v>
      </c>
      <c r="D5" s="179">
        <v>0</v>
      </c>
      <c r="E5" s="179">
        <v>7</v>
      </c>
      <c r="F5" s="179">
        <v>6</v>
      </c>
      <c r="G5" s="179">
        <v>1</v>
      </c>
      <c r="H5" s="179">
        <v>1</v>
      </c>
      <c r="I5" s="179">
        <v>0</v>
      </c>
      <c r="J5" s="179">
        <v>0</v>
      </c>
      <c r="K5" s="183">
        <f aca="true" t="shared" si="0" ref="K5:K29">SUM(D5:J5)</f>
        <v>15</v>
      </c>
    </row>
    <row r="6" spans="3:11" ht="13.5">
      <c r="C6" s="173" t="s">
        <v>140</v>
      </c>
      <c r="D6" s="179">
        <v>1</v>
      </c>
      <c r="E6" s="179">
        <v>13</v>
      </c>
      <c r="F6" s="179">
        <v>4</v>
      </c>
      <c r="G6" s="179">
        <v>1</v>
      </c>
      <c r="H6" s="179">
        <v>1</v>
      </c>
      <c r="I6" s="179">
        <v>0</v>
      </c>
      <c r="J6" s="179">
        <v>0</v>
      </c>
      <c r="K6" s="183">
        <f t="shared" si="0"/>
        <v>20</v>
      </c>
    </row>
    <row r="7" spans="3:11" ht="13.5">
      <c r="C7" s="173" t="s">
        <v>141</v>
      </c>
      <c r="D7" s="179">
        <v>0</v>
      </c>
      <c r="E7" s="179">
        <v>6</v>
      </c>
      <c r="F7" s="179">
        <v>5</v>
      </c>
      <c r="G7" s="179">
        <v>0</v>
      </c>
      <c r="H7" s="179">
        <v>1</v>
      </c>
      <c r="I7" s="179">
        <v>0</v>
      </c>
      <c r="J7" s="179">
        <v>0</v>
      </c>
      <c r="K7" s="183">
        <f t="shared" si="0"/>
        <v>12</v>
      </c>
    </row>
    <row r="8" spans="3:11" ht="13.5">
      <c r="C8" s="173" t="s">
        <v>142</v>
      </c>
      <c r="D8" s="179">
        <v>0</v>
      </c>
      <c r="E8" s="179">
        <v>8</v>
      </c>
      <c r="F8" s="179">
        <v>5</v>
      </c>
      <c r="G8" s="179">
        <v>1</v>
      </c>
      <c r="H8" s="179">
        <v>0</v>
      </c>
      <c r="I8" s="179">
        <v>0</v>
      </c>
      <c r="J8" s="179">
        <v>0</v>
      </c>
      <c r="K8" s="183">
        <f t="shared" si="0"/>
        <v>14</v>
      </c>
    </row>
    <row r="9" spans="3:11" ht="13.5">
      <c r="C9" s="173" t="s">
        <v>143</v>
      </c>
      <c r="D9" s="179">
        <v>0</v>
      </c>
      <c r="E9" s="179">
        <v>5</v>
      </c>
      <c r="F9" s="179">
        <v>4</v>
      </c>
      <c r="G9" s="179">
        <v>0</v>
      </c>
      <c r="H9" s="179">
        <v>0</v>
      </c>
      <c r="I9" s="179">
        <v>0</v>
      </c>
      <c r="J9" s="179">
        <v>0</v>
      </c>
      <c r="K9" s="183">
        <f t="shared" si="0"/>
        <v>9</v>
      </c>
    </row>
    <row r="10" spans="3:11" ht="13.5">
      <c r="C10" s="173" t="s">
        <v>144</v>
      </c>
      <c r="D10" s="179">
        <v>1</v>
      </c>
      <c r="E10" s="179">
        <v>15</v>
      </c>
      <c r="F10" s="179">
        <v>7</v>
      </c>
      <c r="G10" s="179">
        <v>0</v>
      </c>
      <c r="H10" s="179">
        <v>1</v>
      </c>
      <c r="I10" s="179">
        <v>0</v>
      </c>
      <c r="J10" s="179">
        <v>0</v>
      </c>
      <c r="K10" s="183">
        <f t="shared" si="0"/>
        <v>24</v>
      </c>
    </row>
    <row r="11" spans="3:11" ht="13.5">
      <c r="C11" s="173" t="s">
        <v>145</v>
      </c>
      <c r="D11" s="179">
        <v>0</v>
      </c>
      <c r="E11" s="179">
        <v>10</v>
      </c>
      <c r="F11" s="179">
        <v>7</v>
      </c>
      <c r="G11" s="179">
        <v>1</v>
      </c>
      <c r="H11" s="179">
        <v>1</v>
      </c>
      <c r="I11" s="179">
        <v>0</v>
      </c>
      <c r="J11" s="179">
        <v>0</v>
      </c>
      <c r="K11" s="183">
        <f t="shared" si="0"/>
        <v>19</v>
      </c>
    </row>
    <row r="12" spans="3:11" ht="13.5">
      <c r="C12" s="173" t="s">
        <v>146</v>
      </c>
      <c r="D12" s="179">
        <v>0</v>
      </c>
      <c r="E12" s="179">
        <v>10</v>
      </c>
      <c r="F12" s="179">
        <v>4</v>
      </c>
      <c r="G12" s="179">
        <v>0</v>
      </c>
      <c r="H12" s="179">
        <v>0</v>
      </c>
      <c r="I12" s="179">
        <v>0</v>
      </c>
      <c r="J12" s="179">
        <v>0</v>
      </c>
      <c r="K12" s="183">
        <f t="shared" si="0"/>
        <v>14</v>
      </c>
    </row>
    <row r="13" spans="3:11" ht="13.5">
      <c r="C13" s="173" t="s">
        <v>147</v>
      </c>
      <c r="D13" s="179">
        <v>0</v>
      </c>
      <c r="E13" s="179">
        <v>3</v>
      </c>
      <c r="F13" s="179">
        <v>1</v>
      </c>
      <c r="G13" s="179">
        <v>0</v>
      </c>
      <c r="H13" s="179">
        <v>0</v>
      </c>
      <c r="I13" s="179">
        <v>0</v>
      </c>
      <c r="J13" s="179">
        <v>0</v>
      </c>
      <c r="K13" s="183">
        <f t="shared" si="0"/>
        <v>4</v>
      </c>
    </row>
    <row r="14" spans="3:11" ht="13.5">
      <c r="C14" s="173" t="s">
        <v>148</v>
      </c>
      <c r="D14" s="179">
        <v>0</v>
      </c>
      <c r="E14" s="179">
        <v>6</v>
      </c>
      <c r="F14" s="179">
        <v>4</v>
      </c>
      <c r="G14" s="179">
        <v>1</v>
      </c>
      <c r="H14" s="179">
        <v>0</v>
      </c>
      <c r="I14" s="179">
        <v>0</v>
      </c>
      <c r="J14" s="179">
        <v>0</v>
      </c>
      <c r="K14" s="183">
        <f t="shared" si="0"/>
        <v>11</v>
      </c>
    </row>
    <row r="15" spans="3:11" ht="13.5">
      <c r="C15" s="173" t="s">
        <v>149</v>
      </c>
      <c r="D15" s="179">
        <v>0</v>
      </c>
      <c r="E15" s="179">
        <v>6</v>
      </c>
      <c r="F15" s="179">
        <v>5</v>
      </c>
      <c r="G15" s="179">
        <v>1</v>
      </c>
      <c r="H15" s="179">
        <v>0</v>
      </c>
      <c r="I15" s="179">
        <v>0</v>
      </c>
      <c r="J15" s="179">
        <v>0</v>
      </c>
      <c r="K15" s="183">
        <f t="shared" si="0"/>
        <v>12</v>
      </c>
    </row>
    <row r="16" spans="3:11" ht="13.5">
      <c r="C16" s="173" t="s">
        <v>150</v>
      </c>
      <c r="D16" s="179">
        <v>0</v>
      </c>
      <c r="E16" s="179">
        <v>34</v>
      </c>
      <c r="F16" s="179">
        <v>22</v>
      </c>
      <c r="G16" s="179">
        <v>1</v>
      </c>
      <c r="H16" s="179">
        <v>2</v>
      </c>
      <c r="I16" s="179">
        <v>2</v>
      </c>
      <c r="J16" s="179">
        <v>2</v>
      </c>
      <c r="K16" s="183">
        <f t="shared" si="0"/>
        <v>63</v>
      </c>
    </row>
    <row r="17" spans="3:11" ht="13.5">
      <c r="C17" s="173" t="s">
        <v>34</v>
      </c>
      <c r="D17" s="179">
        <v>1</v>
      </c>
      <c r="E17" s="179">
        <v>16</v>
      </c>
      <c r="F17" s="179">
        <v>9</v>
      </c>
      <c r="G17" s="179">
        <v>1</v>
      </c>
      <c r="H17" s="179">
        <v>1</v>
      </c>
      <c r="I17" s="179">
        <v>1</v>
      </c>
      <c r="J17" s="179">
        <v>0</v>
      </c>
      <c r="K17" s="183">
        <f t="shared" si="0"/>
        <v>29</v>
      </c>
    </row>
    <row r="18" spans="3:11" ht="13.5">
      <c r="C18" s="173" t="s">
        <v>35</v>
      </c>
      <c r="D18" s="179">
        <v>0</v>
      </c>
      <c r="E18" s="179">
        <v>3</v>
      </c>
      <c r="F18" s="179">
        <v>3</v>
      </c>
      <c r="G18" s="179">
        <v>1</v>
      </c>
      <c r="H18" s="179">
        <v>0</v>
      </c>
      <c r="I18" s="179">
        <v>0</v>
      </c>
      <c r="J18" s="179">
        <v>0</v>
      </c>
      <c r="K18" s="183">
        <f t="shared" si="0"/>
        <v>7</v>
      </c>
    </row>
    <row r="19" spans="3:11" ht="13.5">
      <c r="C19" s="173" t="s">
        <v>36</v>
      </c>
      <c r="D19" s="179">
        <v>1</v>
      </c>
      <c r="E19" s="179">
        <v>6</v>
      </c>
      <c r="F19" s="179">
        <v>7</v>
      </c>
      <c r="G19" s="179">
        <v>1</v>
      </c>
      <c r="H19" s="179">
        <v>0</v>
      </c>
      <c r="I19" s="179">
        <v>0</v>
      </c>
      <c r="J19" s="179">
        <v>0</v>
      </c>
      <c r="K19" s="183">
        <f t="shared" si="0"/>
        <v>15</v>
      </c>
    </row>
    <row r="20" spans="3:11" ht="13.5">
      <c r="C20" s="173" t="s">
        <v>37</v>
      </c>
      <c r="D20" s="179">
        <v>1</v>
      </c>
      <c r="E20" s="179">
        <v>19</v>
      </c>
      <c r="F20" s="179">
        <v>9</v>
      </c>
      <c r="G20" s="179">
        <v>1</v>
      </c>
      <c r="H20" s="179">
        <v>1</v>
      </c>
      <c r="I20" s="179">
        <v>0</v>
      </c>
      <c r="J20" s="179">
        <v>4</v>
      </c>
      <c r="K20" s="183">
        <f t="shared" si="0"/>
        <v>35</v>
      </c>
    </row>
    <row r="21" spans="3:11" ht="13.5">
      <c r="C21" s="173" t="s">
        <v>38</v>
      </c>
      <c r="D21" s="179">
        <v>0</v>
      </c>
      <c r="E21" s="179">
        <v>10</v>
      </c>
      <c r="F21" s="179">
        <v>10</v>
      </c>
      <c r="G21" s="179">
        <v>1</v>
      </c>
      <c r="H21" s="179">
        <v>1</v>
      </c>
      <c r="I21" s="179">
        <v>0</v>
      </c>
      <c r="J21" s="179">
        <v>0</v>
      </c>
      <c r="K21" s="183">
        <f t="shared" si="0"/>
        <v>22</v>
      </c>
    </row>
    <row r="22" spans="3:11" ht="13.5">
      <c r="C22" s="173" t="s">
        <v>39</v>
      </c>
      <c r="D22" s="179">
        <v>0</v>
      </c>
      <c r="E22" s="179">
        <v>15</v>
      </c>
      <c r="F22" s="179">
        <v>7</v>
      </c>
      <c r="G22" s="179">
        <v>1</v>
      </c>
      <c r="H22" s="179">
        <v>1</v>
      </c>
      <c r="I22" s="179">
        <v>0</v>
      </c>
      <c r="J22" s="179">
        <v>1</v>
      </c>
      <c r="K22" s="183">
        <f t="shared" si="0"/>
        <v>25</v>
      </c>
    </row>
    <row r="23" spans="3:11" ht="13.5">
      <c r="C23" s="173" t="s">
        <v>40</v>
      </c>
      <c r="D23" s="179">
        <v>0</v>
      </c>
      <c r="E23" s="179">
        <v>9</v>
      </c>
      <c r="F23" s="179">
        <v>4</v>
      </c>
      <c r="G23" s="179">
        <v>1</v>
      </c>
      <c r="H23" s="179">
        <v>1</v>
      </c>
      <c r="I23" s="179">
        <v>0</v>
      </c>
      <c r="J23" s="179">
        <v>0</v>
      </c>
      <c r="K23" s="183">
        <f t="shared" si="0"/>
        <v>15</v>
      </c>
    </row>
    <row r="24" spans="3:99" s="519" customFormat="1" ht="13.5">
      <c r="C24" s="173" t="s">
        <v>41</v>
      </c>
      <c r="D24" s="179">
        <v>0</v>
      </c>
      <c r="E24" s="179">
        <v>10</v>
      </c>
      <c r="F24" s="179">
        <v>6</v>
      </c>
      <c r="G24" s="179">
        <v>1</v>
      </c>
      <c r="H24" s="179">
        <v>0</v>
      </c>
      <c r="I24" s="179">
        <v>0</v>
      </c>
      <c r="J24" s="179">
        <v>0</v>
      </c>
      <c r="K24" s="183">
        <f t="shared" si="0"/>
        <v>17</v>
      </c>
      <c r="L24" s="470"/>
      <c r="M24" s="470"/>
      <c r="N24" s="470"/>
      <c r="O24" s="470"/>
      <c r="P24" s="470"/>
      <c r="Q24" s="470"/>
      <c r="R24" s="470"/>
      <c r="S24" s="47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520"/>
      <c r="BB24" s="520"/>
      <c r="BC24" s="520"/>
      <c r="BD24" s="520"/>
      <c r="BE24" s="520"/>
      <c r="BF24" s="520"/>
      <c r="BG24" s="520"/>
      <c r="BH24" s="520"/>
      <c r="BI24" s="520"/>
      <c r="BJ24" s="520"/>
      <c r="BK24" s="520"/>
      <c r="BL24" s="520"/>
      <c r="BM24" s="520"/>
      <c r="BN24" s="520"/>
      <c r="BO24" s="520"/>
      <c r="BP24" s="520"/>
      <c r="BQ24" s="520"/>
      <c r="BR24" s="520"/>
      <c r="BS24" s="520"/>
      <c r="BT24" s="520"/>
      <c r="BU24" s="520"/>
      <c r="BV24" s="520"/>
      <c r="BW24" s="520"/>
      <c r="BX24" s="520"/>
      <c r="BY24" s="520"/>
      <c r="BZ24" s="520"/>
      <c r="CA24" s="520"/>
      <c r="CB24" s="520"/>
      <c r="CC24" s="520"/>
      <c r="CD24" s="520"/>
      <c r="CE24" s="520"/>
      <c r="CF24" s="520"/>
      <c r="CG24" s="520"/>
      <c r="CH24" s="520"/>
      <c r="CI24" s="520"/>
      <c r="CJ24" s="520"/>
      <c r="CK24" s="520"/>
      <c r="CL24" s="520"/>
      <c r="CM24" s="520"/>
      <c r="CN24" s="520"/>
      <c r="CO24" s="520"/>
      <c r="CP24" s="520"/>
      <c r="CQ24" s="520"/>
      <c r="CR24" s="520"/>
      <c r="CS24" s="520"/>
      <c r="CT24" s="520"/>
      <c r="CU24" s="520"/>
    </row>
    <row r="25" spans="1:11" ht="13.5">
      <c r="A25" s="520"/>
      <c r="B25" s="520"/>
      <c r="C25" s="173" t="s">
        <v>355</v>
      </c>
      <c r="D25" s="179">
        <v>0</v>
      </c>
      <c r="E25" s="179">
        <v>20</v>
      </c>
      <c r="F25" s="179">
        <v>8</v>
      </c>
      <c r="G25" s="179">
        <v>2</v>
      </c>
      <c r="H25" s="179">
        <v>1</v>
      </c>
      <c r="I25" s="179">
        <v>0</v>
      </c>
      <c r="J25" s="179">
        <v>0</v>
      </c>
      <c r="K25" s="183">
        <f t="shared" si="0"/>
        <v>31</v>
      </c>
    </row>
    <row r="26" spans="3:99" s="519" customFormat="1" ht="14.25" thickBot="1">
      <c r="C26" s="500" t="s">
        <v>354</v>
      </c>
      <c r="D26" s="372">
        <v>1</v>
      </c>
      <c r="E26" s="372">
        <v>29</v>
      </c>
      <c r="F26" s="372">
        <v>11</v>
      </c>
      <c r="G26" s="372">
        <v>1</v>
      </c>
      <c r="H26" s="372">
        <v>1</v>
      </c>
      <c r="I26" s="372">
        <v>3</v>
      </c>
      <c r="J26" s="372">
        <v>1</v>
      </c>
      <c r="K26" s="373">
        <f t="shared" si="0"/>
        <v>47</v>
      </c>
      <c r="L26" s="470"/>
      <c r="M26" s="470"/>
      <c r="N26" s="470"/>
      <c r="O26" s="470"/>
      <c r="P26" s="470"/>
      <c r="Q26" s="470"/>
      <c r="R26" s="470"/>
      <c r="S26" s="47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520"/>
      <c r="AY26" s="520"/>
      <c r="AZ26" s="520"/>
      <c r="BA26" s="520"/>
      <c r="BB26" s="520"/>
      <c r="BC26" s="520"/>
      <c r="BD26" s="520"/>
      <c r="BE26" s="520"/>
      <c r="BF26" s="520"/>
      <c r="BG26" s="520"/>
      <c r="BH26" s="520"/>
      <c r="BI26" s="520"/>
      <c r="BJ26" s="520"/>
      <c r="BK26" s="520"/>
      <c r="BL26" s="520"/>
      <c r="BM26" s="520"/>
      <c r="BN26" s="520"/>
      <c r="BO26" s="520"/>
      <c r="BP26" s="520"/>
      <c r="BQ26" s="520"/>
      <c r="BR26" s="520"/>
      <c r="BS26" s="520"/>
      <c r="BT26" s="520"/>
      <c r="BU26" s="520"/>
      <c r="BV26" s="520"/>
      <c r="BW26" s="520"/>
      <c r="BX26" s="520"/>
      <c r="BY26" s="520"/>
      <c r="BZ26" s="520"/>
      <c r="CA26" s="520"/>
      <c r="CB26" s="520"/>
      <c r="CC26" s="520"/>
      <c r="CD26" s="520"/>
      <c r="CE26" s="520"/>
      <c r="CF26" s="520"/>
      <c r="CG26" s="520"/>
      <c r="CH26" s="520"/>
      <c r="CI26" s="520"/>
      <c r="CJ26" s="520"/>
      <c r="CK26" s="520"/>
      <c r="CL26" s="520"/>
      <c r="CM26" s="520"/>
      <c r="CN26" s="520"/>
      <c r="CO26" s="520"/>
      <c r="CP26" s="520"/>
      <c r="CQ26" s="520"/>
      <c r="CR26" s="520"/>
      <c r="CS26" s="520"/>
      <c r="CT26" s="520"/>
      <c r="CU26" s="520"/>
    </row>
    <row r="27" spans="3:99" s="519" customFormat="1" ht="13.5">
      <c r="C27" s="397" t="s">
        <v>42</v>
      </c>
      <c r="D27" s="185">
        <f aca="true" t="shared" si="1" ref="D27:J27">SUM(D5:D26)</f>
        <v>6</v>
      </c>
      <c r="E27" s="185">
        <f t="shared" si="1"/>
        <v>260</v>
      </c>
      <c r="F27" s="185">
        <f t="shared" si="1"/>
        <v>148</v>
      </c>
      <c r="G27" s="185">
        <f t="shared" si="1"/>
        <v>18</v>
      </c>
      <c r="H27" s="185">
        <f t="shared" si="1"/>
        <v>14</v>
      </c>
      <c r="I27" s="185">
        <f t="shared" si="1"/>
        <v>6</v>
      </c>
      <c r="J27" s="185">
        <f t="shared" si="1"/>
        <v>8</v>
      </c>
      <c r="K27" s="185">
        <f t="shared" si="0"/>
        <v>460</v>
      </c>
      <c r="L27" s="470"/>
      <c r="M27" s="470"/>
      <c r="N27" s="470"/>
      <c r="O27" s="470"/>
      <c r="P27" s="470"/>
      <c r="Q27" s="470"/>
      <c r="R27" s="470"/>
      <c r="S27" s="47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0"/>
      <c r="AZ27" s="520"/>
      <c r="BA27" s="520"/>
      <c r="BB27" s="520"/>
      <c r="BC27" s="520"/>
      <c r="BD27" s="520"/>
      <c r="BE27" s="520"/>
      <c r="BF27" s="520"/>
      <c r="BG27" s="520"/>
      <c r="BH27" s="520"/>
      <c r="BI27" s="520"/>
      <c r="BJ27" s="520"/>
      <c r="BK27" s="520"/>
      <c r="BL27" s="520"/>
      <c r="BM27" s="520"/>
      <c r="BN27" s="520"/>
      <c r="BO27" s="520"/>
      <c r="BP27" s="520"/>
      <c r="BQ27" s="520"/>
      <c r="BR27" s="520"/>
      <c r="BS27" s="520"/>
      <c r="BT27" s="520"/>
      <c r="BU27" s="520"/>
      <c r="BV27" s="520"/>
      <c r="BW27" s="520"/>
      <c r="BX27" s="520"/>
      <c r="BY27" s="520"/>
      <c r="BZ27" s="520"/>
      <c r="CA27" s="520"/>
      <c r="CB27" s="520"/>
      <c r="CC27" s="520"/>
      <c r="CD27" s="520"/>
      <c r="CE27" s="520"/>
      <c r="CF27" s="520"/>
      <c r="CG27" s="520"/>
      <c r="CH27" s="520"/>
      <c r="CI27" s="520"/>
      <c r="CJ27" s="520"/>
      <c r="CK27" s="520"/>
      <c r="CL27" s="520"/>
      <c r="CM27" s="520"/>
      <c r="CN27" s="520"/>
      <c r="CO27" s="520"/>
      <c r="CP27" s="520"/>
      <c r="CQ27" s="520"/>
      <c r="CR27" s="520"/>
      <c r="CS27" s="520"/>
      <c r="CT27" s="520"/>
      <c r="CU27" s="520"/>
    </row>
    <row r="28" spans="3:11" ht="13.5">
      <c r="C28" s="173" t="s">
        <v>43</v>
      </c>
      <c r="D28" s="179">
        <v>0</v>
      </c>
      <c r="E28" s="179">
        <v>7</v>
      </c>
      <c r="F28" s="179">
        <v>3</v>
      </c>
      <c r="G28" s="179">
        <v>0</v>
      </c>
      <c r="H28" s="179">
        <v>0</v>
      </c>
      <c r="I28" s="179">
        <v>0</v>
      </c>
      <c r="J28" s="179">
        <v>1</v>
      </c>
      <c r="K28" s="183">
        <f t="shared" si="0"/>
        <v>11</v>
      </c>
    </row>
    <row r="29" spans="3:11" ht="14.25" thickBot="1">
      <c r="C29" s="395" t="s">
        <v>31</v>
      </c>
      <c r="D29" s="174">
        <v>0</v>
      </c>
      <c r="E29" s="174">
        <v>4</v>
      </c>
      <c r="F29" s="174">
        <v>2</v>
      </c>
      <c r="G29" s="174">
        <v>0</v>
      </c>
      <c r="H29" s="174">
        <v>0</v>
      </c>
      <c r="I29" s="174">
        <v>0</v>
      </c>
      <c r="J29" s="174">
        <v>0</v>
      </c>
      <c r="K29" s="175">
        <f t="shared" si="0"/>
        <v>6</v>
      </c>
    </row>
    <row r="30" spans="3:11" ht="13.5">
      <c r="C30" s="501" t="s">
        <v>44</v>
      </c>
      <c r="D30" s="398">
        <f aca="true" t="shared" si="2" ref="D30:J30">SUM(D27:D29)</f>
        <v>6</v>
      </c>
      <c r="E30" s="398">
        <f t="shared" si="2"/>
        <v>271</v>
      </c>
      <c r="F30" s="398">
        <f t="shared" si="2"/>
        <v>153</v>
      </c>
      <c r="G30" s="398">
        <f t="shared" si="2"/>
        <v>18</v>
      </c>
      <c r="H30" s="398">
        <f t="shared" si="2"/>
        <v>14</v>
      </c>
      <c r="I30" s="398">
        <f t="shared" si="2"/>
        <v>6</v>
      </c>
      <c r="J30" s="398">
        <f t="shared" si="2"/>
        <v>9</v>
      </c>
      <c r="K30" s="398">
        <f>SUM(D30:J30)</f>
        <v>477</v>
      </c>
    </row>
    <row r="33" spans="1:19" ht="17.25" customHeight="1">
      <c r="A33" s="521"/>
      <c r="B33" s="521"/>
      <c r="C33" s="581" t="s">
        <v>298</v>
      </c>
      <c r="D33" s="581"/>
      <c r="E33" s="581"/>
      <c r="F33" s="581"/>
      <c r="G33" s="581"/>
      <c r="H33" s="581"/>
      <c r="I33" s="581"/>
      <c r="J33" s="581"/>
      <c r="K33" s="581"/>
      <c r="L33" s="521"/>
      <c r="M33" s="521"/>
      <c r="N33" s="521"/>
      <c r="O33" s="521"/>
      <c r="P33" s="521"/>
      <c r="Q33" s="521"/>
      <c r="R33" s="521"/>
      <c r="S33" s="524"/>
    </row>
    <row r="34" spans="1:19" ht="12.75" customHeight="1">
      <c r="A34" s="518"/>
      <c r="B34" s="518"/>
      <c r="C34" s="1"/>
      <c r="D34" s="1"/>
      <c r="E34" s="1"/>
      <c r="F34" s="1"/>
      <c r="G34" s="1"/>
      <c r="H34" s="1"/>
      <c r="I34" s="1"/>
      <c r="J34" s="1"/>
      <c r="K34" s="1"/>
      <c r="L34" s="518"/>
      <c r="M34" s="518"/>
      <c r="N34" s="518"/>
      <c r="O34" s="518"/>
      <c r="P34" s="518"/>
      <c r="Q34" s="518"/>
      <c r="R34" s="518"/>
      <c r="S34" s="524"/>
    </row>
    <row r="35" spans="3:11" ht="37.5" customHeight="1">
      <c r="C35" s="171"/>
      <c r="D35" s="389" t="s">
        <v>412</v>
      </c>
      <c r="E35" s="393" t="s">
        <v>407</v>
      </c>
      <c r="F35" s="389" t="s">
        <v>408</v>
      </c>
      <c r="G35" s="389" t="s">
        <v>413</v>
      </c>
      <c r="H35" s="389" t="s">
        <v>414</v>
      </c>
      <c r="I35" s="389" t="s">
        <v>409</v>
      </c>
      <c r="J35" s="389" t="s">
        <v>410</v>
      </c>
      <c r="K35" s="394" t="s">
        <v>226</v>
      </c>
    </row>
    <row r="36" spans="3:13" ht="13.5">
      <c r="C36" s="499" t="s">
        <v>424</v>
      </c>
      <c r="D36" s="179">
        <f aca="true" t="shared" si="3" ref="D36:J36">D7+D26</f>
        <v>1</v>
      </c>
      <c r="E36" s="179">
        <f t="shared" si="3"/>
        <v>35</v>
      </c>
      <c r="F36" s="179">
        <f t="shared" si="3"/>
        <v>16</v>
      </c>
      <c r="G36" s="179">
        <f t="shared" si="3"/>
        <v>1</v>
      </c>
      <c r="H36" s="179">
        <f t="shared" si="3"/>
        <v>2</v>
      </c>
      <c r="I36" s="179">
        <f t="shared" si="3"/>
        <v>3</v>
      </c>
      <c r="J36" s="179">
        <f t="shared" si="3"/>
        <v>1</v>
      </c>
      <c r="K36" s="183">
        <f aca="true" t="shared" si="4" ref="K36:K52">SUM(D36:J36)</f>
        <v>59</v>
      </c>
      <c r="M36" s="525"/>
    </row>
    <row r="37" spans="3:11" ht="13.5">
      <c r="C37" s="173" t="s">
        <v>425</v>
      </c>
      <c r="D37" s="179">
        <f aca="true" t="shared" si="5" ref="D37:J37">D9+D14</f>
        <v>0</v>
      </c>
      <c r="E37" s="179">
        <f t="shared" si="5"/>
        <v>11</v>
      </c>
      <c r="F37" s="179">
        <f t="shared" si="5"/>
        <v>8</v>
      </c>
      <c r="G37" s="179">
        <f t="shared" si="5"/>
        <v>1</v>
      </c>
      <c r="H37" s="179">
        <f t="shared" si="5"/>
        <v>0</v>
      </c>
      <c r="I37" s="179">
        <f t="shared" si="5"/>
        <v>0</v>
      </c>
      <c r="J37" s="179">
        <f t="shared" si="5"/>
        <v>0</v>
      </c>
      <c r="K37" s="183">
        <f t="shared" si="4"/>
        <v>20</v>
      </c>
    </row>
    <row r="38" spans="3:11" ht="13.5">
      <c r="C38" s="173" t="s">
        <v>144</v>
      </c>
      <c r="D38" s="179">
        <f aca="true" t="shared" si="6" ref="D38:J39">D10</f>
        <v>1</v>
      </c>
      <c r="E38" s="179">
        <f t="shared" si="6"/>
        <v>15</v>
      </c>
      <c r="F38" s="179">
        <f t="shared" si="6"/>
        <v>7</v>
      </c>
      <c r="G38" s="179">
        <f t="shared" si="6"/>
        <v>0</v>
      </c>
      <c r="H38" s="179">
        <f t="shared" si="6"/>
        <v>1</v>
      </c>
      <c r="I38" s="179">
        <f t="shared" si="6"/>
        <v>0</v>
      </c>
      <c r="J38" s="179">
        <f t="shared" si="6"/>
        <v>0</v>
      </c>
      <c r="K38" s="183">
        <f t="shared" si="4"/>
        <v>24</v>
      </c>
    </row>
    <row r="39" spans="3:11" ht="13.5">
      <c r="C39" s="173" t="s">
        <v>316</v>
      </c>
      <c r="D39" s="179">
        <f t="shared" si="6"/>
        <v>0</v>
      </c>
      <c r="E39" s="179">
        <f t="shared" si="6"/>
        <v>10</v>
      </c>
      <c r="F39" s="179">
        <f t="shared" si="6"/>
        <v>7</v>
      </c>
      <c r="G39" s="179">
        <f t="shared" si="6"/>
        <v>1</v>
      </c>
      <c r="H39" s="179">
        <f t="shared" si="6"/>
        <v>1</v>
      </c>
      <c r="I39" s="179">
        <f t="shared" si="6"/>
        <v>0</v>
      </c>
      <c r="J39" s="179">
        <f t="shared" si="6"/>
        <v>0</v>
      </c>
      <c r="K39" s="183">
        <f t="shared" si="4"/>
        <v>19</v>
      </c>
    </row>
    <row r="40" spans="3:11" ht="13.5">
      <c r="C40" s="173" t="s">
        <v>147</v>
      </c>
      <c r="D40" s="179">
        <f aca="true" t="shared" si="7" ref="D40:J40">D13</f>
        <v>0</v>
      </c>
      <c r="E40" s="179">
        <f t="shared" si="7"/>
        <v>3</v>
      </c>
      <c r="F40" s="179">
        <f t="shared" si="7"/>
        <v>1</v>
      </c>
      <c r="G40" s="179">
        <f t="shared" si="7"/>
        <v>0</v>
      </c>
      <c r="H40" s="179">
        <f t="shared" si="7"/>
        <v>0</v>
      </c>
      <c r="I40" s="179">
        <f t="shared" si="7"/>
        <v>0</v>
      </c>
      <c r="J40" s="179">
        <f t="shared" si="7"/>
        <v>0</v>
      </c>
      <c r="K40" s="183">
        <f t="shared" si="4"/>
        <v>4</v>
      </c>
    </row>
    <row r="41" spans="3:11" ht="13.5">
      <c r="C41" s="173" t="s">
        <v>305</v>
      </c>
      <c r="D41" s="179">
        <f aca="true" t="shared" si="8" ref="D41:J41">D5+D12+D19</f>
        <v>1</v>
      </c>
      <c r="E41" s="179">
        <f t="shared" si="8"/>
        <v>23</v>
      </c>
      <c r="F41" s="179">
        <f t="shared" si="8"/>
        <v>17</v>
      </c>
      <c r="G41" s="179">
        <f t="shared" si="8"/>
        <v>2</v>
      </c>
      <c r="H41" s="179">
        <f t="shared" si="8"/>
        <v>1</v>
      </c>
      <c r="I41" s="179">
        <f t="shared" si="8"/>
        <v>0</v>
      </c>
      <c r="J41" s="179">
        <f t="shared" si="8"/>
        <v>0</v>
      </c>
      <c r="K41" s="183">
        <f t="shared" si="4"/>
        <v>44</v>
      </c>
    </row>
    <row r="42" spans="3:11" ht="13.5">
      <c r="C42" s="173" t="s">
        <v>306</v>
      </c>
      <c r="D42" s="179">
        <f aca="true" t="shared" si="9" ref="D42:J42">D21+D23</f>
        <v>0</v>
      </c>
      <c r="E42" s="179">
        <f t="shared" si="9"/>
        <v>19</v>
      </c>
      <c r="F42" s="179">
        <f t="shared" si="9"/>
        <v>14</v>
      </c>
      <c r="G42" s="179">
        <f t="shared" si="9"/>
        <v>2</v>
      </c>
      <c r="H42" s="179">
        <f t="shared" si="9"/>
        <v>2</v>
      </c>
      <c r="I42" s="179">
        <f t="shared" si="9"/>
        <v>0</v>
      </c>
      <c r="J42" s="179">
        <f t="shared" si="9"/>
        <v>0</v>
      </c>
      <c r="K42" s="183">
        <f t="shared" si="4"/>
        <v>37</v>
      </c>
    </row>
    <row r="43" spans="3:11" ht="13.5">
      <c r="C43" s="173" t="s">
        <v>150</v>
      </c>
      <c r="D43" s="179">
        <f aca="true" t="shared" si="10" ref="D43:J43">D16</f>
        <v>0</v>
      </c>
      <c r="E43" s="179">
        <f t="shared" si="10"/>
        <v>34</v>
      </c>
      <c r="F43" s="179">
        <f t="shared" si="10"/>
        <v>22</v>
      </c>
      <c r="G43" s="179">
        <f t="shared" si="10"/>
        <v>1</v>
      </c>
      <c r="H43" s="179">
        <f t="shared" si="10"/>
        <v>2</v>
      </c>
      <c r="I43" s="179">
        <f t="shared" si="10"/>
        <v>2</v>
      </c>
      <c r="J43" s="179">
        <f t="shared" si="10"/>
        <v>2</v>
      </c>
      <c r="K43" s="183">
        <f t="shared" si="4"/>
        <v>63</v>
      </c>
    </row>
    <row r="44" spans="3:11" ht="13.5">
      <c r="C44" s="173" t="s">
        <v>307</v>
      </c>
      <c r="D44" s="179">
        <f aca="true" t="shared" si="11" ref="D44:J44">D8+D15</f>
        <v>0</v>
      </c>
      <c r="E44" s="179">
        <f t="shared" si="11"/>
        <v>14</v>
      </c>
      <c r="F44" s="179">
        <f t="shared" si="11"/>
        <v>10</v>
      </c>
      <c r="G44" s="179">
        <f t="shared" si="11"/>
        <v>2</v>
      </c>
      <c r="H44" s="179">
        <f t="shared" si="11"/>
        <v>0</v>
      </c>
      <c r="I44" s="179">
        <f t="shared" si="11"/>
        <v>0</v>
      </c>
      <c r="J44" s="179">
        <f t="shared" si="11"/>
        <v>0</v>
      </c>
      <c r="K44" s="183">
        <f t="shared" si="4"/>
        <v>26</v>
      </c>
    </row>
    <row r="45" spans="3:11" ht="13.5">
      <c r="C45" s="173" t="s">
        <v>315</v>
      </c>
      <c r="D45" s="179">
        <f aca="true" t="shared" si="12" ref="D45:J45">D6+D24+D18</f>
        <v>1</v>
      </c>
      <c r="E45" s="179">
        <f t="shared" si="12"/>
        <v>26</v>
      </c>
      <c r="F45" s="179">
        <f t="shared" si="12"/>
        <v>13</v>
      </c>
      <c r="G45" s="179">
        <f t="shared" si="12"/>
        <v>3</v>
      </c>
      <c r="H45" s="179">
        <f t="shared" si="12"/>
        <v>1</v>
      </c>
      <c r="I45" s="179">
        <f t="shared" si="12"/>
        <v>0</v>
      </c>
      <c r="J45" s="179">
        <f t="shared" si="12"/>
        <v>0</v>
      </c>
      <c r="K45" s="183">
        <f t="shared" si="4"/>
        <v>44</v>
      </c>
    </row>
    <row r="46" spans="3:11" ht="13.5">
      <c r="C46" s="173" t="s">
        <v>308</v>
      </c>
      <c r="D46" s="179">
        <f aca="true" t="shared" si="13" ref="D46:J46">D17+D20</f>
        <v>2</v>
      </c>
      <c r="E46" s="179">
        <f t="shared" si="13"/>
        <v>35</v>
      </c>
      <c r="F46" s="179">
        <f t="shared" si="13"/>
        <v>18</v>
      </c>
      <c r="G46" s="179">
        <f t="shared" si="13"/>
        <v>2</v>
      </c>
      <c r="H46" s="179">
        <f t="shared" si="13"/>
        <v>2</v>
      </c>
      <c r="I46" s="179">
        <f t="shared" si="13"/>
        <v>1</v>
      </c>
      <c r="J46" s="179">
        <f t="shared" si="13"/>
        <v>4</v>
      </c>
      <c r="K46" s="183">
        <f t="shared" si="4"/>
        <v>64</v>
      </c>
    </row>
    <row r="47" spans="3:11" ht="13.5">
      <c r="C47" s="173" t="s">
        <v>39</v>
      </c>
      <c r="D47" s="179">
        <f aca="true" t="shared" si="14" ref="D47:J47">D22</f>
        <v>0</v>
      </c>
      <c r="E47" s="179">
        <f t="shared" si="14"/>
        <v>15</v>
      </c>
      <c r="F47" s="179">
        <f t="shared" si="14"/>
        <v>7</v>
      </c>
      <c r="G47" s="179">
        <f t="shared" si="14"/>
        <v>1</v>
      </c>
      <c r="H47" s="179">
        <f t="shared" si="14"/>
        <v>1</v>
      </c>
      <c r="I47" s="179">
        <f t="shared" si="14"/>
        <v>0</v>
      </c>
      <c r="J47" s="179">
        <f t="shared" si="14"/>
        <v>1</v>
      </c>
      <c r="K47" s="183">
        <f t="shared" si="4"/>
        <v>25</v>
      </c>
    </row>
    <row r="48" spans="3:11" ht="14.25" thickBot="1">
      <c r="C48" s="395" t="s">
        <v>355</v>
      </c>
      <c r="D48" s="174">
        <f aca="true" t="shared" si="15" ref="D48:J48">D25</f>
        <v>0</v>
      </c>
      <c r="E48" s="174">
        <f t="shared" si="15"/>
        <v>20</v>
      </c>
      <c r="F48" s="174">
        <f t="shared" si="15"/>
        <v>8</v>
      </c>
      <c r="G48" s="174">
        <f t="shared" si="15"/>
        <v>2</v>
      </c>
      <c r="H48" s="174">
        <f t="shared" si="15"/>
        <v>1</v>
      </c>
      <c r="I48" s="174">
        <f t="shared" si="15"/>
        <v>0</v>
      </c>
      <c r="J48" s="174">
        <f t="shared" si="15"/>
        <v>0</v>
      </c>
      <c r="K48" s="175">
        <f t="shared" si="4"/>
        <v>31</v>
      </c>
    </row>
    <row r="49" spans="3:99" s="519" customFormat="1" ht="13.5">
      <c r="C49" s="397" t="s">
        <v>42</v>
      </c>
      <c r="D49" s="183">
        <f aca="true" t="shared" si="16" ref="D49:J49">SUM(D36:D48)</f>
        <v>6</v>
      </c>
      <c r="E49" s="183">
        <f t="shared" si="16"/>
        <v>260</v>
      </c>
      <c r="F49" s="183">
        <f t="shared" si="16"/>
        <v>148</v>
      </c>
      <c r="G49" s="183">
        <f t="shared" si="16"/>
        <v>18</v>
      </c>
      <c r="H49" s="183">
        <f t="shared" si="16"/>
        <v>14</v>
      </c>
      <c r="I49" s="183">
        <f t="shared" si="16"/>
        <v>6</v>
      </c>
      <c r="J49" s="183">
        <f t="shared" si="16"/>
        <v>8</v>
      </c>
      <c r="K49" s="185">
        <f t="shared" si="4"/>
        <v>460</v>
      </c>
      <c r="L49" s="470"/>
      <c r="M49" s="470"/>
      <c r="N49" s="470"/>
      <c r="O49" s="470"/>
      <c r="P49" s="470"/>
      <c r="Q49" s="470"/>
      <c r="R49" s="470"/>
      <c r="S49" s="47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0"/>
      <c r="BV49" s="520"/>
      <c r="BW49" s="520"/>
      <c r="BX49" s="520"/>
      <c r="BY49" s="520"/>
      <c r="BZ49" s="520"/>
      <c r="CA49" s="520"/>
      <c r="CB49" s="520"/>
      <c r="CC49" s="520"/>
      <c r="CD49" s="520"/>
      <c r="CE49" s="520"/>
      <c r="CF49" s="520"/>
      <c r="CG49" s="520"/>
      <c r="CH49" s="520"/>
      <c r="CI49" s="520"/>
      <c r="CJ49" s="520"/>
      <c r="CK49" s="520"/>
      <c r="CL49" s="520"/>
      <c r="CM49" s="520"/>
      <c r="CN49" s="520"/>
      <c r="CO49" s="520"/>
      <c r="CP49" s="520"/>
      <c r="CQ49" s="520"/>
      <c r="CR49" s="520"/>
      <c r="CS49" s="520"/>
      <c r="CT49" s="520"/>
      <c r="CU49" s="520"/>
    </row>
    <row r="50" spans="3:11" ht="13.5">
      <c r="C50" s="173" t="s">
        <v>43</v>
      </c>
      <c r="D50" s="179">
        <f aca="true" t="shared" si="17" ref="D50:J51">D28</f>
        <v>0</v>
      </c>
      <c r="E50" s="179">
        <f t="shared" si="17"/>
        <v>7</v>
      </c>
      <c r="F50" s="179">
        <f t="shared" si="17"/>
        <v>3</v>
      </c>
      <c r="G50" s="179">
        <f t="shared" si="17"/>
        <v>0</v>
      </c>
      <c r="H50" s="179">
        <f t="shared" si="17"/>
        <v>0</v>
      </c>
      <c r="I50" s="179">
        <f t="shared" si="17"/>
        <v>0</v>
      </c>
      <c r="J50" s="179">
        <f t="shared" si="17"/>
        <v>1</v>
      </c>
      <c r="K50" s="183">
        <f t="shared" si="4"/>
        <v>11</v>
      </c>
    </row>
    <row r="51" spans="3:11" ht="14.25" thickBot="1">
      <c r="C51" s="395" t="s">
        <v>31</v>
      </c>
      <c r="D51" s="174">
        <f t="shared" si="17"/>
        <v>0</v>
      </c>
      <c r="E51" s="174">
        <f t="shared" si="17"/>
        <v>4</v>
      </c>
      <c r="F51" s="174">
        <f t="shared" si="17"/>
        <v>2</v>
      </c>
      <c r="G51" s="174">
        <f t="shared" si="17"/>
        <v>0</v>
      </c>
      <c r="H51" s="174">
        <f t="shared" si="17"/>
        <v>0</v>
      </c>
      <c r="I51" s="174">
        <f t="shared" si="17"/>
        <v>0</v>
      </c>
      <c r="J51" s="174">
        <f t="shared" si="17"/>
        <v>0</v>
      </c>
      <c r="K51" s="175">
        <f t="shared" si="4"/>
        <v>6</v>
      </c>
    </row>
    <row r="52" spans="3:11" ht="13.5">
      <c r="C52" s="397" t="s">
        <v>44</v>
      </c>
      <c r="D52" s="185">
        <f>SUM(D49:D51)</f>
        <v>6</v>
      </c>
      <c r="E52" s="185">
        <f aca="true" t="shared" si="18" ref="E52:J52">SUM(E49:E51)</f>
        <v>271</v>
      </c>
      <c r="F52" s="185">
        <f t="shared" si="18"/>
        <v>153</v>
      </c>
      <c r="G52" s="185">
        <f t="shared" si="18"/>
        <v>18</v>
      </c>
      <c r="H52" s="185">
        <f t="shared" si="18"/>
        <v>14</v>
      </c>
      <c r="I52" s="185">
        <f t="shared" si="18"/>
        <v>6</v>
      </c>
      <c r="J52" s="185">
        <f t="shared" si="18"/>
        <v>9</v>
      </c>
      <c r="K52" s="185">
        <f t="shared" si="4"/>
        <v>477</v>
      </c>
    </row>
    <row r="55" ht="12.75">
      <c r="B55" s="523"/>
    </row>
  </sheetData>
  <sheetProtection/>
  <mergeCells count="2">
    <mergeCell ref="A2:R2"/>
    <mergeCell ref="C33:K33"/>
  </mergeCells>
  <printOptions/>
  <pageMargins left="0.7" right="0.7" top="0.75" bottom="0.75" header="0.3" footer="0.3"/>
  <pageSetup orientation="portrait" paperSize="9"/>
</worksheet>
</file>

<file path=xl/worksheets/sheet103.xml><?xml version="1.0" encoding="utf-8"?>
<worksheet xmlns="http://schemas.openxmlformats.org/spreadsheetml/2006/main" xmlns:r="http://schemas.openxmlformats.org/officeDocument/2006/relationships">
  <dimension ref="A1:CU55"/>
  <sheetViews>
    <sheetView zoomScalePageLayoutView="0" workbookViewId="0" topLeftCell="A1">
      <selection activeCell="B33" sqref="B33:M54"/>
    </sheetView>
  </sheetViews>
  <sheetFormatPr defaultColWidth="11.421875" defaultRowHeight="12.75"/>
  <cols>
    <col min="1" max="2" width="9.00390625" style="470" customWidth="1"/>
    <col min="3" max="3" width="22.28125" style="470" customWidth="1"/>
    <col min="4" max="11" width="11.421875" style="470" customWidth="1"/>
    <col min="12" max="14" width="6.421875" style="470" customWidth="1"/>
    <col min="15" max="16" width="6.8515625" style="470" customWidth="1"/>
    <col min="17" max="17" width="7.28125" style="470" customWidth="1"/>
    <col min="18" max="18" width="4.421875" style="470" customWidth="1"/>
    <col min="19" max="19" width="1.7109375" style="470" customWidth="1"/>
    <col min="20" max="16384" width="11.421875" style="470" customWidth="1"/>
  </cols>
  <sheetData>
    <row r="1" spans="1:19" ht="12.75" customHeight="1">
      <c r="A1" s="518"/>
      <c r="B1" s="518"/>
      <c r="C1" s="1"/>
      <c r="D1" s="1"/>
      <c r="E1" s="1"/>
      <c r="F1" s="1"/>
      <c r="G1" s="1"/>
      <c r="H1" s="1"/>
      <c r="I1" s="1"/>
      <c r="J1" s="1"/>
      <c r="K1" s="1"/>
      <c r="L1" s="518"/>
      <c r="M1" s="518"/>
      <c r="N1" s="518"/>
      <c r="O1" s="518"/>
      <c r="P1" s="518"/>
      <c r="Q1" s="518"/>
      <c r="R1" s="518"/>
      <c r="S1" s="524"/>
    </row>
    <row r="2" spans="1:19" ht="12.75" customHeight="1">
      <c r="A2" s="581" t="s">
        <v>416</v>
      </c>
      <c r="B2" s="581"/>
      <c r="C2" s="581"/>
      <c r="D2" s="581"/>
      <c r="E2" s="581"/>
      <c r="F2" s="581"/>
      <c r="G2" s="581"/>
      <c r="H2" s="581"/>
      <c r="I2" s="581"/>
      <c r="J2" s="581"/>
      <c r="K2" s="581"/>
      <c r="L2" s="581"/>
      <c r="M2" s="581"/>
      <c r="N2" s="581"/>
      <c r="O2" s="581"/>
      <c r="P2" s="581"/>
      <c r="Q2" s="581"/>
      <c r="R2" s="581"/>
      <c r="S2" s="524"/>
    </row>
    <row r="3" spans="1:19" ht="12.75" customHeight="1">
      <c r="A3" s="518"/>
      <c r="B3" s="518"/>
      <c r="C3" s="1"/>
      <c r="D3" s="1"/>
      <c r="E3" s="1"/>
      <c r="F3" s="1"/>
      <c r="G3" s="1"/>
      <c r="H3" s="1"/>
      <c r="I3" s="1"/>
      <c r="J3" s="1"/>
      <c r="K3" s="1"/>
      <c r="L3" s="518"/>
      <c r="M3" s="518"/>
      <c r="N3" s="518"/>
      <c r="O3" s="518"/>
      <c r="P3" s="518"/>
      <c r="Q3" s="518"/>
      <c r="R3" s="518"/>
      <c r="S3" s="524"/>
    </row>
    <row r="4" spans="3:11" ht="37.5" customHeight="1">
      <c r="C4" s="171"/>
      <c r="D4" s="389" t="s">
        <v>412</v>
      </c>
      <c r="E4" s="393" t="s">
        <v>407</v>
      </c>
      <c r="F4" s="389" t="s">
        <v>408</v>
      </c>
      <c r="G4" s="389" t="s">
        <v>413</v>
      </c>
      <c r="H4" s="389" t="s">
        <v>414</v>
      </c>
      <c r="I4" s="389" t="s">
        <v>409</v>
      </c>
      <c r="J4" s="389" t="s">
        <v>410</v>
      </c>
      <c r="K4" s="394" t="s">
        <v>226</v>
      </c>
    </row>
    <row r="5" spans="3:11" ht="14.25" thickBot="1">
      <c r="C5" s="173" t="s">
        <v>139</v>
      </c>
      <c r="D5" s="174">
        <v>0</v>
      </c>
      <c r="E5" s="174">
        <v>81</v>
      </c>
      <c r="F5" s="174">
        <v>74</v>
      </c>
      <c r="G5" s="174">
        <v>150</v>
      </c>
      <c r="H5" s="174">
        <v>66</v>
      </c>
      <c r="I5" s="174">
        <v>0</v>
      </c>
      <c r="J5" s="174">
        <v>0</v>
      </c>
      <c r="K5" s="175">
        <f>SUM(D5:J5)</f>
        <v>371</v>
      </c>
    </row>
    <row r="6" spans="3:11" ht="14.25" thickBot="1">
      <c r="C6" s="173" t="s">
        <v>140</v>
      </c>
      <c r="D6" s="177">
        <v>29</v>
      </c>
      <c r="E6" s="177">
        <v>166</v>
      </c>
      <c r="F6" s="177">
        <v>115</v>
      </c>
      <c r="G6" s="177">
        <v>117</v>
      </c>
      <c r="H6" s="177">
        <v>46</v>
      </c>
      <c r="I6" s="177">
        <v>0</v>
      </c>
      <c r="J6" s="177">
        <v>0</v>
      </c>
      <c r="K6" s="175">
        <f aca="true" t="shared" si="0" ref="K6:K29">SUM(D6:J6)</f>
        <v>473</v>
      </c>
    </row>
    <row r="7" spans="3:11" ht="14.25" thickBot="1">
      <c r="C7" s="173" t="s">
        <v>141</v>
      </c>
      <c r="D7" s="179">
        <v>0</v>
      </c>
      <c r="E7" s="179">
        <v>39</v>
      </c>
      <c r="F7" s="179">
        <v>78</v>
      </c>
      <c r="G7" s="179">
        <v>0</v>
      </c>
      <c r="H7" s="179">
        <v>48</v>
      </c>
      <c r="I7" s="179">
        <v>0</v>
      </c>
      <c r="J7" s="179">
        <v>0</v>
      </c>
      <c r="K7" s="175">
        <f t="shared" si="0"/>
        <v>165</v>
      </c>
    </row>
    <row r="8" spans="3:11" ht="14.25" thickBot="1">
      <c r="C8" s="173" t="s">
        <v>142</v>
      </c>
      <c r="D8" s="179">
        <v>0</v>
      </c>
      <c r="E8" s="179">
        <v>36</v>
      </c>
      <c r="F8" s="179">
        <v>77</v>
      </c>
      <c r="G8" s="179">
        <v>105</v>
      </c>
      <c r="H8" s="179">
        <v>0</v>
      </c>
      <c r="I8" s="179">
        <v>0</v>
      </c>
      <c r="J8" s="179">
        <v>0</v>
      </c>
      <c r="K8" s="175">
        <f t="shared" si="0"/>
        <v>218</v>
      </c>
    </row>
    <row r="9" spans="3:11" ht="14.25" thickBot="1">
      <c r="C9" s="497" t="s">
        <v>143</v>
      </c>
      <c r="D9" s="174">
        <v>0</v>
      </c>
      <c r="E9" s="174">
        <v>22</v>
      </c>
      <c r="F9" s="174">
        <v>32</v>
      </c>
      <c r="G9" s="174">
        <v>0</v>
      </c>
      <c r="H9" s="174">
        <v>0</v>
      </c>
      <c r="I9" s="174">
        <v>0</v>
      </c>
      <c r="J9" s="174">
        <v>0</v>
      </c>
      <c r="K9" s="175">
        <f t="shared" si="0"/>
        <v>54</v>
      </c>
    </row>
    <row r="10" spans="3:11" ht="14.25" thickBot="1">
      <c r="C10" s="498" t="s">
        <v>144</v>
      </c>
      <c r="D10" s="177">
        <v>88</v>
      </c>
      <c r="E10" s="177">
        <v>104</v>
      </c>
      <c r="F10" s="177">
        <v>106</v>
      </c>
      <c r="G10" s="177">
        <v>0</v>
      </c>
      <c r="H10" s="177">
        <v>30</v>
      </c>
      <c r="I10" s="177">
        <v>0</v>
      </c>
      <c r="J10" s="177">
        <v>0</v>
      </c>
      <c r="K10" s="175">
        <f t="shared" si="0"/>
        <v>328</v>
      </c>
    </row>
    <row r="11" spans="3:11" ht="14.25" thickBot="1">
      <c r="C11" s="173" t="s">
        <v>145</v>
      </c>
      <c r="D11" s="179">
        <v>0</v>
      </c>
      <c r="E11" s="179">
        <v>31</v>
      </c>
      <c r="F11" s="179">
        <v>37</v>
      </c>
      <c r="G11" s="179">
        <v>139</v>
      </c>
      <c r="H11" s="179">
        <v>27</v>
      </c>
      <c r="I11" s="179">
        <v>0</v>
      </c>
      <c r="J11" s="179">
        <v>0</v>
      </c>
      <c r="K11" s="175">
        <f t="shared" si="0"/>
        <v>234</v>
      </c>
    </row>
    <row r="12" spans="3:11" ht="14.25" thickBot="1">
      <c r="C12" s="173" t="s">
        <v>146</v>
      </c>
      <c r="D12" s="179">
        <v>0</v>
      </c>
      <c r="E12" s="179">
        <v>45</v>
      </c>
      <c r="F12" s="179">
        <v>55</v>
      </c>
      <c r="G12" s="179">
        <v>0</v>
      </c>
      <c r="H12" s="179">
        <v>0</v>
      </c>
      <c r="I12" s="179">
        <v>0</v>
      </c>
      <c r="J12" s="179">
        <v>0</v>
      </c>
      <c r="K12" s="175">
        <f t="shared" si="0"/>
        <v>100</v>
      </c>
    </row>
    <row r="13" spans="3:11" ht="14.25" thickBot="1">
      <c r="C13" s="395" t="s">
        <v>147</v>
      </c>
      <c r="D13" s="174">
        <v>0</v>
      </c>
      <c r="E13" s="174">
        <v>16</v>
      </c>
      <c r="F13" s="174">
        <v>2</v>
      </c>
      <c r="G13" s="174">
        <v>0</v>
      </c>
      <c r="H13" s="174">
        <v>0</v>
      </c>
      <c r="I13" s="174">
        <v>0</v>
      </c>
      <c r="J13" s="174">
        <v>0</v>
      </c>
      <c r="K13" s="175">
        <f t="shared" si="0"/>
        <v>18</v>
      </c>
    </row>
    <row r="14" spans="3:11" ht="14.25" thickBot="1">
      <c r="C14" s="498" t="s">
        <v>148</v>
      </c>
      <c r="D14" s="177">
        <v>0</v>
      </c>
      <c r="E14" s="177">
        <v>35</v>
      </c>
      <c r="F14" s="177">
        <v>127</v>
      </c>
      <c r="G14" s="177">
        <v>96</v>
      </c>
      <c r="H14" s="177">
        <v>0</v>
      </c>
      <c r="I14" s="177">
        <v>0</v>
      </c>
      <c r="J14" s="177">
        <v>0</v>
      </c>
      <c r="K14" s="175">
        <f t="shared" si="0"/>
        <v>258</v>
      </c>
    </row>
    <row r="15" spans="3:11" ht="14.25" thickBot="1">
      <c r="C15" s="173" t="s">
        <v>149</v>
      </c>
      <c r="D15" s="179">
        <v>0</v>
      </c>
      <c r="E15" s="179">
        <v>39</v>
      </c>
      <c r="F15" s="179">
        <v>36</v>
      </c>
      <c r="G15" s="179">
        <v>75</v>
      </c>
      <c r="H15" s="179">
        <v>0</v>
      </c>
      <c r="I15" s="179">
        <v>0</v>
      </c>
      <c r="J15" s="179">
        <v>0</v>
      </c>
      <c r="K15" s="175">
        <f t="shared" si="0"/>
        <v>150</v>
      </c>
    </row>
    <row r="16" spans="3:11" ht="14.25" thickBot="1">
      <c r="C16" s="173" t="s">
        <v>150</v>
      </c>
      <c r="D16" s="179">
        <v>0</v>
      </c>
      <c r="E16" s="179">
        <v>728</v>
      </c>
      <c r="F16" s="179">
        <v>801</v>
      </c>
      <c r="G16" s="179">
        <v>483</v>
      </c>
      <c r="H16" s="179">
        <v>471</v>
      </c>
      <c r="I16" s="179">
        <v>25</v>
      </c>
      <c r="J16" s="179">
        <v>33</v>
      </c>
      <c r="K16" s="175">
        <f t="shared" si="0"/>
        <v>2541</v>
      </c>
    </row>
    <row r="17" spans="3:11" ht="14.25" thickBot="1">
      <c r="C17" s="395" t="s">
        <v>34</v>
      </c>
      <c r="D17" s="174">
        <v>88</v>
      </c>
      <c r="E17" s="174">
        <v>240</v>
      </c>
      <c r="F17" s="174">
        <v>118</v>
      </c>
      <c r="G17" s="174">
        <v>138</v>
      </c>
      <c r="H17" s="174">
        <v>61</v>
      </c>
      <c r="I17" s="174">
        <v>1</v>
      </c>
      <c r="J17" s="174">
        <v>0</v>
      </c>
      <c r="K17" s="175">
        <f t="shared" si="0"/>
        <v>646</v>
      </c>
    </row>
    <row r="18" spans="3:11" ht="14.25" thickBot="1">
      <c r="C18" s="498" t="s">
        <v>35</v>
      </c>
      <c r="D18" s="177">
        <v>0</v>
      </c>
      <c r="E18" s="177">
        <v>5</v>
      </c>
      <c r="F18" s="177">
        <v>37</v>
      </c>
      <c r="G18" s="177">
        <v>78</v>
      </c>
      <c r="H18" s="177">
        <v>0</v>
      </c>
      <c r="I18" s="177">
        <v>0</v>
      </c>
      <c r="J18" s="177">
        <v>0</v>
      </c>
      <c r="K18" s="175">
        <f t="shared" si="0"/>
        <v>120</v>
      </c>
    </row>
    <row r="19" spans="3:11" ht="14.25" thickBot="1">
      <c r="C19" s="173" t="s">
        <v>36</v>
      </c>
      <c r="D19" s="179">
        <v>63</v>
      </c>
      <c r="E19" s="179">
        <v>22</v>
      </c>
      <c r="F19" s="179">
        <v>131</v>
      </c>
      <c r="G19" s="179">
        <v>134</v>
      </c>
      <c r="H19" s="179">
        <v>0</v>
      </c>
      <c r="I19" s="179">
        <v>0</v>
      </c>
      <c r="J19" s="179">
        <v>0</v>
      </c>
      <c r="K19" s="175">
        <f t="shared" si="0"/>
        <v>350</v>
      </c>
    </row>
    <row r="20" spans="3:11" ht="14.25" thickBot="1">
      <c r="C20" s="173" t="s">
        <v>37</v>
      </c>
      <c r="D20" s="179">
        <v>45</v>
      </c>
      <c r="E20" s="179">
        <v>141</v>
      </c>
      <c r="F20" s="179">
        <v>149</v>
      </c>
      <c r="G20" s="179">
        <v>146</v>
      </c>
      <c r="H20" s="179">
        <v>80</v>
      </c>
      <c r="I20" s="179">
        <v>0</v>
      </c>
      <c r="J20" s="179">
        <v>32</v>
      </c>
      <c r="K20" s="175">
        <f t="shared" si="0"/>
        <v>593</v>
      </c>
    </row>
    <row r="21" spans="3:11" ht="14.25" thickBot="1">
      <c r="C21" s="395" t="s">
        <v>38</v>
      </c>
      <c r="D21" s="174">
        <v>0</v>
      </c>
      <c r="E21" s="174">
        <v>210</v>
      </c>
      <c r="F21" s="174">
        <v>251</v>
      </c>
      <c r="G21" s="174">
        <v>445</v>
      </c>
      <c r="H21" s="174">
        <v>38</v>
      </c>
      <c r="I21" s="174">
        <v>0</v>
      </c>
      <c r="J21" s="174">
        <v>0</v>
      </c>
      <c r="K21" s="175">
        <f t="shared" si="0"/>
        <v>944</v>
      </c>
    </row>
    <row r="22" spans="3:11" ht="14.25" thickBot="1">
      <c r="C22" s="498" t="s">
        <v>39</v>
      </c>
      <c r="D22" s="177">
        <v>0</v>
      </c>
      <c r="E22" s="177">
        <v>140</v>
      </c>
      <c r="F22" s="177">
        <v>252</v>
      </c>
      <c r="G22" s="177">
        <v>178</v>
      </c>
      <c r="H22" s="177">
        <v>43</v>
      </c>
      <c r="I22" s="177">
        <v>0</v>
      </c>
      <c r="J22" s="177">
        <v>15</v>
      </c>
      <c r="K22" s="175">
        <f t="shared" si="0"/>
        <v>628</v>
      </c>
    </row>
    <row r="23" spans="3:11" ht="14.25" thickBot="1">
      <c r="C23" s="173" t="s">
        <v>40</v>
      </c>
      <c r="D23" s="179">
        <v>0</v>
      </c>
      <c r="E23" s="179">
        <v>119</v>
      </c>
      <c r="F23" s="179">
        <v>15</v>
      </c>
      <c r="G23" s="179">
        <v>115</v>
      </c>
      <c r="H23" s="179">
        <v>60</v>
      </c>
      <c r="I23" s="179">
        <v>0</v>
      </c>
      <c r="J23" s="179">
        <v>0</v>
      </c>
      <c r="K23" s="175">
        <f t="shared" si="0"/>
        <v>309</v>
      </c>
    </row>
    <row r="24" spans="3:99" s="519" customFormat="1" ht="14.25" thickBot="1">
      <c r="C24" s="173" t="s">
        <v>41</v>
      </c>
      <c r="D24" s="179">
        <v>0</v>
      </c>
      <c r="E24" s="179">
        <v>71</v>
      </c>
      <c r="F24" s="179">
        <v>38</v>
      </c>
      <c r="G24" s="179">
        <v>98</v>
      </c>
      <c r="H24" s="179">
        <v>0</v>
      </c>
      <c r="I24" s="179">
        <v>0</v>
      </c>
      <c r="J24" s="179">
        <v>0</v>
      </c>
      <c r="K24" s="175">
        <f t="shared" si="0"/>
        <v>207</v>
      </c>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0"/>
      <c r="CT24" s="470"/>
      <c r="CU24" s="470"/>
    </row>
    <row r="25" spans="3:99" s="520" customFormat="1" ht="14.25" thickBot="1">
      <c r="C25" s="395" t="s">
        <v>355</v>
      </c>
      <c r="D25" s="174">
        <v>0</v>
      </c>
      <c r="E25" s="174">
        <v>301</v>
      </c>
      <c r="F25" s="174">
        <v>147</v>
      </c>
      <c r="G25" s="174">
        <v>297</v>
      </c>
      <c r="H25" s="174">
        <v>55</v>
      </c>
      <c r="I25" s="174">
        <v>0</v>
      </c>
      <c r="J25" s="174">
        <v>0</v>
      </c>
      <c r="K25" s="175">
        <f t="shared" si="0"/>
        <v>800</v>
      </c>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470"/>
      <c r="CL25" s="470"/>
      <c r="CM25" s="470"/>
      <c r="CN25" s="470"/>
      <c r="CO25" s="470"/>
      <c r="CP25" s="470"/>
      <c r="CQ25" s="470"/>
      <c r="CR25" s="470"/>
      <c r="CS25" s="470"/>
      <c r="CT25" s="470"/>
      <c r="CU25" s="470"/>
    </row>
    <row r="26" spans="3:99" s="519" customFormat="1" ht="14.25" thickBot="1">
      <c r="C26" s="498" t="s">
        <v>354</v>
      </c>
      <c r="D26" s="177">
        <v>148</v>
      </c>
      <c r="E26" s="177">
        <v>330</v>
      </c>
      <c r="F26" s="177">
        <v>267</v>
      </c>
      <c r="G26" s="177">
        <v>381</v>
      </c>
      <c r="H26" s="177">
        <v>97</v>
      </c>
      <c r="I26" s="177">
        <v>16</v>
      </c>
      <c r="J26" s="177">
        <v>17</v>
      </c>
      <c r="K26" s="175">
        <f t="shared" si="0"/>
        <v>1256</v>
      </c>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0"/>
      <c r="BS26" s="470"/>
      <c r="BT26" s="470"/>
      <c r="BU26" s="470"/>
      <c r="BV26" s="470"/>
      <c r="BW26" s="470"/>
      <c r="BX26" s="470"/>
      <c r="BY26" s="470"/>
      <c r="BZ26" s="470"/>
      <c r="CA26" s="470"/>
      <c r="CB26" s="470"/>
      <c r="CC26" s="470"/>
      <c r="CD26" s="470"/>
      <c r="CE26" s="470"/>
      <c r="CF26" s="470"/>
      <c r="CG26" s="470"/>
      <c r="CH26" s="470"/>
      <c r="CI26" s="470"/>
      <c r="CJ26" s="470"/>
      <c r="CK26" s="470"/>
      <c r="CL26" s="470"/>
      <c r="CM26" s="470"/>
      <c r="CN26" s="470"/>
      <c r="CO26" s="470"/>
      <c r="CP26" s="470"/>
      <c r="CQ26" s="470"/>
      <c r="CR26" s="470"/>
      <c r="CS26" s="470"/>
      <c r="CT26" s="470"/>
      <c r="CU26" s="470"/>
    </row>
    <row r="27" spans="3:99" s="519" customFormat="1" ht="14.25" thickBot="1">
      <c r="C27" s="396" t="s">
        <v>42</v>
      </c>
      <c r="D27" s="183">
        <f aca="true" t="shared" si="1" ref="D27:J27">SUM(D5:D26)</f>
        <v>461</v>
      </c>
      <c r="E27" s="183">
        <f t="shared" si="1"/>
        <v>2921</v>
      </c>
      <c r="F27" s="183">
        <f t="shared" si="1"/>
        <v>2945</v>
      </c>
      <c r="G27" s="183">
        <f t="shared" si="1"/>
        <v>3175</v>
      </c>
      <c r="H27" s="183">
        <f t="shared" si="1"/>
        <v>1122</v>
      </c>
      <c r="I27" s="183">
        <f t="shared" si="1"/>
        <v>42</v>
      </c>
      <c r="J27" s="183">
        <f t="shared" si="1"/>
        <v>97</v>
      </c>
      <c r="K27" s="175">
        <f t="shared" si="0"/>
        <v>10763</v>
      </c>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470"/>
      <c r="CL27" s="470"/>
      <c r="CM27" s="470"/>
      <c r="CN27" s="470"/>
      <c r="CO27" s="470"/>
      <c r="CP27" s="470"/>
      <c r="CQ27" s="470"/>
      <c r="CR27" s="470"/>
      <c r="CS27" s="470"/>
      <c r="CT27" s="470"/>
      <c r="CU27" s="470"/>
    </row>
    <row r="28" spans="3:11" ht="14.25" thickBot="1">
      <c r="C28" s="173" t="s">
        <v>43</v>
      </c>
      <c r="D28" s="179">
        <v>0</v>
      </c>
      <c r="E28" s="179">
        <v>46</v>
      </c>
      <c r="F28" s="179">
        <v>15</v>
      </c>
      <c r="G28" s="179">
        <v>0</v>
      </c>
      <c r="H28" s="179">
        <v>0</v>
      </c>
      <c r="I28" s="179">
        <v>0</v>
      </c>
      <c r="J28" s="179">
        <v>1</v>
      </c>
      <c r="K28" s="175">
        <f t="shared" si="0"/>
        <v>62</v>
      </c>
    </row>
    <row r="29" spans="3:11" ht="14.25" thickBot="1">
      <c r="C29" s="395" t="s">
        <v>31</v>
      </c>
      <c r="D29" s="174">
        <v>0</v>
      </c>
      <c r="E29" s="174">
        <v>33</v>
      </c>
      <c r="F29" s="174">
        <v>37</v>
      </c>
      <c r="G29" s="174">
        <v>0</v>
      </c>
      <c r="H29" s="174">
        <v>0</v>
      </c>
      <c r="I29" s="174">
        <v>0</v>
      </c>
      <c r="J29" s="174">
        <v>0</v>
      </c>
      <c r="K29" s="175">
        <f t="shared" si="0"/>
        <v>70</v>
      </c>
    </row>
    <row r="30" spans="3:11" ht="14.25" thickBot="1">
      <c r="C30" s="397" t="s">
        <v>44</v>
      </c>
      <c r="D30" s="185">
        <f aca="true" t="shared" si="2" ref="D30:J30">SUM(D27:D29)</f>
        <v>461</v>
      </c>
      <c r="E30" s="185">
        <f t="shared" si="2"/>
        <v>3000</v>
      </c>
      <c r="F30" s="185">
        <f t="shared" si="2"/>
        <v>2997</v>
      </c>
      <c r="G30" s="185">
        <f t="shared" si="2"/>
        <v>3175</v>
      </c>
      <c r="H30" s="185">
        <f t="shared" si="2"/>
        <v>1122</v>
      </c>
      <c r="I30" s="185">
        <f t="shared" si="2"/>
        <v>42</v>
      </c>
      <c r="J30" s="185">
        <f t="shared" si="2"/>
        <v>98</v>
      </c>
      <c r="K30" s="175">
        <f>SUM(D30:J30)</f>
        <v>10895</v>
      </c>
    </row>
    <row r="33" spans="1:19" ht="17.25" customHeight="1">
      <c r="A33" s="521"/>
      <c r="B33" s="521"/>
      <c r="C33" s="815" t="s">
        <v>416</v>
      </c>
      <c r="D33" s="815"/>
      <c r="E33" s="815"/>
      <c r="F33" s="815"/>
      <c r="G33" s="815"/>
      <c r="H33" s="815"/>
      <c r="I33" s="815"/>
      <c r="J33" s="815"/>
      <c r="K33" s="815"/>
      <c r="L33" s="521"/>
      <c r="M33" s="521"/>
      <c r="N33" s="521"/>
      <c r="O33" s="521"/>
      <c r="P33" s="521"/>
      <c r="Q33" s="521"/>
      <c r="R33" s="521"/>
      <c r="S33" s="524"/>
    </row>
    <row r="34" spans="1:19" ht="12.75" customHeight="1">
      <c r="A34" s="518"/>
      <c r="B34" s="518"/>
      <c r="C34" s="1"/>
      <c r="D34" s="1"/>
      <c r="E34" s="1"/>
      <c r="F34" s="1"/>
      <c r="G34" s="1"/>
      <c r="H34" s="1"/>
      <c r="I34" s="1"/>
      <c r="J34" s="1"/>
      <c r="K34" s="1"/>
      <c r="L34" s="518"/>
      <c r="M34" s="518"/>
      <c r="N34" s="518"/>
      <c r="O34" s="518"/>
      <c r="P34" s="518"/>
      <c r="Q34" s="518"/>
      <c r="R34" s="518"/>
      <c r="S34" s="524"/>
    </row>
    <row r="35" spans="3:11" ht="37.5" customHeight="1">
      <c r="C35" s="171"/>
      <c r="D35" s="389" t="s">
        <v>412</v>
      </c>
      <c r="E35" s="393" t="s">
        <v>407</v>
      </c>
      <c r="F35" s="389" t="s">
        <v>408</v>
      </c>
      <c r="G35" s="389" t="s">
        <v>413</v>
      </c>
      <c r="H35" s="389" t="s">
        <v>414</v>
      </c>
      <c r="I35" s="389" t="s">
        <v>409</v>
      </c>
      <c r="J35" s="389" t="s">
        <v>410</v>
      </c>
      <c r="K35" s="394" t="s">
        <v>226</v>
      </c>
    </row>
    <row r="36" spans="3:13" ht="13.5">
      <c r="C36" s="499" t="s">
        <v>424</v>
      </c>
      <c r="D36" s="179">
        <f aca="true" t="shared" si="3" ref="D36:J36">D7+D26</f>
        <v>148</v>
      </c>
      <c r="E36" s="179">
        <f t="shared" si="3"/>
        <v>369</v>
      </c>
      <c r="F36" s="179">
        <f t="shared" si="3"/>
        <v>345</v>
      </c>
      <c r="G36" s="179">
        <f t="shared" si="3"/>
        <v>381</v>
      </c>
      <c r="H36" s="179">
        <f t="shared" si="3"/>
        <v>145</v>
      </c>
      <c r="I36" s="179">
        <f t="shared" si="3"/>
        <v>16</v>
      </c>
      <c r="J36" s="179">
        <f t="shared" si="3"/>
        <v>17</v>
      </c>
      <c r="K36" s="183">
        <f aca="true" t="shared" si="4" ref="K36:K52">SUM(D36:J36)</f>
        <v>1421</v>
      </c>
      <c r="M36" s="525"/>
    </row>
    <row r="37" spans="3:11" ht="13.5">
      <c r="C37" s="173" t="s">
        <v>425</v>
      </c>
      <c r="D37" s="179">
        <f aca="true" t="shared" si="5" ref="D37:J37">D9+D14</f>
        <v>0</v>
      </c>
      <c r="E37" s="179">
        <f t="shared" si="5"/>
        <v>57</v>
      </c>
      <c r="F37" s="179">
        <f t="shared" si="5"/>
        <v>159</v>
      </c>
      <c r="G37" s="179">
        <f t="shared" si="5"/>
        <v>96</v>
      </c>
      <c r="H37" s="179">
        <f t="shared" si="5"/>
        <v>0</v>
      </c>
      <c r="I37" s="179">
        <f t="shared" si="5"/>
        <v>0</v>
      </c>
      <c r="J37" s="179">
        <f t="shared" si="5"/>
        <v>0</v>
      </c>
      <c r="K37" s="183">
        <f t="shared" si="4"/>
        <v>312</v>
      </c>
    </row>
    <row r="38" spans="3:11" ht="13.5">
      <c r="C38" s="173" t="s">
        <v>144</v>
      </c>
      <c r="D38" s="179">
        <f>D10</f>
        <v>88</v>
      </c>
      <c r="E38" s="179">
        <f>E10</f>
        <v>104</v>
      </c>
      <c r="F38" s="179">
        <f aca="true" t="shared" si="6" ref="F38:I39">F10</f>
        <v>106</v>
      </c>
      <c r="G38" s="179">
        <f t="shared" si="6"/>
        <v>0</v>
      </c>
      <c r="H38" s="179">
        <f t="shared" si="6"/>
        <v>30</v>
      </c>
      <c r="I38" s="179">
        <f t="shared" si="6"/>
        <v>0</v>
      </c>
      <c r="J38" s="179">
        <f>J10</f>
        <v>0</v>
      </c>
      <c r="K38" s="183">
        <f t="shared" si="4"/>
        <v>328</v>
      </c>
    </row>
    <row r="39" spans="3:11" ht="13.5">
      <c r="C39" s="173" t="s">
        <v>316</v>
      </c>
      <c r="D39" s="179">
        <f>D11</f>
        <v>0</v>
      </c>
      <c r="E39" s="179">
        <f>E11</f>
        <v>31</v>
      </c>
      <c r="F39" s="179">
        <f t="shared" si="6"/>
        <v>37</v>
      </c>
      <c r="G39" s="179">
        <f t="shared" si="6"/>
        <v>139</v>
      </c>
      <c r="H39" s="179">
        <f t="shared" si="6"/>
        <v>27</v>
      </c>
      <c r="I39" s="179">
        <f t="shared" si="6"/>
        <v>0</v>
      </c>
      <c r="J39" s="179">
        <f>J11</f>
        <v>0</v>
      </c>
      <c r="K39" s="183">
        <f t="shared" si="4"/>
        <v>234</v>
      </c>
    </row>
    <row r="40" spans="3:11" ht="13.5">
      <c r="C40" s="173" t="s">
        <v>147</v>
      </c>
      <c r="D40" s="179">
        <f aca="true" t="shared" si="7" ref="D40:J40">D13</f>
        <v>0</v>
      </c>
      <c r="E40" s="179">
        <f t="shared" si="7"/>
        <v>16</v>
      </c>
      <c r="F40" s="179">
        <f t="shared" si="7"/>
        <v>2</v>
      </c>
      <c r="G40" s="179">
        <f t="shared" si="7"/>
        <v>0</v>
      </c>
      <c r="H40" s="179">
        <f t="shared" si="7"/>
        <v>0</v>
      </c>
      <c r="I40" s="179">
        <f t="shared" si="7"/>
        <v>0</v>
      </c>
      <c r="J40" s="179">
        <f t="shared" si="7"/>
        <v>0</v>
      </c>
      <c r="K40" s="183">
        <f t="shared" si="4"/>
        <v>18</v>
      </c>
    </row>
    <row r="41" spans="3:11" ht="13.5">
      <c r="C41" s="173" t="s">
        <v>305</v>
      </c>
      <c r="D41" s="179">
        <f aca="true" t="shared" si="8" ref="D41:J41">D5+D12+D19</f>
        <v>63</v>
      </c>
      <c r="E41" s="179">
        <f t="shared" si="8"/>
        <v>148</v>
      </c>
      <c r="F41" s="179">
        <f t="shared" si="8"/>
        <v>260</v>
      </c>
      <c r="G41" s="179">
        <f t="shared" si="8"/>
        <v>284</v>
      </c>
      <c r="H41" s="179">
        <f t="shared" si="8"/>
        <v>66</v>
      </c>
      <c r="I41" s="179">
        <f t="shared" si="8"/>
        <v>0</v>
      </c>
      <c r="J41" s="179">
        <f t="shared" si="8"/>
        <v>0</v>
      </c>
      <c r="K41" s="183">
        <f t="shared" si="4"/>
        <v>821</v>
      </c>
    </row>
    <row r="42" spans="3:11" ht="13.5">
      <c r="C42" s="173" t="s">
        <v>306</v>
      </c>
      <c r="D42" s="179">
        <f aca="true" t="shared" si="9" ref="D42:J42">D21+D23</f>
        <v>0</v>
      </c>
      <c r="E42" s="179">
        <f t="shared" si="9"/>
        <v>329</v>
      </c>
      <c r="F42" s="179">
        <f t="shared" si="9"/>
        <v>266</v>
      </c>
      <c r="G42" s="179">
        <f t="shared" si="9"/>
        <v>560</v>
      </c>
      <c r="H42" s="179">
        <f t="shared" si="9"/>
        <v>98</v>
      </c>
      <c r="I42" s="179">
        <f t="shared" si="9"/>
        <v>0</v>
      </c>
      <c r="J42" s="179">
        <f t="shared" si="9"/>
        <v>0</v>
      </c>
      <c r="K42" s="183">
        <f t="shared" si="4"/>
        <v>1253</v>
      </c>
    </row>
    <row r="43" spans="3:11" ht="13.5">
      <c r="C43" s="173" t="s">
        <v>150</v>
      </c>
      <c r="D43" s="179">
        <f aca="true" t="shared" si="10" ref="D43:J43">D16</f>
        <v>0</v>
      </c>
      <c r="E43" s="179">
        <f t="shared" si="10"/>
        <v>728</v>
      </c>
      <c r="F43" s="179">
        <f t="shared" si="10"/>
        <v>801</v>
      </c>
      <c r="G43" s="179">
        <f t="shared" si="10"/>
        <v>483</v>
      </c>
      <c r="H43" s="179">
        <f t="shared" si="10"/>
        <v>471</v>
      </c>
      <c r="I43" s="179">
        <f t="shared" si="10"/>
        <v>25</v>
      </c>
      <c r="J43" s="179">
        <f t="shared" si="10"/>
        <v>33</v>
      </c>
      <c r="K43" s="183">
        <f t="shared" si="4"/>
        <v>2541</v>
      </c>
    </row>
    <row r="44" spans="3:11" ht="13.5">
      <c r="C44" s="173" t="s">
        <v>307</v>
      </c>
      <c r="D44" s="179">
        <f aca="true" t="shared" si="11" ref="D44:J44">D8+D15</f>
        <v>0</v>
      </c>
      <c r="E44" s="179">
        <f t="shared" si="11"/>
        <v>75</v>
      </c>
      <c r="F44" s="179">
        <f t="shared" si="11"/>
        <v>113</v>
      </c>
      <c r="G44" s="179">
        <f t="shared" si="11"/>
        <v>180</v>
      </c>
      <c r="H44" s="179">
        <f t="shared" si="11"/>
        <v>0</v>
      </c>
      <c r="I44" s="179">
        <f t="shared" si="11"/>
        <v>0</v>
      </c>
      <c r="J44" s="179">
        <f t="shared" si="11"/>
        <v>0</v>
      </c>
      <c r="K44" s="183">
        <f t="shared" si="4"/>
        <v>368</v>
      </c>
    </row>
    <row r="45" spans="3:11" ht="13.5">
      <c r="C45" s="173" t="s">
        <v>315</v>
      </c>
      <c r="D45" s="179">
        <f aca="true" t="shared" si="12" ref="D45:J45">D6+D24+D18</f>
        <v>29</v>
      </c>
      <c r="E45" s="179">
        <f t="shared" si="12"/>
        <v>242</v>
      </c>
      <c r="F45" s="179">
        <f t="shared" si="12"/>
        <v>190</v>
      </c>
      <c r="G45" s="179">
        <f t="shared" si="12"/>
        <v>293</v>
      </c>
      <c r="H45" s="179">
        <f t="shared" si="12"/>
        <v>46</v>
      </c>
      <c r="I45" s="179">
        <f t="shared" si="12"/>
        <v>0</v>
      </c>
      <c r="J45" s="179">
        <f t="shared" si="12"/>
        <v>0</v>
      </c>
      <c r="K45" s="183">
        <f t="shared" si="4"/>
        <v>800</v>
      </c>
    </row>
    <row r="46" spans="3:11" ht="13.5">
      <c r="C46" s="173" t="s">
        <v>308</v>
      </c>
      <c r="D46" s="179">
        <f aca="true" t="shared" si="13" ref="D46:J46">D17+D20</f>
        <v>133</v>
      </c>
      <c r="E46" s="179">
        <f t="shared" si="13"/>
        <v>381</v>
      </c>
      <c r="F46" s="179">
        <f t="shared" si="13"/>
        <v>267</v>
      </c>
      <c r="G46" s="179">
        <f t="shared" si="13"/>
        <v>284</v>
      </c>
      <c r="H46" s="179">
        <f t="shared" si="13"/>
        <v>141</v>
      </c>
      <c r="I46" s="179">
        <f t="shared" si="13"/>
        <v>1</v>
      </c>
      <c r="J46" s="179">
        <f t="shared" si="13"/>
        <v>32</v>
      </c>
      <c r="K46" s="183">
        <f t="shared" si="4"/>
        <v>1239</v>
      </c>
    </row>
    <row r="47" spans="3:11" ht="13.5">
      <c r="C47" s="173" t="s">
        <v>39</v>
      </c>
      <c r="D47" s="179">
        <f aca="true" t="shared" si="14" ref="D47:J47">D22</f>
        <v>0</v>
      </c>
      <c r="E47" s="179">
        <f t="shared" si="14"/>
        <v>140</v>
      </c>
      <c r="F47" s="179">
        <f t="shared" si="14"/>
        <v>252</v>
      </c>
      <c r="G47" s="179">
        <f t="shared" si="14"/>
        <v>178</v>
      </c>
      <c r="H47" s="179">
        <f t="shared" si="14"/>
        <v>43</v>
      </c>
      <c r="I47" s="179">
        <f t="shared" si="14"/>
        <v>0</v>
      </c>
      <c r="J47" s="179">
        <f t="shared" si="14"/>
        <v>15</v>
      </c>
      <c r="K47" s="183">
        <f t="shared" si="4"/>
        <v>628</v>
      </c>
    </row>
    <row r="48" spans="3:11" ht="14.25" thickBot="1">
      <c r="C48" s="395" t="s">
        <v>355</v>
      </c>
      <c r="D48" s="174">
        <f aca="true" t="shared" si="15" ref="D48:J48">D25</f>
        <v>0</v>
      </c>
      <c r="E48" s="174">
        <f t="shared" si="15"/>
        <v>301</v>
      </c>
      <c r="F48" s="174">
        <f t="shared" si="15"/>
        <v>147</v>
      </c>
      <c r="G48" s="174">
        <f t="shared" si="15"/>
        <v>297</v>
      </c>
      <c r="H48" s="174">
        <f t="shared" si="15"/>
        <v>55</v>
      </c>
      <c r="I48" s="174">
        <f t="shared" si="15"/>
        <v>0</v>
      </c>
      <c r="J48" s="174">
        <f t="shared" si="15"/>
        <v>0</v>
      </c>
      <c r="K48" s="175">
        <f t="shared" si="4"/>
        <v>800</v>
      </c>
    </row>
    <row r="49" spans="1:99" s="526" customFormat="1" ht="13.5">
      <c r="A49" s="519"/>
      <c r="B49" s="522"/>
      <c r="C49" s="396" t="s">
        <v>42</v>
      </c>
      <c r="D49" s="183">
        <f aca="true" t="shared" si="16" ref="D49:J49">SUM(D36:D48)</f>
        <v>461</v>
      </c>
      <c r="E49" s="183">
        <f t="shared" si="16"/>
        <v>2921</v>
      </c>
      <c r="F49" s="183">
        <f t="shared" si="16"/>
        <v>2945</v>
      </c>
      <c r="G49" s="183">
        <f t="shared" si="16"/>
        <v>3175</v>
      </c>
      <c r="H49" s="183">
        <f t="shared" si="16"/>
        <v>1122</v>
      </c>
      <c r="I49" s="183">
        <f t="shared" si="16"/>
        <v>42</v>
      </c>
      <c r="J49" s="183">
        <f t="shared" si="16"/>
        <v>97</v>
      </c>
      <c r="K49" s="185">
        <f t="shared" si="4"/>
        <v>10763</v>
      </c>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0"/>
      <c r="BS49" s="470"/>
      <c r="BT49" s="470"/>
      <c r="BU49" s="470"/>
      <c r="BV49" s="470"/>
      <c r="BW49" s="470"/>
      <c r="BX49" s="470"/>
      <c r="BY49" s="470"/>
      <c r="BZ49" s="470"/>
      <c r="CA49" s="470"/>
      <c r="CB49" s="470"/>
      <c r="CC49" s="470"/>
      <c r="CD49" s="470"/>
      <c r="CE49" s="470"/>
      <c r="CF49" s="470"/>
      <c r="CG49" s="470"/>
      <c r="CH49" s="470"/>
      <c r="CI49" s="470"/>
      <c r="CJ49" s="470"/>
      <c r="CK49" s="470"/>
      <c r="CL49" s="470"/>
      <c r="CM49" s="470"/>
      <c r="CN49" s="470"/>
      <c r="CO49" s="470"/>
      <c r="CP49" s="470"/>
      <c r="CQ49" s="470"/>
      <c r="CR49" s="470"/>
      <c r="CS49" s="470"/>
      <c r="CT49" s="470"/>
      <c r="CU49" s="470"/>
    </row>
    <row r="50" spans="3:11" ht="13.5">
      <c r="C50" s="173" t="s">
        <v>43</v>
      </c>
      <c r="D50" s="179">
        <f>D28</f>
        <v>0</v>
      </c>
      <c r="E50" s="179">
        <f>E28</f>
        <v>46</v>
      </c>
      <c r="F50" s="179">
        <f aca="true" t="shared" si="17" ref="F50:I51">F28</f>
        <v>15</v>
      </c>
      <c r="G50" s="179">
        <f t="shared" si="17"/>
        <v>0</v>
      </c>
      <c r="H50" s="179">
        <f t="shared" si="17"/>
        <v>0</v>
      </c>
      <c r="I50" s="179">
        <f t="shared" si="17"/>
        <v>0</v>
      </c>
      <c r="J50" s="179">
        <f>J28</f>
        <v>1</v>
      </c>
      <c r="K50" s="183">
        <f t="shared" si="4"/>
        <v>62</v>
      </c>
    </row>
    <row r="51" spans="3:11" ht="14.25" thickBot="1">
      <c r="C51" s="395" t="s">
        <v>31</v>
      </c>
      <c r="D51" s="174">
        <f>D29</f>
        <v>0</v>
      </c>
      <c r="E51" s="174">
        <f>E29</f>
        <v>33</v>
      </c>
      <c r="F51" s="174">
        <f t="shared" si="17"/>
        <v>37</v>
      </c>
      <c r="G51" s="174">
        <f t="shared" si="17"/>
        <v>0</v>
      </c>
      <c r="H51" s="174">
        <f t="shared" si="17"/>
        <v>0</v>
      </c>
      <c r="I51" s="174">
        <f t="shared" si="17"/>
        <v>0</v>
      </c>
      <c r="J51" s="174">
        <f>J29</f>
        <v>0</v>
      </c>
      <c r="K51" s="175">
        <f t="shared" si="4"/>
        <v>70</v>
      </c>
    </row>
    <row r="52" spans="3:11" ht="13.5">
      <c r="C52" s="397" t="s">
        <v>44</v>
      </c>
      <c r="D52" s="185">
        <f>SUM(D49:D51)</f>
        <v>461</v>
      </c>
      <c r="E52" s="185">
        <f aca="true" t="shared" si="18" ref="E52:J52">SUM(E49:E51)</f>
        <v>3000</v>
      </c>
      <c r="F52" s="185">
        <f t="shared" si="18"/>
        <v>2997</v>
      </c>
      <c r="G52" s="185">
        <f t="shared" si="18"/>
        <v>3175</v>
      </c>
      <c r="H52" s="185">
        <f t="shared" si="18"/>
        <v>1122</v>
      </c>
      <c r="I52" s="185">
        <f t="shared" si="18"/>
        <v>42</v>
      </c>
      <c r="J52" s="185">
        <f t="shared" si="18"/>
        <v>98</v>
      </c>
      <c r="K52" s="185">
        <f t="shared" si="4"/>
        <v>10895</v>
      </c>
    </row>
    <row r="55" ht="12.75">
      <c r="B55" s="523"/>
    </row>
  </sheetData>
  <sheetProtection/>
  <mergeCells count="2">
    <mergeCell ref="A2:R2"/>
    <mergeCell ref="C33:K33"/>
  </mergeCells>
  <printOptions/>
  <pageMargins left="0.7" right="0.7" top="0.75" bottom="0.75" header="0.3" footer="0.3"/>
  <pageSetup orientation="portrait" paperSize="9"/>
</worksheet>
</file>

<file path=xl/worksheets/sheet104.xml><?xml version="1.0" encoding="utf-8"?>
<worksheet xmlns="http://schemas.openxmlformats.org/spreadsheetml/2006/main" xmlns:r="http://schemas.openxmlformats.org/officeDocument/2006/relationships">
  <dimension ref="A1:IV54"/>
  <sheetViews>
    <sheetView zoomScalePageLayoutView="0" workbookViewId="0" topLeftCell="A1">
      <selection activeCell="A2" sqref="A2:O16"/>
    </sheetView>
  </sheetViews>
  <sheetFormatPr defaultColWidth="5.00390625" defaultRowHeight="12.75"/>
  <cols>
    <col min="1" max="1" width="29.7109375" style="505" customWidth="1"/>
    <col min="2" max="12" width="5.00390625" style="505" bestFit="1" customWidth="1"/>
    <col min="13" max="13" width="5.8515625" style="505" customWidth="1"/>
    <col min="14" max="15" width="5.00390625" style="505" bestFit="1" customWidth="1"/>
    <col min="16" max="246" width="10.28125" style="505" customWidth="1"/>
    <col min="247" max="247" width="21.8515625" style="505" customWidth="1"/>
    <col min="248" max="248" width="5.421875" style="505" customWidth="1"/>
    <col min="249" max="249" width="5.00390625" style="505" bestFit="1" customWidth="1"/>
    <col min="250" max="16384" width="5.00390625" style="505" customWidth="1"/>
  </cols>
  <sheetData>
    <row r="1" spans="1:256" ht="12.75">
      <c r="A1" s="473"/>
      <c r="B1" s="473"/>
      <c r="C1" s="473"/>
      <c r="D1" s="473"/>
      <c r="E1" s="473"/>
      <c r="F1" s="473"/>
      <c r="G1" s="473"/>
      <c r="H1" s="473"/>
      <c r="I1" s="473"/>
      <c r="J1" s="473"/>
      <c r="K1" s="473"/>
      <c r="L1" s="473"/>
      <c r="M1" s="515"/>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c r="DY1" s="347"/>
      <c r="DZ1" s="347"/>
      <c r="EA1" s="347"/>
      <c r="EB1" s="347"/>
      <c r="EC1" s="347"/>
      <c r="ED1" s="347"/>
      <c r="EE1" s="347"/>
      <c r="EF1" s="347"/>
      <c r="EG1" s="347"/>
      <c r="EH1" s="347"/>
      <c r="EI1" s="347"/>
      <c r="EJ1" s="347"/>
      <c r="EK1" s="347"/>
      <c r="EL1" s="347"/>
      <c r="EM1" s="347"/>
      <c r="EN1" s="347"/>
      <c r="EO1" s="347"/>
      <c r="EP1" s="347"/>
      <c r="EQ1" s="347"/>
      <c r="ER1" s="347"/>
      <c r="ES1" s="347"/>
      <c r="ET1" s="347"/>
      <c r="EU1" s="347"/>
      <c r="EV1" s="347"/>
      <c r="EW1" s="347"/>
      <c r="EX1" s="347"/>
      <c r="EY1" s="347"/>
      <c r="EZ1" s="347"/>
      <c r="FA1" s="347"/>
      <c r="FB1" s="347"/>
      <c r="FC1" s="347"/>
      <c r="FD1" s="347"/>
      <c r="FE1" s="347"/>
      <c r="FF1" s="347"/>
      <c r="FG1" s="347"/>
      <c r="FH1" s="347"/>
      <c r="FI1" s="347"/>
      <c r="FJ1" s="347"/>
      <c r="FK1" s="347"/>
      <c r="FL1" s="347"/>
      <c r="FM1" s="347"/>
      <c r="FN1" s="347"/>
      <c r="FO1" s="347"/>
      <c r="FP1" s="347"/>
      <c r="FQ1" s="347"/>
      <c r="FR1" s="347"/>
      <c r="FS1" s="347"/>
      <c r="FT1" s="347"/>
      <c r="FU1" s="347"/>
      <c r="FV1" s="347"/>
      <c r="FW1" s="347"/>
      <c r="FX1" s="347"/>
      <c r="FY1" s="347"/>
      <c r="FZ1" s="347"/>
      <c r="GA1" s="347"/>
      <c r="GB1" s="347"/>
      <c r="GC1" s="347"/>
      <c r="GD1" s="347"/>
      <c r="GE1" s="347"/>
      <c r="GF1" s="347"/>
      <c r="GG1" s="347"/>
      <c r="GH1" s="347"/>
      <c r="GI1" s="347"/>
      <c r="GJ1" s="347"/>
      <c r="GK1" s="347"/>
      <c r="GL1" s="347"/>
      <c r="GM1" s="347"/>
      <c r="GN1" s="347"/>
      <c r="GO1" s="347"/>
      <c r="GP1" s="347"/>
      <c r="GQ1" s="347"/>
      <c r="GR1" s="347"/>
      <c r="GS1" s="347"/>
      <c r="GT1" s="347"/>
      <c r="GU1" s="347"/>
      <c r="GV1" s="347"/>
      <c r="GW1" s="347"/>
      <c r="GX1" s="347"/>
      <c r="GY1" s="347"/>
      <c r="GZ1" s="347"/>
      <c r="HA1" s="347"/>
      <c r="HB1" s="347"/>
      <c r="HC1" s="347"/>
      <c r="HD1" s="347"/>
      <c r="HE1" s="347"/>
      <c r="HF1" s="347"/>
      <c r="HG1" s="347"/>
      <c r="HH1" s="347"/>
      <c r="HI1" s="347"/>
      <c r="HJ1" s="347"/>
      <c r="HK1" s="347"/>
      <c r="HL1" s="347"/>
      <c r="HM1" s="347"/>
      <c r="HN1" s="347"/>
      <c r="HO1" s="347"/>
      <c r="HP1" s="347"/>
      <c r="HQ1" s="347"/>
      <c r="HR1" s="347"/>
      <c r="HS1" s="347"/>
      <c r="HT1" s="347"/>
      <c r="HU1" s="347"/>
      <c r="HV1" s="347"/>
      <c r="HW1" s="347"/>
      <c r="HX1" s="347"/>
      <c r="HY1" s="347"/>
      <c r="HZ1" s="347"/>
      <c r="IA1" s="347"/>
      <c r="IB1" s="347"/>
      <c r="IC1" s="347"/>
      <c r="ID1" s="347"/>
      <c r="IE1" s="347"/>
      <c r="IF1" s="347"/>
      <c r="IG1" s="347"/>
      <c r="IH1" s="347"/>
      <c r="II1" s="347"/>
      <c r="IJ1" s="347"/>
      <c r="IK1" s="347"/>
      <c r="IL1" s="347"/>
      <c r="IM1" s="347"/>
      <c r="IN1" s="347"/>
      <c r="IO1" s="347"/>
      <c r="IP1" s="347"/>
      <c r="IQ1" s="347"/>
      <c r="IR1" s="347"/>
      <c r="IS1" s="347"/>
      <c r="IT1" s="347"/>
      <c r="IU1" s="347"/>
      <c r="IV1" s="347"/>
    </row>
    <row r="2" spans="1:256" ht="16.5">
      <c r="A2" s="762" t="s">
        <v>405</v>
      </c>
      <c r="B2" s="762"/>
      <c r="C2" s="762"/>
      <c r="D2" s="762"/>
      <c r="E2" s="762"/>
      <c r="F2" s="762"/>
      <c r="G2" s="762"/>
      <c r="H2" s="762"/>
      <c r="I2" s="762"/>
      <c r="J2" s="762"/>
      <c r="K2" s="762"/>
      <c r="L2" s="762"/>
      <c r="M2" s="762"/>
      <c r="N2" s="762"/>
      <c r="O2" s="762"/>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c r="ED2" s="347"/>
      <c r="EE2" s="347"/>
      <c r="EF2" s="347"/>
      <c r="EG2" s="347"/>
      <c r="EH2" s="347"/>
      <c r="EI2" s="347"/>
      <c r="EJ2" s="347"/>
      <c r="EK2" s="347"/>
      <c r="EL2" s="347"/>
      <c r="EM2" s="347"/>
      <c r="EN2" s="347"/>
      <c r="EO2" s="347"/>
      <c r="EP2" s="347"/>
      <c r="EQ2" s="347"/>
      <c r="ER2" s="347"/>
      <c r="ES2" s="347"/>
      <c r="ET2" s="347"/>
      <c r="EU2" s="347"/>
      <c r="EV2" s="347"/>
      <c r="EW2" s="347"/>
      <c r="EX2" s="347"/>
      <c r="EY2" s="347"/>
      <c r="EZ2" s="347"/>
      <c r="FA2" s="347"/>
      <c r="FB2" s="347"/>
      <c r="FC2" s="347"/>
      <c r="FD2" s="347"/>
      <c r="FE2" s="347"/>
      <c r="FF2" s="347"/>
      <c r="FG2" s="347"/>
      <c r="FH2" s="347"/>
      <c r="FI2" s="347"/>
      <c r="FJ2" s="347"/>
      <c r="FK2" s="347"/>
      <c r="FL2" s="347"/>
      <c r="FM2" s="347"/>
      <c r="FN2" s="347"/>
      <c r="FO2" s="347"/>
      <c r="FP2" s="347"/>
      <c r="FQ2" s="347"/>
      <c r="FR2" s="347"/>
      <c r="FS2" s="347"/>
      <c r="FT2" s="347"/>
      <c r="FU2" s="347"/>
      <c r="FV2" s="347"/>
      <c r="FW2" s="347"/>
      <c r="FX2" s="347"/>
      <c r="FY2" s="347"/>
      <c r="FZ2" s="347"/>
      <c r="GA2" s="347"/>
      <c r="GB2" s="347"/>
      <c r="GC2" s="347"/>
      <c r="GD2" s="347"/>
      <c r="GE2" s="347"/>
      <c r="GF2" s="347"/>
      <c r="GG2" s="347"/>
      <c r="GH2" s="347"/>
      <c r="GI2" s="347"/>
      <c r="GJ2" s="347"/>
      <c r="GK2" s="347"/>
      <c r="GL2" s="347"/>
      <c r="GM2" s="347"/>
      <c r="GN2" s="347"/>
      <c r="GO2" s="347"/>
      <c r="GP2" s="347"/>
      <c r="GQ2" s="347"/>
      <c r="GR2" s="347"/>
      <c r="GS2" s="347"/>
      <c r="GT2" s="347"/>
      <c r="GU2" s="347"/>
      <c r="GV2" s="347"/>
      <c r="GW2" s="347"/>
      <c r="GX2" s="347"/>
      <c r="GY2" s="347"/>
      <c r="GZ2" s="347"/>
      <c r="HA2" s="347"/>
      <c r="HB2" s="347"/>
      <c r="HC2" s="347"/>
      <c r="HD2" s="347"/>
      <c r="HE2" s="347"/>
      <c r="HF2" s="347"/>
      <c r="HG2" s="347"/>
      <c r="HH2" s="347"/>
      <c r="HI2" s="347"/>
      <c r="HJ2" s="347"/>
      <c r="HK2" s="347"/>
      <c r="HL2" s="347"/>
      <c r="HM2" s="347"/>
      <c r="HN2" s="347"/>
      <c r="HO2" s="347"/>
      <c r="HP2" s="347"/>
      <c r="HQ2" s="347"/>
      <c r="HR2" s="347"/>
      <c r="HS2" s="347"/>
      <c r="HT2" s="347"/>
      <c r="HU2" s="347"/>
      <c r="HV2" s="347"/>
      <c r="HW2" s="347"/>
      <c r="HX2" s="347"/>
      <c r="HY2" s="347"/>
      <c r="HZ2" s="347"/>
      <c r="IA2" s="347"/>
      <c r="IB2" s="347"/>
      <c r="IC2" s="347"/>
      <c r="ID2" s="347"/>
      <c r="IE2" s="347"/>
      <c r="IF2" s="347"/>
      <c r="IG2" s="347"/>
      <c r="IH2" s="347"/>
      <c r="II2" s="347"/>
      <c r="IJ2" s="347"/>
      <c r="IK2" s="347"/>
      <c r="IL2" s="347"/>
      <c r="IM2" s="347"/>
      <c r="IN2" s="347"/>
      <c r="IO2" s="347"/>
      <c r="IP2" s="347"/>
      <c r="IQ2" s="347"/>
      <c r="IR2" s="347"/>
      <c r="IS2" s="347"/>
      <c r="IT2" s="347"/>
      <c r="IU2" s="347"/>
      <c r="IV2" s="347"/>
    </row>
    <row r="3" spans="1:256" ht="12.75">
      <c r="A3" s="473"/>
      <c r="B3" s="473"/>
      <c r="C3" s="473"/>
      <c r="D3" s="473"/>
      <c r="E3" s="473"/>
      <c r="F3" s="473"/>
      <c r="G3" s="473"/>
      <c r="H3" s="473"/>
      <c r="I3" s="473"/>
      <c r="J3" s="473"/>
      <c r="K3" s="473"/>
      <c r="L3" s="473"/>
      <c r="M3" s="515"/>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7"/>
      <c r="ED3" s="347"/>
      <c r="EE3" s="347"/>
      <c r="EF3" s="347"/>
      <c r="EG3" s="347"/>
      <c r="EH3" s="347"/>
      <c r="EI3" s="347"/>
      <c r="EJ3" s="347"/>
      <c r="EK3" s="347"/>
      <c r="EL3" s="347"/>
      <c r="EM3" s="347"/>
      <c r="EN3" s="347"/>
      <c r="EO3" s="347"/>
      <c r="EP3" s="347"/>
      <c r="EQ3" s="347"/>
      <c r="ER3" s="347"/>
      <c r="ES3" s="347"/>
      <c r="ET3" s="347"/>
      <c r="EU3" s="347"/>
      <c r="EV3" s="347"/>
      <c r="EW3" s="347"/>
      <c r="EX3" s="347"/>
      <c r="EY3" s="347"/>
      <c r="EZ3" s="347"/>
      <c r="FA3" s="347"/>
      <c r="FB3" s="347"/>
      <c r="FC3" s="347"/>
      <c r="FD3" s="347"/>
      <c r="FE3" s="347"/>
      <c r="FF3" s="347"/>
      <c r="FG3" s="347"/>
      <c r="FH3" s="347"/>
      <c r="FI3" s="347"/>
      <c r="FJ3" s="347"/>
      <c r="FK3" s="347"/>
      <c r="FL3" s="347"/>
      <c r="FM3" s="347"/>
      <c r="FN3" s="347"/>
      <c r="FO3" s="347"/>
      <c r="FP3" s="347"/>
      <c r="FQ3" s="347"/>
      <c r="FR3" s="347"/>
      <c r="FS3" s="347"/>
      <c r="FT3" s="347"/>
      <c r="FU3" s="347"/>
      <c r="FV3" s="347"/>
      <c r="FW3" s="347"/>
      <c r="FX3" s="347"/>
      <c r="FY3" s="347"/>
      <c r="FZ3" s="347"/>
      <c r="GA3" s="347"/>
      <c r="GB3" s="347"/>
      <c r="GC3" s="347"/>
      <c r="GD3" s="347"/>
      <c r="GE3" s="347"/>
      <c r="GF3" s="347"/>
      <c r="GG3" s="347"/>
      <c r="GH3" s="347"/>
      <c r="GI3" s="347"/>
      <c r="GJ3" s="347"/>
      <c r="GK3" s="347"/>
      <c r="GL3" s="347"/>
      <c r="GM3" s="347"/>
      <c r="GN3" s="347"/>
      <c r="GO3" s="347"/>
      <c r="GP3" s="347"/>
      <c r="GQ3" s="347"/>
      <c r="GR3" s="347"/>
      <c r="GS3" s="347"/>
      <c r="GT3" s="347"/>
      <c r="GU3" s="347"/>
      <c r="GV3" s="347"/>
      <c r="GW3" s="347"/>
      <c r="GX3" s="347"/>
      <c r="GY3" s="347"/>
      <c r="GZ3" s="347"/>
      <c r="HA3" s="347"/>
      <c r="HB3" s="347"/>
      <c r="HC3" s="347"/>
      <c r="HD3" s="347"/>
      <c r="HE3" s="347"/>
      <c r="HF3" s="347"/>
      <c r="HG3" s="347"/>
      <c r="HH3" s="347"/>
      <c r="HI3" s="347"/>
      <c r="HJ3" s="347"/>
      <c r="HK3" s="347"/>
      <c r="HL3" s="347"/>
      <c r="HM3" s="347"/>
      <c r="HN3" s="347"/>
      <c r="HO3" s="347"/>
      <c r="HP3" s="347"/>
      <c r="HQ3" s="347"/>
      <c r="HR3" s="347"/>
      <c r="HS3" s="347"/>
      <c r="HT3" s="347"/>
      <c r="HU3" s="347"/>
      <c r="HV3" s="347"/>
      <c r="HW3" s="347"/>
      <c r="HX3" s="347"/>
      <c r="HY3" s="347"/>
      <c r="HZ3" s="347"/>
      <c r="IA3" s="347"/>
      <c r="IB3" s="347"/>
      <c r="IC3" s="347"/>
      <c r="ID3" s="347"/>
      <c r="IE3" s="347"/>
      <c r="IF3" s="347"/>
      <c r="IG3" s="347"/>
      <c r="IH3" s="347"/>
      <c r="II3" s="347"/>
      <c r="IJ3" s="347"/>
      <c r="IK3" s="347"/>
      <c r="IL3" s="347"/>
      <c r="IM3" s="347"/>
      <c r="IN3" s="347"/>
      <c r="IO3" s="347"/>
      <c r="IP3" s="347"/>
      <c r="IQ3" s="347"/>
      <c r="IR3" s="347"/>
      <c r="IS3" s="347"/>
      <c r="IT3" s="347"/>
      <c r="IU3" s="347"/>
      <c r="IV3" s="347"/>
    </row>
    <row r="4" spans="1:256" ht="12.75">
      <c r="A4" s="502"/>
      <c r="B4" s="502" t="s">
        <v>76</v>
      </c>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c r="BS4" s="502"/>
      <c r="BT4" s="502"/>
      <c r="BU4" s="502"/>
      <c r="BV4" s="502"/>
      <c r="BW4" s="502"/>
      <c r="BX4" s="502"/>
      <c r="BY4" s="502"/>
      <c r="BZ4" s="502"/>
      <c r="CA4" s="502"/>
      <c r="CB4" s="502"/>
      <c r="CC4" s="502"/>
      <c r="CD4" s="502"/>
      <c r="CE4" s="502"/>
      <c r="CF4" s="502"/>
      <c r="CG4" s="502"/>
      <c r="CH4" s="502"/>
      <c r="CI4" s="502"/>
      <c r="CJ4" s="502"/>
      <c r="CK4" s="502"/>
      <c r="CL4" s="502"/>
      <c r="CM4" s="502"/>
      <c r="CN4" s="502"/>
      <c r="CO4" s="502"/>
      <c r="CP4" s="502"/>
      <c r="CQ4" s="502"/>
      <c r="CR4" s="502"/>
      <c r="CS4" s="502"/>
      <c r="CT4" s="502"/>
      <c r="CU4" s="502"/>
      <c r="CV4" s="502"/>
      <c r="CW4" s="502"/>
      <c r="CX4" s="502"/>
      <c r="CY4" s="502"/>
      <c r="CZ4" s="502"/>
      <c r="DA4" s="502"/>
      <c r="DB4" s="502"/>
      <c r="DC4" s="502"/>
      <c r="DD4" s="502"/>
      <c r="DE4" s="502"/>
      <c r="DF4" s="502"/>
      <c r="DG4" s="502"/>
      <c r="DH4" s="502"/>
      <c r="DI4" s="502"/>
      <c r="DJ4" s="502"/>
      <c r="DK4" s="502"/>
      <c r="DL4" s="502"/>
      <c r="DM4" s="502"/>
      <c r="DN4" s="502"/>
      <c r="DO4" s="502"/>
      <c r="DP4" s="502"/>
      <c r="DQ4" s="502"/>
      <c r="DR4" s="502"/>
      <c r="DS4" s="502"/>
      <c r="DT4" s="502"/>
      <c r="DU4" s="502"/>
      <c r="DV4" s="502"/>
      <c r="DW4" s="502"/>
      <c r="DX4" s="502"/>
      <c r="DY4" s="502"/>
      <c r="DZ4" s="502"/>
      <c r="EA4" s="502"/>
      <c r="EB4" s="502"/>
      <c r="EC4" s="502"/>
      <c r="ED4" s="502"/>
      <c r="EE4" s="502"/>
      <c r="EF4" s="502"/>
      <c r="EG4" s="502"/>
      <c r="EH4" s="502"/>
      <c r="EI4" s="502"/>
      <c r="EJ4" s="502"/>
      <c r="EK4" s="502"/>
      <c r="EL4" s="502"/>
      <c r="EM4" s="502"/>
      <c r="EN4" s="502"/>
      <c r="EO4" s="502"/>
      <c r="EP4" s="502"/>
      <c r="EQ4" s="502"/>
      <c r="ER4" s="502"/>
      <c r="ES4" s="502"/>
      <c r="ET4" s="502"/>
      <c r="EU4" s="502"/>
      <c r="EV4" s="502"/>
      <c r="EW4" s="502"/>
      <c r="EX4" s="502"/>
      <c r="EY4" s="502"/>
      <c r="EZ4" s="502"/>
      <c r="FA4" s="502"/>
      <c r="FB4" s="502"/>
      <c r="FC4" s="502"/>
      <c r="FD4" s="502"/>
      <c r="FE4" s="502"/>
      <c r="FF4" s="502"/>
      <c r="FG4" s="502"/>
      <c r="FH4" s="502"/>
      <c r="FI4" s="502"/>
      <c r="FJ4" s="502"/>
      <c r="FK4" s="502"/>
      <c r="FL4" s="502"/>
      <c r="FM4" s="502"/>
      <c r="FN4" s="502"/>
      <c r="FO4" s="502"/>
      <c r="FP4" s="502"/>
      <c r="FQ4" s="502"/>
      <c r="FR4" s="502"/>
      <c r="FS4" s="502"/>
      <c r="FT4" s="502"/>
      <c r="FU4" s="502"/>
      <c r="FV4" s="502"/>
      <c r="FW4" s="502"/>
      <c r="FX4" s="502"/>
      <c r="FY4" s="502"/>
      <c r="FZ4" s="502"/>
      <c r="GA4" s="502"/>
      <c r="GB4" s="502"/>
      <c r="GC4" s="502"/>
      <c r="GD4" s="502"/>
      <c r="GE4" s="502"/>
      <c r="GF4" s="502"/>
      <c r="GG4" s="502"/>
      <c r="GH4" s="502"/>
      <c r="GI4" s="502"/>
      <c r="GJ4" s="502"/>
      <c r="GK4" s="502"/>
      <c r="GL4" s="502"/>
      <c r="GM4" s="502"/>
      <c r="GN4" s="502"/>
      <c r="GO4" s="502"/>
      <c r="GP4" s="502"/>
      <c r="GQ4" s="502"/>
      <c r="GR4" s="502"/>
      <c r="GS4" s="502"/>
      <c r="GT4" s="502"/>
      <c r="GU4" s="502"/>
      <c r="GV4" s="502"/>
      <c r="GW4" s="502"/>
      <c r="GX4" s="502"/>
      <c r="GY4" s="502"/>
      <c r="GZ4" s="502"/>
      <c r="HA4" s="502"/>
      <c r="HB4" s="502"/>
      <c r="HC4" s="502"/>
      <c r="HD4" s="502"/>
      <c r="HE4" s="502"/>
      <c r="HF4" s="502"/>
      <c r="HG4" s="502"/>
      <c r="HH4" s="502"/>
      <c r="HI4" s="502"/>
      <c r="HJ4" s="502"/>
      <c r="HK4" s="502"/>
      <c r="HL4" s="502"/>
      <c r="HM4" s="502"/>
      <c r="HN4" s="502"/>
      <c r="HO4" s="502"/>
      <c r="HP4" s="502"/>
      <c r="HQ4" s="502"/>
      <c r="HR4" s="502"/>
      <c r="HS4" s="502"/>
      <c r="HT4" s="502"/>
      <c r="HU4" s="502"/>
      <c r="HV4" s="502"/>
      <c r="HW4" s="502"/>
      <c r="HX4" s="502"/>
      <c r="HY4" s="502"/>
      <c r="HZ4" s="502"/>
      <c r="IA4" s="502"/>
      <c r="IB4" s="502"/>
      <c r="IC4" s="502"/>
      <c r="ID4" s="502"/>
      <c r="IE4" s="502"/>
      <c r="IF4" s="502"/>
      <c r="IG4" s="502"/>
      <c r="IH4" s="502"/>
      <c r="II4" s="502"/>
      <c r="IJ4" s="502"/>
      <c r="IK4" s="502"/>
      <c r="IL4" s="502"/>
      <c r="IM4" s="502"/>
      <c r="IN4" s="502"/>
      <c r="IO4" s="502"/>
      <c r="IP4" s="502"/>
      <c r="IQ4" s="502"/>
      <c r="IR4" s="502"/>
      <c r="IS4" s="502"/>
      <c r="IT4" s="502"/>
      <c r="IU4" s="502"/>
      <c r="IV4" s="502"/>
    </row>
    <row r="5" spans="1:256" ht="12.75">
      <c r="A5" s="502"/>
      <c r="B5" s="393">
        <v>2002</v>
      </c>
      <c r="C5" s="393">
        <v>2003</v>
      </c>
      <c r="D5" s="393">
        <v>2004</v>
      </c>
      <c r="E5" s="393">
        <v>2005</v>
      </c>
      <c r="F5" s="393">
        <v>2006</v>
      </c>
      <c r="G5" s="393">
        <v>2007</v>
      </c>
      <c r="H5" s="393">
        <v>2008</v>
      </c>
      <c r="I5" s="393">
        <v>2009</v>
      </c>
      <c r="J5" s="393">
        <v>2010</v>
      </c>
      <c r="K5" s="393">
        <v>2011</v>
      </c>
      <c r="L5" s="393">
        <v>2012</v>
      </c>
      <c r="M5" s="393">
        <v>2013</v>
      </c>
      <c r="N5" s="393">
        <v>2014</v>
      </c>
      <c r="O5" s="393">
        <v>2015</v>
      </c>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c r="BS5" s="503"/>
      <c r="BT5" s="503"/>
      <c r="BU5" s="503"/>
      <c r="BV5" s="503"/>
      <c r="BW5" s="503"/>
      <c r="BX5" s="503"/>
      <c r="BY5" s="503"/>
      <c r="BZ5" s="503"/>
      <c r="CA5" s="503"/>
      <c r="CB5" s="503"/>
      <c r="CC5" s="503"/>
      <c r="CD5" s="503"/>
      <c r="CE5" s="503"/>
      <c r="CF5" s="503"/>
      <c r="CG5" s="503"/>
      <c r="CH5" s="503"/>
      <c r="CI5" s="503"/>
      <c r="CJ5" s="503"/>
      <c r="CK5" s="503"/>
      <c r="CL5" s="503"/>
      <c r="CM5" s="503"/>
      <c r="CN5" s="503"/>
      <c r="CO5" s="503"/>
      <c r="CP5" s="503"/>
      <c r="CQ5" s="503"/>
      <c r="CR5" s="503"/>
      <c r="CS5" s="503"/>
      <c r="CT5" s="503"/>
      <c r="CU5" s="503"/>
      <c r="CV5" s="503"/>
      <c r="CW5" s="503"/>
      <c r="CX5" s="503"/>
      <c r="CY5" s="503"/>
      <c r="CZ5" s="503"/>
      <c r="DA5" s="503"/>
      <c r="DB5" s="503"/>
      <c r="DC5" s="503"/>
      <c r="DD5" s="503"/>
      <c r="DE5" s="503"/>
      <c r="DF5" s="503"/>
      <c r="DG5" s="503"/>
      <c r="DH5" s="503"/>
      <c r="DI5" s="503"/>
      <c r="DJ5" s="503"/>
      <c r="DK5" s="503"/>
      <c r="DL5" s="503"/>
      <c r="DM5" s="503"/>
      <c r="DN5" s="503"/>
      <c r="DO5" s="503"/>
      <c r="DP5" s="503"/>
      <c r="DQ5" s="503"/>
      <c r="DR5" s="503"/>
      <c r="DS5" s="503"/>
      <c r="DT5" s="503"/>
      <c r="DU5" s="503"/>
      <c r="DV5" s="503"/>
      <c r="DW5" s="503"/>
      <c r="DX5" s="503"/>
      <c r="DY5" s="503"/>
      <c r="DZ5" s="503"/>
      <c r="EA5" s="503"/>
      <c r="EB5" s="503"/>
      <c r="EC5" s="503"/>
      <c r="ED5" s="503"/>
      <c r="EE5" s="503"/>
      <c r="EF5" s="503"/>
      <c r="EG5" s="503"/>
      <c r="EH5" s="503"/>
      <c r="EI5" s="503"/>
      <c r="EJ5" s="503"/>
      <c r="EK5" s="503"/>
      <c r="EL5" s="503"/>
      <c r="EM5" s="503"/>
      <c r="EN5" s="503"/>
      <c r="EO5" s="503"/>
      <c r="EP5" s="503"/>
      <c r="EQ5" s="503"/>
      <c r="ER5" s="503"/>
      <c r="ES5" s="503"/>
      <c r="ET5" s="503"/>
      <c r="EU5" s="503"/>
      <c r="EV5" s="503"/>
      <c r="EW5" s="503"/>
      <c r="EX5" s="503"/>
      <c r="EY5" s="503"/>
      <c r="EZ5" s="503"/>
      <c r="FA5" s="503"/>
      <c r="FB5" s="503"/>
      <c r="FC5" s="503"/>
      <c r="FD5" s="503"/>
      <c r="FE5" s="503"/>
      <c r="FF5" s="503"/>
      <c r="FG5" s="503"/>
      <c r="FH5" s="503"/>
      <c r="FI5" s="503"/>
      <c r="FJ5" s="503"/>
      <c r="FK5" s="503"/>
      <c r="FL5" s="503"/>
      <c r="FM5" s="503"/>
      <c r="FN5" s="503"/>
      <c r="FO5" s="503"/>
      <c r="FP5" s="503"/>
      <c r="FQ5" s="503"/>
      <c r="FR5" s="503"/>
      <c r="FS5" s="503"/>
      <c r="FT5" s="503"/>
      <c r="FU5" s="503"/>
      <c r="FV5" s="503"/>
      <c r="FW5" s="503"/>
      <c r="FX5" s="503"/>
      <c r="FY5" s="503"/>
      <c r="FZ5" s="503"/>
      <c r="GA5" s="503"/>
      <c r="GB5" s="503"/>
      <c r="GC5" s="503"/>
      <c r="GD5" s="503"/>
      <c r="GE5" s="503"/>
      <c r="GF5" s="503"/>
      <c r="GG5" s="503"/>
      <c r="GH5" s="503"/>
      <c r="GI5" s="503"/>
      <c r="GJ5" s="503"/>
      <c r="GK5" s="503"/>
      <c r="GL5" s="503"/>
      <c r="GM5" s="503"/>
      <c r="GN5" s="503"/>
      <c r="GO5" s="503"/>
      <c r="GP5" s="503"/>
      <c r="GQ5" s="503"/>
      <c r="GR5" s="503"/>
      <c r="GS5" s="503"/>
      <c r="GT5" s="503"/>
      <c r="GU5" s="503"/>
      <c r="GV5" s="503"/>
      <c r="GW5" s="503"/>
      <c r="GX5" s="503"/>
      <c r="GY5" s="503"/>
      <c r="GZ5" s="503"/>
      <c r="HA5" s="503"/>
      <c r="HB5" s="503"/>
      <c r="HC5" s="503"/>
      <c r="HD5" s="503"/>
      <c r="HE5" s="503"/>
      <c r="HF5" s="503"/>
      <c r="HG5" s="503"/>
      <c r="HH5" s="503"/>
      <c r="HI5" s="503"/>
      <c r="HJ5" s="503"/>
      <c r="HK5" s="503"/>
      <c r="HL5" s="503"/>
      <c r="HM5" s="503"/>
      <c r="HN5" s="503"/>
      <c r="HO5" s="503"/>
      <c r="HP5" s="503"/>
      <c r="HQ5" s="503"/>
      <c r="HR5" s="503"/>
      <c r="HS5" s="503"/>
      <c r="HT5" s="503"/>
      <c r="HU5" s="503"/>
      <c r="HV5" s="503"/>
      <c r="HW5" s="503"/>
      <c r="HX5" s="503"/>
      <c r="HY5" s="503"/>
      <c r="HZ5" s="503"/>
      <c r="IA5" s="503"/>
      <c r="IB5" s="503"/>
      <c r="IC5" s="503"/>
      <c r="ID5" s="503"/>
      <c r="IE5" s="503"/>
      <c r="IF5" s="503"/>
      <c r="IG5" s="503"/>
      <c r="IH5" s="503"/>
      <c r="II5" s="503"/>
      <c r="IJ5" s="503"/>
      <c r="IK5" s="503"/>
      <c r="IL5" s="503"/>
      <c r="IM5" s="503"/>
      <c r="IN5" s="503"/>
      <c r="IO5" s="503"/>
      <c r="IP5" s="503"/>
      <c r="IQ5" s="503"/>
      <c r="IR5" s="503"/>
      <c r="IS5" s="503"/>
      <c r="IT5" s="503"/>
      <c r="IU5" s="503"/>
      <c r="IV5" s="503"/>
    </row>
    <row r="6" spans="1:256" ht="25.5">
      <c r="A6" s="507" t="s">
        <v>406</v>
      </c>
      <c r="B6" s="508">
        <f>SUM(B7:B10)</f>
        <v>3208</v>
      </c>
      <c r="C6" s="508">
        <f aca="true" t="shared" si="0" ref="C6:O6">SUM(C7:C10)</f>
        <v>3496</v>
      </c>
      <c r="D6" s="508">
        <f t="shared" si="0"/>
        <v>3965</v>
      </c>
      <c r="E6" s="508">
        <f t="shared" si="0"/>
        <v>4298</v>
      </c>
      <c r="F6" s="508">
        <f t="shared" si="0"/>
        <v>4810</v>
      </c>
      <c r="G6" s="508">
        <f t="shared" si="0"/>
        <v>5368</v>
      </c>
      <c r="H6" s="508">
        <f t="shared" si="0"/>
        <v>5949</v>
      </c>
      <c r="I6" s="508">
        <f t="shared" si="0"/>
        <v>6185</v>
      </c>
      <c r="J6" s="508">
        <f t="shared" si="0"/>
        <v>6439</v>
      </c>
      <c r="K6" s="508">
        <f t="shared" si="0"/>
        <v>6420</v>
      </c>
      <c r="L6" s="508">
        <f t="shared" si="0"/>
        <v>6719</v>
      </c>
      <c r="M6" s="508">
        <f t="shared" si="0"/>
        <v>6365</v>
      </c>
      <c r="N6" s="508">
        <f t="shared" si="0"/>
        <v>6412</v>
      </c>
      <c r="O6" s="508">
        <f t="shared" si="0"/>
        <v>6137</v>
      </c>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4"/>
      <c r="BA6" s="504"/>
      <c r="BB6" s="504"/>
      <c r="BC6" s="504"/>
      <c r="BD6" s="504"/>
      <c r="BE6" s="504"/>
      <c r="BF6" s="504"/>
      <c r="BG6" s="504"/>
      <c r="BH6" s="504"/>
      <c r="BI6" s="504"/>
      <c r="BJ6" s="504"/>
      <c r="BK6" s="504"/>
      <c r="BL6" s="504"/>
      <c r="BM6" s="504"/>
      <c r="BN6" s="504"/>
      <c r="BO6" s="504"/>
      <c r="BP6" s="504"/>
      <c r="BQ6" s="504"/>
      <c r="BR6" s="504"/>
      <c r="BS6" s="504"/>
      <c r="BT6" s="504"/>
      <c r="BU6" s="504"/>
      <c r="BV6" s="504"/>
      <c r="BW6" s="504"/>
      <c r="BX6" s="504"/>
      <c r="BY6" s="504"/>
      <c r="BZ6" s="504"/>
      <c r="CA6" s="504"/>
      <c r="CB6" s="504"/>
      <c r="CC6" s="504"/>
      <c r="CD6" s="504"/>
      <c r="CE6" s="504"/>
      <c r="CF6" s="504"/>
      <c r="CG6" s="504"/>
      <c r="CH6" s="504"/>
      <c r="CI6" s="504"/>
      <c r="CJ6" s="504"/>
      <c r="CK6" s="504"/>
      <c r="CL6" s="504"/>
      <c r="CM6" s="504"/>
      <c r="CN6" s="504"/>
      <c r="CO6" s="504"/>
      <c r="CP6" s="504"/>
      <c r="CQ6" s="504"/>
      <c r="CR6" s="504"/>
      <c r="CS6" s="504"/>
      <c r="CT6" s="504"/>
      <c r="CU6" s="504"/>
      <c r="CV6" s="504"/>
      <c r="CW6" s="504"/>
      <c r="CX6" s="504"/>
      <c r="CY6" s="504"/>
      <c r="CZ6" s="504"/>
      <c r="DA6" s="504"/>
      <c r="DB6" s="504"/>
      <c r="DC6" s="504"/>
      <c r="DD6" s="504"/>
      <c r="DE6" s="504"/>
      <c r="DF6" s="504"/>
      <c r="DG6" s="504"/>
      <c r="DH6" s="504"/>
      <c r="DI6" s="504"/>
      <c r="DJ6" s="504"/>
      <c r="DK6" s="504"/>
      <c r="DL6" s="504"/>
      <c r="DM6" s="504"/>
      <c r="DN6" s="504"/>
      <c r="DO6" s="504"/>
      <c r="DP6" s="504"/>
      <c r="DQ6" s="504"/>
      <c r="DR6" s="504"/>
      <c r="DS6" s="504"/>
      <c r="DT6" s="504"/>
      <c r="DU6" s="504"/>
      <c r="DV6" s="504"/>
      <c r="DW6" s="504"/>
      <c r="DX6" s="504"/>
      <c r="DY6" s="504"/>
      <c r="DZ6" s="504"/>
      <c r="EA6" s="504"/>
      <c r="EB6" s="504"/>
      <c r="EC6" s="504"/>
      <c r="ED6" s="504"/>
      <c r="EE6" s="504"/>
      <c r="EF6" s="504"/>
      <c r="EG6" s="504"/>
      <c r="EH6" s="504"/>
      <c r="EI6" s="504"/>
      <c r="EJ6" s="504"/>
      <c r="EK6" s="504"/>
      <c r="EL6" s="504"/>
      <c r="EM6" s="504"/>
      <c r="EN6" s="504"/>
      <c r="EO6" s="504"/>
      <c r="EP6" s="504"/>
      <c r="EQ6" s="504"/>
      <c r="ER6" s="504"/>
      <c r="ES6" s="504"/>
      <c r="ET6" s="504"/>
      <c r="EU6" s="504"/>
      <c r="EV6" s="504"/>
      <c r="EW6" s="504"/>
      <c r="EX6" s="504"/>
      <c r="EY6" s="504"/>
      <c r="EZ6" s="504"/>
      <c r="FA6" s="504"/>
      <c r="FB6" s="504"/>
      <c r="FC6" s="504"/>
      <c r="FD6" s="504"/>
      <c r="FE6" s="504"/>
      <c r="FF6" s="504"/>
      <c r="FG6" s="504"/>
      <c r="FH6" s="504"/>
      <c r="FI6" s="504"/>
      <c r="FJ6" s="504"/>
      <c r="FK6" s="504"/>
      <c r="FL6" s="504"/>
      <c r="FM6" s="504"/>
      <c r="FN6" s="504"/>
      <c r="FO6" s="504"/>
      <c r="FP6" s="504"/>
      <c r="FQ6" s="504"/>
      <c r="FR6" s="504"/>
      <c r="FS6" s="504"/>
      <c r="FT6" s="504"/>
      <c r="FU6" s="504"/>
      <c r="FV6" s="504"/>
      <c r="FW6" s="504"/>
      <c r="FX6" s="504"/>
      <c r="FY6" s="504"/>
      <c r="FZ6" s="504"/>
      <c r="GA6" s="504"/>
      <c r="GB6" s="504"/>
      <c r="GC6" s="504"/>
      <c r="GD6" s="504"/>
      <c r="GE6" s="504"/>
      <c r="GF6" s="504"/>
      <c r="GG6" s="504"/>
      <c r="GH6" s="504"/>
      <c r="GI6" s="504"/>
      <c r="GJ6" s="504"/>
      <c r="GK6" s="504"/>
      <c r="GL6" s="504"/>
      <c r="GM6" s="504"/>
      <c r="GN6" s="504"/>
      <c r="GO6" s="504"/>
      <c r="GP6" s="504"/>
      <c r="GQ6" s="504"/>
      <c r="GR6" s="504"/>
      <c r="GS6" s="504"/>
      <c r="GT6" s="504"/>
      <c r="GU6" s="504"/>
      <c r="GV6" s="504"/>
      <c r="GW6" s="504"/>
      <c r="GX6" s="504"/>
      <c r="GY6" s="504"/>
      <c r="GZ6" s="504"/>
      <c r="HA6" s="504"/>
      <c r="HB6" s="504"/>
      <c r="HC6" s="504"/>
      <c r="HD6" s="504"/>
      <c r="HE6" s="504"/>
      <c r="HF6" s="504"/>
      <c r="HG6" s="504"/>
      <c r="HH6" s="504"/>
      <c r="HI6" s="504"/>
      <c r="HJ6" s="504"/>
      <c r="HK6" s="504"/>
      <c r="HL6" s="504"/>
      <c r="HM6" s="504"/>
      <c r="HN6" s="504"/>
      <c r="HO6" s="504"/>
      <c r="HP6" s="504"/>
      <c r="HQ6" s="504"/>
      <c r="HR6" s="504"/>
      <c r="HS6" s="504"/>
      <c r="HT6" s="504"/>
      <c r="HU6" s="504"/>
      <c r="HV6" s="504"/>
      <c r="HW6" s="504"/>
      <c r="HX6" s="504"/>
      <c r="HY6" s="504"/>
      <c r="HZ6" s="504"/>
      <c r="IA6" s="504"/>
      <c r="IB6" s="504"/>
      <c r="IC6" s="504"/>
      <c r="ID6" s="504"/>
      <c r="IE6" s="504"/>
      <c r="IF6" s="504"/>
      <c r="IG6" s="504"/>
      <c r="IH6" s="504"/>
      <c r="II6" s="504"/>
      <c r="IJ6" s="504"/>
      <c r="IK6" s="504"/>
      <c r="IL6" s="504"/>
      <c r="IM6" s="504"/>
      <c r="IN6" s="504"/>
      <c r="IO6" s="504"/>
      <c r="IP6" s="504"/>
      <c r="IQ6" s="504"/>
      <c r="IR6" s="504"/>
      <c r="IS6" s="504"/>
      <c r="IT6" s="504"/>
      <c r="IU6" s="504"/>
      <c r="IV6" s="504"/>
    </row>
    <row r="7" spans="1:256" ht="12.75">
      <c r="A7" s="509" t="s">
        <v>407</v>
      </c>
      <c r="B7" s="510">
        <v>852</v>
      </c>
      <c r="C7" s="510">
        <v>1161</v>
      </c>
      <c r="D7" s="510">
        <v>1501</v>
      </c>
      <c r="E7" s="510">
        <v>1689</v>
      </c>
      <c r="F7" s="510">
        <v>1889</v>
      </c>
      <c r="G7" s="510">
        <v>2146</v>
      </c>
      <c r="H7" s="510">
        <v>2292</v>
      </c>
      <c r="I7" s="510">
        <v>2394</v>
      </c>
      <c r="J7" s="510">
        <v>2611</v>
      </c>
      <c r="K7" s="510">
        <v>2791</v>
      </c>
      <c r="L7" s="510">
        <v>2884</v>
      </c>
      <c r="M7" s="510">
        <v>2866</v>
      </c>
      <c r="N7" s="510">
        <v>2913</v>
      </c>
      <c r="O7" s="510">
        <v>3000</v>
      </c>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4"/>
      <c r="AY7" s="504"/>
      <c r="AZ7" s="504"/>
      <c r="BA7" s="504"/>
      <c r="BB7" s="504"/>
      <c r="BC7" s="504"/>
      <c r="BD7" s="504"/>
      <c r="BE7" s="504"/>
      <c r="BF7" s="504"/>
      <c r="BG7" s="504"/>
      <c r="BH7" s="504"/>
      <c r="BI7" s="504"/>
      <c r="BJ7" s="504"/>
      <c r="BK7" s="504"/>
      <c r="BL7" s="504"/>
      <c r="BM7" s="504"/>
      <c r="BN7" s="504"/>
      <c r="BO7" s="504"/>
      <c r="BP7" s="504"/>
      <c r="BQ7" s="504"/>
      <c r="BR7" s="504"/>
      <c r="BS7" s="504"/>
      <c r="BT7" s="504"/>
      <c r="BU7" s="504"/>
      <c r="BV7" s="504"/>
      <c r="BW7" s="504"/>
      <c r="BX7" s="504"/>
      <c r="BY7" s="504"/>
      <c r="BZ7" s="504"/>
      <c r="CA7" s="504"/>
      <c r="CB7" s="504"/>
      <c r="CC7" s="504"/>
      <c r="CD7" s="504"/>
      <c r="CE7" s="504"/>
      <c r="CF7" s="504"/>
      <c r="CG7" s="504"/>
      <c r="CH7" s="504"/>
      <c r="CI7" s="504"/>
      <c r="CJ7" s="504"/>
      <c r="CK7" s="504"/>
      <c r="CL7" s="504"/>
      <c r="CM7" s="504"/>
      <c r="CN7" s="504"/>
      <c r="CO7" s="504"/>
      <c r="CP7" s="504"/>
      <c r="CQ7" s="504"/>
      <c r="CR7" s="504"/>
      <c r="CS7" s="504"/>
      <c r="CT7" s="504"/>
      <c r="CU7" s="504"/>
      <c r="CV7" s="504"/>
      <c r="CW7" s="504"/>
      <c r="CX7" s="504"/>
      <c r="CY7" s="504"/>
      <c r="CZ7" s="504"/>
      <c r="DA7" s="504"/>
      <c r="DB7" s="504"/>
      <c r="DC7" s="504"/>
      <c r="DD7" s="504"/>
      <c r="DE7" s="504"/>
      <c r="DF7" s="504"/>
      <c r="DG7" s="504"/>
      <c r="DH7" s="504"/>
      <c r="DI7" s="504"/>
      <c r="DJ7" s="504"/>
      <c r="DK7" s="504"/>
      <c r="DL7" s="504"/>
      <c r="DM7" s="504"/>
      <c r="DN7" s="504"/>
      <c r="DO7" s="504"/>
      <c r="DP7" s="504"/>
      <c r="DQ7" s="504"/>
      <c r="DR7" s="504"/>
      <c r="DS7" s="504"/>
      <c r="DT7" s="504"/>
      <c r="DU7" s="504"/>
      <c r="DV7" s="504"/>
      <c r="DW7" s="504"/>
      <c r="DX7" s="504"/>
      <c r="DY7" s="504"/>
      <c r="DZ7" s="504"/>
      <c r="EA7" s="504"/>
      <c r="EB7" s="504"/>
      <c r="EC7" s="504"/>
      <c r="ED7" s="504"/>
      <c r="EE7" s="504"/>
      <c r="EF7" s="504"/>
      <c r="EG7" s="504"/>
      <c r="EH7" s="504"/>
      <c r="EI7" s="504"/>
      <c r="EJ7" s="504"/>
      <c r="EK7" s="504"/>
      <c r="EL7" s="504"/>
      <c r="EM7" s="504"/>
      <c r="EN7" s="504"/>
      <c r="EO7" s="504"/>
      <c r="EP7" s="504"/>
      <c r="EQ7" s="504"/>
      <c r="ER7" s="504"/>
      <c r="ES7" s="504"/>
      <c r="ET7" s="504"/>
      <c r="EU7" s="504"/>
      <c r="EV7" s="504"/>
      <c r="EW7" s="504"/>
      <c r="EX7" s="504"/>
      <c r="EY7" s="504"/>
      <c r="EZ7" s="504"/>
      <c r="FA7" s="504"/>
      <c r="FB7" s="504"/>
      <c r="FC7" s="504"/>
      <c r="FD7" s="504"/>
      <c r="FE7" s="504"/>
      <c r="FF7" s="504"/>
      <c r="FG7" s="504"/>
      <c r="FH7" s="504"/>
      <c r="FI7" s="504"/>
      <c r="FJ7" s="504"/>
      <c r="FK7" s="504"/>
      <c r="FL7" s="504"/>
      <c r="FM7" s="504"/>
      <c r="FN7" s="504"/>
      <c r="FO7" s="504"/>
      <c r="FP7" s="504"/>
      <c r="FQ7" s="504"/>
      <c r="FR7" s="504"/>
      <c r="FS7" s="504"/>
      <c r="FT7" s="504"/>
      <c r="FU7" s="504"/>
      <c r="FV7" s="504"/>
      <c r="FW7" s="504"/>
      <c r="FX7" s="504"/>
      <c r="FY7" s="504"/>
      <c r="FZ7" s="504"/>
      <c r="GA7" s="504"/>
      <c r="GB7" s="504"/>
      <c r="GC7" s="504"/>
      <c r="GD7" s="504"/>
      <c r="GE7" s="504"/>
      <c r="GF7" s="504"/>
      <c r="GG7" s="504"/>
      <c r="GH7" s="504"/>
      <c r="GI7" s="504"/>
      <c r="GJ7" s="504"/>
      <c r="GK7" s="504"/>
      <c r="GL7" s="504"/>
      <c r="GM7" s="504"/>
      <c r="GN7" s="504"/>
      <c r="GO7" s="504"/>
      <c r="GP7" s="504"/>
      <c r="GQ7" s="504"/>
      <c r="GR7" s="504"/>
      <c r="GS7" s="504"/>
      <c r="GT7" s="504"/>
      <c r="GU7" s="504"/>
      <c r="GV7" s="504"/>
      <c r="GW7" s="504"/>
      <c r="GX7" s="504"/>
      <c r="GY7" s="504"/>
      <c r="GZ7" s="504"/>
      <c r="HA7" s="504"/>
      <c r="HB7" s="504"/>
      <c r="HC7" s="504"/>
      <c r="HD7" s="504"/>
      <c r="HE7" s="504"/>
      <c r="HF7" s="504"/>
      <c r="HG7" s="504"/>
      <c r="HH7" s="504"/>
      <c r="HI7" s="504"/>
      <c r="HJ7" s="504"/>
      <c r="HK7" s="504"/>
      <c r="HL7" s="504"/>
      <c r="HM7" s="504"/>
      <c r="HN7" s="504"/>
      <c r="HO7" s="504"/>
      <c r="HP7" s="504"/>
      <c r="HQ7" s="504"/>
      <c r="HR7" s="504"/>
      <c r="HS7" s="504"/>
      <c r="HT7" s="504"/>
      <c r="HU7" s="504"/>
      <c r="HV7" s="504"/>
      <c r="HW7" s="504"/>
      <c r="HX7" s="504"/>
      <c r="HY7" s="504"/>
      <c r="HZ7" s="504"/>
      <c r="IA7" s="504"/>
      <c r="IB7" s="504"/>
      <c r="IC7" s="504"/>
      <c r="ID7" s="504"/>
      <c r="IE7" s="504"/>
      <c r="IF7" s="504"/>
      <c r="IG7" s="504"/>
      <c r="IH7" s="504"/>
      <c r="II7" s="504"/>
      <c r="IJ7" s="504"/>
      <c r="IK7" s="504"/>
      <c r="IL7" s="504"/>
      <c r="IM7" s="504"/>
      <c r="IN7" s="504"/>
      <c r="IO7" s="504"/>
      <c r="IP7" s="504"/>
      <c r="IQ7" s="504"/>
      <c r="IR7" s="504"/>
      <c r="IS7" s="504"/>
      <c r="IT7" s="504"/>
      <c r="IU7" s="504"/>
      <c r="IV7" s="504"/>
    </row>
    <row r="8" spans="1:256" ht="12.75">
      <c r="A8" s="511" t="s">
        <v>408</v>
      </c>
      <c r="B8" s="510">
        <v>2231</v>
      </c>
      <c r="C8" s="510">
        <v>2229</v>
      </c>
      <c r="D8" s="510">
        <v>2350</v>
      </c>
      <c r="E8" s="510">
        <v>2504</v>
      </c>
      <c r="F8" s="510">
        <v>2813</v>
      </c>
      <c r="G8" s="510">
        <v>3136</v>
      </c>
      <c r="H8" s="510">
        <v>3555</v>
      </c>
      <c r="I8" s="510">
        <v>3685</v>
      </c>
      <c r="J8" s="510">
        <v>3715</v>
      </c>
      <c r="K8" s="510">
        <v>3515</v>
      </c>
      <c r="L8" s="510">
        <v>3731</v>
      </c>
      <c r="M8" s="510">
        <v>3381</v>
      </c>
      <c r="N8" s="510">
        <v>3381</v>
      </c>
      <c r="O8" s="510">
        <v>2997</v>
      </c>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4"/>
      <c r="AZ8" s="504"/>
      <c r="BA8" s="504"/>
      <c r="BB8" s="504"/>
      <c r="BC8" s="504"/>
      <c r="BD8" s="504"/>
      <c r="BE8" s="504"/>
      <c r="BF8" s="504"/>
      <c r="BG8" s="504"/>
      <c r="BH8" s="504"/>
      <c r="BI8" s="504"/>
      <c r="BJ8" s="504"/>
      <c r="BK8" s="504"/>
      <c r="BL8" s="504"/>
      <c r="BM8" s="504"/>
      <c r="BN8" s="504"/>
      <c r="BO8" s="504"/>
      <c r="BP8" s="504"/>
      <c r="BQ8" s="504"/>
      <c r="BR8" s="504"/>
      <c r="BS8" s="504"/>
      <c r="BT8" s="504"/>
      <c r="BU8" s="504"/>
      <c r="BV8" s="504"/>
      <c r="BW8" s="504"/>
      <c r="BX8" s="504"/>
      <c r="BY8" s="504"/>
      <c r="BZ8" s="504"/>
      <c r="CA8" s="504"/>
      <c r="CB8" s="504"/>
      <c r="CC8" s="504"/>
      <c r="CD8" s="504"/>
      <c r="CE8" s="504"/>
      <c r="CF8" s="504"/>
      <c r="CG8" s="504"/>
      <c r="CH8" s="504"/>
      <c r="CI8" s="504"/>
      <c r="CJ8" s="504"/>
      <c r="CK8" s="504"/>
      <c r="CL8" s="504"/>
      <c r="CM8" s="504"/>
      <c r="CN8" s="504"/>
      <c r="CO8" s="504"/>
      <c r="CP8" s="504"/>
      <c r="CQ8" s="504"/>
      <c r="CR8" s="504"/>
      <c r="CS8" s="504"/>
      <c r="CT8" s="504"/>
      <c r="CU8" s="504"/>
      <c r="CV8" s="504"/>
      <c r="CW8" s="504"/>
      <c r="CX8" s="504"/>
      <c r="CY8" s="504"/>
      <c r="CZ8" s="504"/>
      <c r="DA8" s="504"/>
      <c r="DB8" s="504"/>
      <c r="DC8" s="504"/>
      <c r="DD8" s="504"/>
      <c r="DE8" s="504"/>
      <c r="DF8" s="504"/>
      <c r="DG8" s="504"/>
      <c r="DH8" s="504"/>
      <c r="DI8" s="504"/>
      <c r="DJ8" s="504"/>
      <c r="DK8" s="504"/>
      <c r="DL8" s="504"/>
      <c r="DM8" s="504"/>
      <c r="DN8" s="504"/>
      <c r="DO8" s="504"/>
      <c r="DP8" s="504"/>
      <c r="DQ8" s="504"/>
      <c r="DR8" s="504"/>
      <c r="DS8" s="504"/>
      <c r="DT8" s="504"/>
      <c r="DU8" s="504"/>
      <c r="DV8" s="504"/>
      <c r="DW8" s="504"/>
      <c r="DX8" s="504"/>
      <c r="DY8" s="504"/>
      <c r="DZ8" s="504"/>
      <c r="EA8" s="504"/>
      <c r="EB8" s="504"/>
      <c r="EC8" s="504"/>
      <c r="ED8" s="504"/>
      <c r="EE8" s="504"/>
      <c r="EF8" s="504"/>
      <c r="EG8" s="504"/>
      <c r="EH8" s="504"/>
      <c r="EI8" s="504"/>
      <c r="EJ8" s="504"/>
      <c r="EK8" s="504"/>
      <c r="EL8" s="504"/>
      <c r="EM8" s="504"/>
      <c r="EN8" s="504"/>
      <c r="EO8" s="504"/>
      <c r="EP8" s="504"/>
      <c r="EQ8" s="504"/>
      <c r="ER8" s="504"/>
      <c r="ES8" s="504"/>
      <c r="ET8" s="504"/>
      <c r="EU8" s="504"/>
      <c r="EV8" s="504"/>
      <c r="EW8" s="504"/>
      <c r="EX8" s="504"/>
      <c r="EY8" s="504"/>
      <c r="EZ8" s="504"/>
      <c r="FA8" s="504"/>
      <c r="FB8" s="504"/>
      <c r="FC8" s="504"/>
      <c r="FD8" s="504"/>
      <c r="FE8" s="504"/>
      <c r="FF8" s="504"/>
      <c r="FG8" s="504"/>
      <c r="FH8" s="504"/>
      <c r="FI8" s="504"/>
      <c r="FJ8" s="504"/>
      <c r="FK8" s="504"/>
      <c r="FL8" s="504"/>
      <c r="FM8" s="504"/>
      <c r="FN8" s="504"/>
      <c r="FO8" s="504"/>
      <c r="FP8" s="504"/>
      <c r="FQ8" s="504"/>
      <c r="FR8" s="504"/>
      <c r="FS8" s="504"/>
      <c r="FT8" s="504"/>
      <c r="FU8" s="504"/>
      <c r="FV8" s="504"/>
      <c r="FW8" s="504"/>
      <c r="FX8" s="504"/>
      <c r="FY8" s="504"/>
      <c r="FZ8" s="504"/>
      <c r="GA8" s="504"/>
      <c r="GB8" s="504"/>
      <c r="GC8" s="504"/>
      <c r="GD8" s="504"/>
      <c r="GE8" s="504"/>
      <c r="GF8" s="504"/>
      <c r="GG8" s="504"/>
      <c r="GH8" s="504"/>
      <c r="GI8" s="504"/>
      <c r="GJ8" s="504"/>
      <c r="GK8" s="504"/>
      <c r="GL8" s="504"/>
      <c r="GM8" s="504"/>
      <c r="GN8" s="504"/>
      <c r="GO8" s="504"/>
      <c r="GP8" s="504"/>
      <c r="GQ8" s="504"/>
      <c r="GR8" s="504"/>
      <c r="GS8" s="504"/>
      <c r="GT8" s="504"/>
      <c r="GU8" s="504"/>
      <c r="GV8" s="504"/>
      <c r="GW8" s="504"/>
      <c r="GX8" s="504"/>
      <c r="GY8" s="504"/>
      <c r="GZ8" s="504"/>
      <c r="HA8" s="504"/>
      <c r="HB8" s="504"/>
      <c r="HC8" s="504"/>
      <c r="HD8" s="504"/>
      <c r="HE8" s="504"/>
      <c r="HF8" s="504"/>
      <c r="HG8" s="504"/>
      <c r="HH8" s="504"/>
      <c r="HI8" s="504"/>
      <c r="HJ8" s="504"/>
      <c r="HK8" s="504"/>
      <c r="HL8" s="504"/>
      <c r="HM8" s="504"/>
      <c r="HN8" s="504"/>
      <c r="HO8" s="504"/>
      <c r="HP8" s="504"/>
      <c r="HQ8" s="504"/>
      <c r="HR8" s="504"/>
      <c r="HS8" s="504"/>
      <c r="HT8" s="504"/>
      <c r="HU8" s="504"/>
      <c r="HV8" s="504"/>
      <c r="HW8" s="504"/>
      <c r="HX8" s="504"/>
      <c r="HY8" s="504"/>
      <c r="HZ8" s="504"/>
      <c r="IA8" s="504"/>
      <c r="IB8" s="504"/>
      <c r="IC8" s="504"/>
      <c r="ID8" s="504"/>
      <c r="IE8" s="504"/>
      <c r="IF8" s="504"/>
      <c r="IG8" s="504"/>
      <c r="IH8" s="504"/>
      <c r="II8" s="504"/>
      <c r="IJ8" s="504"/>
      <c r="IK8" s="504"/>
      <c r="IL8" s="504"/>
      <c r="IM8" s="504"/>
      <c r="IN8" s="504"/>
      <c r="IO8" s="504"/>
      <c r="IP8" s="504"/>
      <c r="IQ8" s="504"/>
      <c r="IR8" s="504"/>
      <c r="IS8" s="504"/>
      <c r="IT8" s="504"/>
      <c r="IU8" s="504"/>
      <c r="IV8" s="504"/>
    </row>
    <row r="9" spans="1:256" ht="12.75">
      <c r="A9" s="511" t="s">
        <v>409</v>
      </c>
      <c r="B9" s="510">
        <v>36</v>
      </c>
      <c r="C9" s="510">
        <v>36</v>
      </c>
      <c r="D9" s="510">
        <v>33</v>
      </c>
      <c r="E9" s="510">
        <v>34</v>
      </c>
      <c r="F9" s="510">
        <v>29</v>
      </c>
      <c r="G9" s="510">
        <v>32</v>
      </c>
      <c r="H9" s="510">
        <v>42</v>
      </c>
      <c r="I9" s="510">
        <v>35</v>
      </c>
      <c r="J9" s="510">
        <v>42</v>
      </c>
      <c r="K9" s="510">
        <v>34</v>
      </c>
      <c r="L9" s="510">
        <v>28</v>
      </c>
      <c r="M9" s="510">
        <v>34</v>
      </c>
      <c r="N9" s="510">
        <v>36</v>
      </c>
      <c r="O9" s="510">
        <v>42</v>
      </c>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4"/>
      <c r="BU9" s="504"/>
      <c r="BV9" s="504"/>
      <c r="BW9" s="504"/>
      <c r="BX9" s="504"/>
      <c r="BY9" s="504"/>
      <c r="BZ9" s="504"/>
      <c r="CA9" s="504"/>
      <c r="CB9" s="504"/>
      <c r="CC9" s="504"/>
      <c r="CD9" s="504"/>
      <c r="CE9" s="504"/>
      <c r="CF9" s="504"/>
      <c r="CG9" s="504"/>
      <c r="CH9" s="504"/>
      <c r="CI9" s="504"/>
      <c r="CJ9" s="504"/>
      <c r="CK9" s="504"/>
      <c r="CL9" s="504"/>
      <c r="CM9" s="504"/>
      <c r="CN9" s="504"/>
      <c r="CO9" s="504"/>
      <c r="CP9" s="504"/>
      <c r="CQ9" s="504"/>
      <c r="CR9" s="504"/>
      <c r="CS9" s="504"/>
      <c r="CT9" s="504"/>
      <c r="CU9" s="504"/>
      <c r="CV9" s="504"/>
      <c r="CW9" s="504"/>
      <c r="CX9" s="504"/>
      <c r="CY9" s="504"/>
      <c r="CZ9" s="504"/>
      <c r="DA9" s="504"/>
      <c r="DB9" s="504"/>
      <c r="DC9" s="504"/>
      <c r="DD9" s="504"/>
      <c r="DE9" s="504"/>
      <c r="DF9" s="504"/>
      <c r="DG9" s="504"/>
      <c r="DH9" s="504"/>
      <c r="DI9" s="504"/>
      <c r="DJ9" s="504"/>
      <c r="DK9" s="504"/>
      <c r="DL9" s="504"/>
      <c r="DM9" s="504"/>
      <c r="DN9" s="504"/>
      <c r="DO9" s="504"/>
      <c r="DP9" s="504"/>
      <c r="DQ9" s="504"/>
      <c r="DR9" s="504"/>
      <c r="DS9" s="504"/>
      <c r="DT9" s="504"/>
      <c r="DU9" s="504"/>
      <c r="DV9" s="504"/>
      <c r="DW9" s="504"/>
      <c r="DX9" s="504"/>
      <c r="DY9" s="504"/>
      <c r="DZ9" s="504"/>
      <c r="EA9" s="504"/>
      <c r="EB9" s="504"/>
      <c r="EC9" s="504"/>
      <c r="ED9" s="504"/>
      <c r="EE9" s="504"/>
      <c r="EF9" s="504"/>
      <c r="EG9" s="504"/>
      <c r="EH9" s="504"/>
      <c r="EI9" s="504"/>
      <c r="EJ9" s="504"/>
      <c r="EK9" s="504"/>
      <c r="EL9" s="504"/>
      <c r="EM9" s="504"/>
      <c r="EN9" s="504"/>
      <c r="EO9" s="504"/>
      <c r="EP9" s="504"/>
      <c r="EQ9" s="504"/>
      <c r="ER9" s="504"/>
      <c r="ES9" s="504"/>
      <c r="ET9" s="504"/>
      <c r="EU9" s="504"/>
      <c r="EV9" s="504"/>
      <c r="EW9" s="504"/>
      <c r="EX9" s="504"/>
      <c r="EY9" s="504"/>
      <c r="EZ9" s="504"/>
      <c r="FA9" s="504"/>
      <c r="FB9" s="504"/>
      <c r="FC9" s="504"/>
      <c r="FD9" s="504"/>
      <c r="FE9" s="504"/>
      <c r="FF9" s="504"/>
      <c r="FG9" s="504"/>
      <c r="FH9" s="504"/>
      <c r="FI9" s="504"/>
      <c r="FJ9" s="504"/>
      <c r="FK9" s="504"/>
      <c r="FL9" s="504"/>
      <c r="FM9" s="504"/>
      <c r="FN9" s="504"/>
      <c r="FO9" s="504"/>
      <c r="FP9" s="504"/>
      <c r="FQ9" s="504"/>
      <c r="FR9" s="504"/>
      <c r="FS9" s="504"/>
      <c r="FT9" s="504"/>
      <c r="FU9" s="504"/>
      <c r="FV9" s="504"/>
      <c r="FW9" s="504"/>
      <c r="FX9" s="504"/>
      <c r="FY9" s="504"/>
      <c r="FZ9" s="504"/>
      <c r="GA9" s="504"/>
      <c r="GB9" s="504"/>
      <c r="GC9" s="504"/>
      <c r="GD9" s="504"/>
      <c r="GE9" s="504"/>
      <c r="GF9" s="504"/>
      <c r="GG9" s="504"/>
      <c r="GH9" s="504"/>
      <c r="GI9" s="504"/>
      <c r="GJ9" s="504"/>
      <c r="GK9" s="504"/>
      <c r="GL9" s="504"/>
      <c r="GM9" s="504"/>
      <c r="GN9" s="504"/>
      <c r="GO9" s="504"/>
      <c r="GP9" s="504"/>
      <c r="GQ9" s="504"/>
      <c r="GR9" s="504"/>
      <c r="GS9" s="504"/>
      <c r="GT9" s="504"/>
      <c r="GU9" s="504"/>
      <c r="GV9" s="504"/>
      <c r="GW9" s="504"/>
      <c r="GX9" s="504"/>
      <c r="GY9" s="504"/>
      <c r="GZ9" s="504"/>
      <c r="HA9" s="504"/>
      <c r="HB9" s="504"/>
      <c r="HC9" s="504"/>
      <c r="HD9" s="504"/>
      <c r="HE9" s="504"/>
      <c r="HF9" s="504"/>
      <c r="HG9" s="504"/>
      <c r="HH9" s="504"/>
      <c r="HI9" s="504"/>
      <c r="HJ9" s="504"/>
      <c r="HK9" s="504"/>
      <c r="HL9" s="504"/>
      <c r="HM9" s="504"/>
      <c r="HN9" s="504"/>
      <c r="HO9" s="504"/>
      <c r="HP9" s="504"/>
      <c r="HQ9" s="504"/>
      <c r="HR9" s="504"/>
      <c r="HS9" s="504"/>
      <c r="HT9" s="504"/>
      <c r="HU9" s="504"/>
      <c r="HV9" s="504"/>
      <c r="HW9" s="504"/>
      <c r="HX9" s="504"/>
      <c r="HY9" s="504"/>
      <c r="HZ9" s="504"/>
      <c r="IA9" s="504"/>
      <c r="IB9" s="504"/>
      <c r="IC9" s="504"/>
      <c r="ID9" s="504"/>
      <c r="IE9" s="504"/>
      <c r="IF9" s="504"/>
      <c r="IG9" s="504"/>
      <c r="IH9" s="504"/>
      <c r="II9" s="504"/>
      <c r="IJ9" s="504"/>
      <c r="IK9" s="504"/>
      <c r="IL9" s="504"/>
      <c r="IM9" s="504"/>
      <c r="IN9" s="504"/>
      <c r="IO9" s="504"/>
      <c r="IP9" s="504"/>
      <c r="IQ9" s="504"/>
      <c r="IR9" s="504"/>
      <c r="IS9" s="504"/>
      <c r="IT9" s="504"/>
      <c r="IU9" s="504"/>
      <c r="IV9" s="504"/>
    </row>
    <row r="10" spans="1:256" ht="12.75">
      <c r="A10" s="512" t="s">
        <v>410</v>
      </c>
      <c r="B10" s="513">
        <v>89</v>
      </c>
      <c r="C10" s="513">
        <v>70</v>
      </c>
      <c r="D10" s="513">
        <v>81</v>
      </c>
      <c r="E10" s="513">
        <v>71</v>
      </c>
      <c r="F10" s="513">
        <v>79</v>
      </c>
      <c r="G10" s="513">
        <v>54</v>
      </c>
      <c r="H10" s="513">
        <v>60</v>
      </c>
      <c r="I10" s="513">
        <v>71</v>
      </c>
      <c r="J10" s="513">
        <v>71</v>
      </c>
      <c r="K10" s="513">
        <v>80</v>
      </c>
      <c r="L10" s="513">
        <v>76</v>
      </c>
      <c r="M10" s="513">
        <v>84</v>
      </c>
      <c r="N10" s="513">
        <v>82</v>
      </c>
      <c r="O10" s="513">
        <v>98</v>
      </c>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502"/>
      <c r="CC10" s="502"/>
      <c r="CD10" s="502"/>
      <c r="CE10" s="502"/>
      <c r="CF10" s="502"/>
      <c r="CG10" s="502"/>
      <c r="CH10" s="502"/>
      <c r="CI10" s="502"/>
      <c r="CJ10" s="502"/>
      <c r="CK10" s="502"/>
      <c r="CL10" s="502"/>
      <c r="CM10" s="502"/>
      <c r="CN10" s="502"/>
      <c r="CO10" s="502"/>
      <c r="CP10" s="502"/>
      <c r="CQ10" s="502"/>
      <c r="CR10" s="502"/>
      <c r="CS10" s="502"/>
      <c r="CT10" s="502"/>
      <c r="CU10" s="502"/>
      <c r="CV10" s="502"/>
      <c r="CW10" s="502"/>
      <c r="CX10" s="502"/>
      <c r="CY10" s="502"/>
      <c r="CZ10" s="502"/>
      <c r="DA10" s="502"/>
      <c r="DB10" s="502"/>
      <c r="DC10" s="502"/>
      <c r="DD10" s="502"/>
      <c r="DE10" s="502"/>
      <c r="DF10" s="502"/>
      <c r="DG10" s="502"/>
      <c r="DH10" s="502"/>
      <c r="DI10" s="502"/>
      <c r="DJ10" s="502"/>
      <c r="DK10" s="502"/>
      <c r="DL10" s="502"/>
      <c r="DM10" s="502"/>
      <c r="DN10" s="502"/>
      <c r="DO10" s="502"/>
      <c r="DP10" s="502"/>
      <c r="DQ10" s="502"/>
      <c r="DR10" s="502"/>
      <c r="DS10" s="502"/>
      <c r="DT10" s="502"/>
      <c r="DU10" s="502"/>
      <c r="DV10" s="502"/>
      <c r="DW10" s="502"/>
      <c r="DX10" s="502"/>
      <c r="DY10" s="502"/>
      <c r="DZ10" s="502"/>
      <c r="EA10" s="502"/>
      <c r="EB10" s="502"/>
      <c r="EC10" s="502"/>
      <c r="ED10" s="502"/>
      <c r="EE10" s="502"/>
      <c r="EF10" s="502"/>
      <c r="EG10" s="502"/>
      <c r="EH10" s="502"/>
      <c r="EI10" s="502"/>
      <c r="EJ10" s="502"/>
      <c r="EK10" s="502"/>
      <c r="EL10" s="502"/>
      <c r="EM10" s="502"/>
      <c r="EN10" s="502"/>
      <c r="EO10" s="502"/>
      <c r="EP10" s="502"/>
      <c r="EQ10" s="502"/>
      <c r="ER10" s="502"/>
      <c r="ES10" s="502"/>
      <c r="ET10" s="502"/>
      <c r="EU10" s="502"/>
      <c r="EV10" s="502"/>
      <c r="EW10" s="502"/>
      <c r="EX10" s="502"/>
      <c r="EY10" s="502"/>
      <c r="EZ10" s="502"/>
      <c r="FA10" s="502"/>
      <c r="FB10" s="502"/>
      <c r="FC10" s="502"/>
      <c r="FD10" s="502"/>
      <c r="FE10" s="502"/>
      <c r="FF10" s="502"/>
      <c r="FG10" s="502"/>
      <c r="FH10" s="502"/>
      <c r="FI10" s="502"/>
      <c r="FJ10" s="502"/>
      <c r="FK10" s="502"/>
      <c r="FL10" s="502"/>
      <c r="FM10" s="502"/>
      <c r="FN10" s="502"/>
      <c r="FO10" s="502"/>
      <c r="FP10" s="502"/>
      <c r="FQ10" s="502"/>
      <c r="FR10" s="502"/>
      <c r="FS10" s="502"/>
      <c r="FT10" s="502"/>
      <c r="FU10" s="502"/>
      <c r="FV10" s="502"/>
      <c r="FW10" s="502"/>
      <c r="FX10" s="502"/>
      <c r="FY10" s="502"/>
      <c r="FZ10" s="502"/>
      <c r="GA10" s="502"/>
      <c r="GB10" s="502"/>
      <c r="GC10" s="502"/>
      <c r="GD10" s="502"/>
      <c r="GE10" s="502"/>
      <c r="GF10" s="502"/>
      <c r="GG10" s="502"/>
      <c r="GH10" s="502"/>
      <c r="GI10" s="502"/>
      <c r="GJ10" s="502"/>
      <c r="GK10" s="502"/>
      <c r="GL10" s="502"/>
      <c r="GM10" s="502"/>
      <c r="GN10" s="502"/>
      <c r="GO10" s="502"/>
      <c r="GP10" s="502"/>
      <c r="GQ10" s="502"/>
      <c r="GR10" s="502"/>
      <c r="GS10" s="502"/>
      <c r="GT10" s="502"/>
      <c r="GU10" s="502"/>
      <c r="GV10" s="502"/>
      <c r="GW10" s="502"/>
      <c r="GX10" s="502"/>
      <c r="GY10" s="502"/>
      <c r="GZ10" s="502"/>
      <c r="HA10" s="502"/>
      <c r="HB10" s="502"/>
      <c r="HC10" s="502"/>
      <c r="HD10" s="502"/>
      <c r="HE10" s="502"/>
      <c r="HF10" s="502"/>
      <c r="HG10" s="502"/>
      <c r="HH10" s="502"/>
      <c r="HI10" s="502"/>
      <c r="HJ10" s="502"/>
      <c r="HK10" s="502"/>
      <c r="HL10" s="502"/>
      <c r="HM10" s="502"/>
      <c r="HN10" s="502"/>
      <c r="HO10" s="502"/>
      <c r="HP10" s="502"/>
      <c r="HQ10" s="502"/>
      <c r="HR10" s="502"/>
      <c r="HS10" s="502"/>
      <c r="HT10" s="502"/>
      <c r="HU10" s="502"/>
      <c r="HV10" s="502"/>
      <c r="HW10" s="502"/>
      <c r="HX10" s="502"/>
      <c r="HY10" s="502"/>
      <c r="HZ10" s="502"/>
      <c r="IA10" s="502"/>
      <c r="IB10" s="502"/>
      <c r="IC10" s="502"/>
      <c r="ID10" s="502"/>
      <c r="IE10" s="502"/>
      <c r="IF10" s="502"/>
      <c r="IG10" s="502"/>
      <c r="IH10" s="502"/>
      <c r="II10" s="502"/>
      <c r="IJ10" s="502"/>
      <c r="IK10" s="502"/>
      <c r="IL10" s="502"/>
      <c r="IM10" s="502"/>
      <c r="IN10" s="502"/>
      <c r="IO10" s="502"/>
      <c r="IP10" s="502"/>
      <c r="IQ10" s="502"/>
      <c r="IR10" s="502"/>
      <c r="IS10" s="502"/>
      <c r="IT10" s="502"/>
      <c r="IU10" s="502"/>
      <c r="IV10" s="502"/>
    </row>
    <row r="11" spans="1:256" ht="25.5">
      <c r="A11" s="514" t="s">
        <v>411</v>
      </c>
      <c r="B11" s="508">
        <f>SUM(B12:B14)</f>
        <v>2686</v>
      </c>
      <c r="C11" s="508">
        <f aca="true" t="shared" si="1" ref="C11:O11">SUM(C12:C14)</f>
        <v>2869</v>
      </c>
      <c r="D11" s="508">
        <f t="shared" si="1"/>
        <v>3102</v>
      </c>
      <c r="E11" s="508">
        <f t="shared" si="1"/>
        <v>3306</v>
      </c>
      <c r="F11" s="508">
        <f t="shared" si="1"/>
        <v>3540</v>
      </c>
      <c r="G11" s="508">
        <f t="shared" si="1"/>
        <v>3743</v>
      </c>
      <c r="H11" s="508">
        <f t="shared" si="1"/>
        <v>3895</v>
      </c>
      <c r="I11" s="508">
        <f t="shared" si="1"/>
        <v>4161</v>
      </c>
      <c r="J11" s="508">
        <f t="shared" si="1"/>
        <v>4199</v>
      </c>
      <c r="K11" s="508">
        <f t="shared" si="1"/>
        <v>4299</v>
      </c>
      <c r="L11" s="508">
        <f t="shared" si="1"/>
        <v>4466</v>
      </c>
      <c r="M11" s="508">
        <f t="shared" si="1"/>
        <v>4469</v>
      </c>
      <c r="N11" s="508">
        <f t="shared" si="1"/>
        <v>4680</v>
      </c>
      <c r="O11" s="508">
        <f t="shared" si="1"/>
        <v>4758</v>
      </c>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2"/>
      <c r="BC11" s="502"/>
      <c r="BD11" s="502"/>
      <c r="BE11" s="502"/>
      <c r="BF11" s="502"/>
      <c r="BG11" s="502"/>
      <c r="BH11" s="502"/>
      <c r="BI11" s="502"/>
      <c r="BJ11" s="502"/>
      <c r="BK11" s="502"/>
      <c r="BL11" s="502"/>
      <c r="BM11" s="502"/>
      <c r="BN11" s="502"/>
      <c r="BO11" s="502"/>
      <c r="BP11" s="502"/>
      <c r="BQ11" s="502"/>
      <c r="BR11" s="502"/>
      <c r="BS11" s="502"/>
      <c r="BT11" s="502"/>
      <c r="BU11" s="502"/>
      <c r="BV11" s="502"/>
      <c r="BW11" s="502"/>
      <c r="BX11" s="502"/>
      <c r="BY11" s="502"/>
      <c r="BZ11" s="502"/>
      <c r="CA11" s="502"/>
      <c r="CB11" s="502"/>
      <c r="CC11" s="502"/>
      <c r="CD11" s="502"/>
      <c r="CE11" s="502"/>
      <c r="CF11" s="502"/>
      <c r="CG11" s="502"/>
      <c r="CH11" s="502"/>
      <c r="CI11" s="502"/>
      <c r="CJ11" s="502"/>
      <c r="CK11" s="502"/>
      <c r="CL11" s="502"/>
      <c r="CM11" s="502"/>
      <c r="CN11" s="502"/>
      <c r="CO11" s="502"/>
      <c r="CP11" s="502"/>
      <c r="CQ11" s="502"/>
      <c r="CR11" s="502"/>
      <c r="CS11" s="502"/>
      <c r="CT11" s="502"/>
      <c r="CU11" s="502"/>
      <c r="CV11" s="502"/>
      <c r="CW11" s="502"/>
      <c r="CX11" s="502"/>
      <c r="CY11" s="502"/>
      <c r="CZ11" s="502"/>
      <c r="DA11" s="502"/>
      <c r="DB11" s="502"/>
      <c r="DC11" s="502"/>
      <c r="DD11" s="502"/>
      <c r="DE11" s="502"/>
      <c r="DF11" s="502"/>
      <c r="DG11" s="502"/>
      <c r="DH11" s="502"/>
      <c r="DI11" s="502"/>
      <c r="DJ11" s="502"/>
      <c r="DK11" s="502"/>
      <c r="DL11" s="502"/>
      <c r="DM11" s="502"/>
      <c r="DN11" s="502"/>
      <c r="DO11" s="502"/>
      <c r="DP11" s="502"/>
      <c r="DQ11" s="502"/>
      <c r="DR11" s="502"/>
      <c r="DS11" s="502"/>
      <c r="DT11" s="502"/>
      <c r="DU11" s="502"/>
      <c r="DV11" s="502"/>
      <c r="DW11" s="502"/>
      <c r="DX11" s="502"/>
      <c r="DY11" s="502"/>
      <c r="DZ11" s="502"/>
      <c r="EA11" s="502"/>
      <c r="EB11" s="502"/>
      <c r="EC11" s="502"/>
      <c r="ED11" s="502"/>
      <c r="EE11" s="502"/>
      <c r="EF11" s="502"/>
      <c r="EG11" s="502"/>
      <c r="EH11" s="502"/>
      <c r="EI11" s="502"/>
      <c r="EJ11" s="502"/>
      <c r="EK11" s="502"/>
      <c r="EL11" s="502"/>
      <c r="EM11" s="502"/>
      <c r="EN11" s="502"/>
      <c r="EO11" s="502"/>
      <c r="EP11" s="502"/>
      <c r="EQ11" s="502"/>
      <c r="ER11" s="502"/>
      <c r="ES11" s="502"/>
      <c r="ET11" s="502"/>
      <c r="EU11" s="502"/>
      <c r="EV11" s="502"/>
      <c r="EW11" s="502"/>
      <c r="EX11" s="502"/>
      <c r="EY11" s="502"/>
      <c r="EZ11" s="502"/>
      <c r="FA11" s="502"/>
      <c r="FB11" s="502"/>
      <c r="FC11" s="502"/>
      <c r="FD11" s="502"/>
      <c r="FE11" s="502"/>
      <c r="FF11" s="502"/>
      <c r="FG11" s="502"/>
      <c r="FH11" s="502"/>
      <c r="FI11" s="502"/>
      <c r="FJ11" s="502"/>
      <c r="FK11" s="502"/>
      <c r="FL11" s="502"/>
      <c r="FM11" s="502"/>
      <c r="FN11" s="502"/>
      <c r="FO11" s="502"/>
      <c r="FP11" s="502"/>
      <c r="FQ11" s="502"/>
      <c r="FR11" s="502"/>
      <c r="FS11" s="502"/>
      <c r="FT11" s="502"/>
      <c r="FU11" s="502"/>
      <c r="FV11" s="502"/>
      <c r="FW11" s="502"/>
      <c r="FX11" s="502"/>
      <c r="FY11" s="502"/>
      <c r="FZ11" s="502"/>
      <c r="GA11" s="502"/>
      <c r="GB11" s="502"/>
      <c r="GC11" s="502"/>
      <c r="GD11" s="502"/>
      <c r="GE11" s="502"/>
      <c r="GF11" s="502"/>
      <c r="GG11" s="502"/>
      <c r="GH11" s="502"/>
      <c r="GI11" s="502"/>
      <c r="GJ11" s="502"/>
      <c r="GK11" s="502"/>
      <c r="GL11" s="502"/>
      <c r="GM11" s="502"/>
      <c r="GN11" s="502"/>
      <c r="GO11" s="502"/>
      <c r="GP11" s="502"/>
      <c r="GQ11" s="502"/>
      <c r="GR11" s="502"/>
      <c r="GS11" s="502"/>
      <c r="GT11" s="502"/>
      <c r="GU11" s="502"/>
      <c r="GV11" s="502"/>
      <c r="GW11" s="502"/>
      <c r="GX11" s="502"/>
      <c r="GY11" s="502"/>
      <c r="GZ11" s="502"/>
      <c r="HA11" s="502"/>
      <c r="HB11" s="502"/>
      <c r="HC11" s="502"/>
      <c r="HD11" s="502"/>
      <c r="HE11" s="502"/>
      <c r="HF11" s="502"/>
      <c r="HG11" s="502"/>
      <c r="HH11" s="502"/>
      <c r="HI11" s="502"/>
      <c r="HJ11" s="502"/>
      <c r="HK11" s="502"/>
      <c r="HL11" s="502"/>
      <c r="HM11" s="502"/>
      <c r="HN11" s="502"/>
      <c r="HO11" s="502"/>
      <c r="HP11" s="502"/>
      <c r="HQ11" s="502"/>
      <c r="HR11" s="502"/>
      <c r="HS11" s="502"/>
      <c r="HT11" s="502"/>
      <c r="HU11" s="502"/>
      <c r="HV11" s="502"/>
      <c r="HW11" s="502"/>
      <c r="HX11" s="502"/>
      <c r="HY11" s="502"/>
      <c r="HZ11" s="502"/>
      <c r="IA11" s="502"/>
      <c r="IB11" s="502"/>
      <c r="IC11" s="502"/>
      <c r="ID11" s="502"/>
      <c r="IE11" s="502"/>
      <c r="IF11" s="502"/>
      <c r="IG11" s="502"/>
      <c r="IH11" s="502"/>
      <c r="II11" s="502"/>
      <c r="IJ11" s="502"/>
      <c r="IK11" s="502"/>
      <c r="IL11" s="502"/>
      <c r="IM11" s="502"/>
      <c r="IN11" s="502"/>
      <c r="IO11" s="502"/>
      <c r="IP11" s="502"/>
      <c r="IQ11" s="502"/>
      <c r="IR11" s="502"/>
      <c r="IS11" s="502"/>
      <c r="IT11" s="502"/>
      <c r="IU11" s="502"/>
      <c r="IV11" s="502"/>
    </row>
    <row r="12" spans="1:256" ht="12.75">
      <c r="A12" s="511" t="s">
        <v>412</v>
      </c>
      <c r="B12" s="510">
        <v>264</v>
      </c>
      <c r="C12" s="510">
        <v>317</v>
      </c>
      <c r="D12" s="510">
        <v>335</v>
      </c>
      <c r="E12" s="510">
        <v>321</v>
      </c>
      <c r="F12" s="510">
        <v>332</v>
      </c>
      <c r="G12" s="510">
        <v>331</v>
      </c>
      <c r="H12" s="510">
        <v>333</v>
      </c>
      <c r="I12" s="510">
        <v>336</v>
      </c>
      <c r="J12" s="510">
        <v>334</v>
      </c>
      <c r="K12" s="510">
        <v>335</v>
      </c>
      <c r="L12" s="510">
        <v>352</v>
      </c>
      <c r="M12" s="510">
        <v>392</v>
      </c>
      <c r="N12" s="510">
        <v>425</v>
      </c>
      <c r="O12" s="510">
        <v>461</v>
      </c>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c r="BE12" s="502"/>
      <c r="BF12" s="502"/>
      <c r="BG12" s="502"/>
      <c r="BH12" s="502"/>
      <c r="BI12" s="502"/>
      <c r="BJ12" s="502"/>
      <c r="BK12" s="502"/>
      <c r="BL12" s="502"/>
      <c r="BM12" s="502"/>
      <c r="BN12" s="502"/>
      <c r="BO12" s="502"/>
      <c r="BP12" s="502"/>
      <c r="BQ12" s="502"/>
      <c r="BR12" s="502"/>
      <c r="BS12" s="502"/>
      <c r="BT12" s="502"/>
      <c r="BU12" s="502"/>
      <c r="BV12" s="502"/>
      <c r="BW12" s="502"/>
      <c r="BX12" s="502"/>
      <c r="BY12" s="502"/>
      <c r="BZ12" s="502"/>
      <c r="CA12" s="502"/>
      <c r="CB12" s="502"/>
      <c r="CC12" s="502"/>
      <c r="CD12" s="502"/>
      <c r="CE12" s="502"/>
      <c r="CF12" s="502"/>
      <c r="CG12" s="502"/>
      <c r="CH12" s="502"/>
      <c r="CI12" s="502"/>
      <c r="CJ12" s="502"/>
      <c r="CK12" s="502"/>
      <c r="CL12" s="502"/>
      <c r="CM12" s="502"/>
      <c r="CN12" s="502"/>
      <c r="CO12" s="502"/>
      <c r="CP12" s="502"/>
      <c r="CQ12" s="502"/>
      <c r="CR12" s="502"/>
      <c r="CS12" s="502"/>
      <c r="CT12" s="502"/>
      <c r="CU12" s="502"/>
      <c r="CV12" s="502"/>
      <c r="CW12" s="502"/>
      <c r="CX12" s="502"/>
      <c r="CY12" s="502"/>
      <c r="CZ12" s="502"/>
      <c r="DA12" s="502"/>
      <c r="DB12" s="502"/>
      <c r="DC12" s="502"/>
      <c r="DD12" s="502"/>
      <c r="DE12" s="502"/>
      <c r="DF12" s="502"/>
      <c r="DG12" s="502"/>
      <c r="DH12" s="502"/>
      <c r="DI12" s="502"/>
      <c r="DJ12" s="502"/>
      <c r="DK12" s="502"/>
      <c r="DL12" s="502"/>
      <c r="DM12" s="502"/>
      <c r="DN12" s="502"/>
      <c r="DO12" s="502"/>
      <c r="DP12" s="502"/>
      <c r="DQ12" s="502"/>
      <c r="DR12" s="502"/>
      <c r="DS12" s="502"/>
      <c r="DT12" s="502"/>
      <c r="DU12" s="502"/>
      <c r="DV12" s="502"/>
      <c r="DW12" s="502"/>
      <c r="DX12" s="502"/>
      <c r="DY12" s="502"/>
      <c r="DZ12" s="502"/>
      <c r="EA12" s="502"/>
      <c r="EB12" s="502"/>
      <c r="EC12" s="502"/>
      <c r="ED12" s="502"/>
      <c r="EE12" s="502"/>
      <c r="EF12" s="502"/>
      <c r="EG12" s="502"/>
      <c r="EH12" s="502"/>
      <c r="EI12" s="502"/>
      <c r="EJ12" s="502"/>
      <c r="EK12" s="502"/>
      <c r="EL12" s="502"/>
      <c r="EM12" s="502"/>
      <c r="EN12" s="502"/>
      <c r="EO12" s="502"/>
      <c r="EP12" s="502"/>
      <c r="EQ12" s="502"/>
      <c r="ER12" s="502"/>
      <c r="ES12" s="502"/>
      <c r="ET12" s="502"/>
      <c r="EU12" s="502"/>
      <c r="EV12" s="502"/>
      <c r="EW12" s="502"/>
      <c r="EX12" s="502"/>
      <c r="EY12" s="502"/>
      <c r="EZ12" s="502"/>
      <c r="FA12" s="502"/>
      <c r="FB12" s="502"/>
      <c r="FC12" s="502"/>
      <c r="FD12" s="502"/>
      <c r="FE12" s="502"/>
      <c r="FF12" s="502"/>
      <c r="FG12" s="502"/>
      <c r="FH12" s="502"/>
      <c r="FI12" s="502"/>
      <c r="FJ12" s="502"/>
      <c r="FK12" s="502"/>
      <c r="FL12" s="502"/>
      <c r="FM12" s="502"/>
      <c r="FN12" s="502"/>
      <c r="FO12" s="502"/>
      <c r="FP12" s="502"/>
      <c r="FQ12" s="502"/>
      <c r="FR12" s="502"/>
      <c r="FS12" s="502"/>
      <c r="FT12" s="502"/>
      <c r="FU12" s="502"/>
      <c r="FV12" s="502"/>
      <c r="FW12" s="502"/>
      <c r="FX12" s="502"/>
      <c r="FY12" s="502"/>
      <c r="FZ12" s="502"/>
      <c r="GA12" s="502"/>
      <c r="GB12" s="502"/>
      <c r="GC12" s="502"/>
      <c r="GD12" s="502"/>
      <c r="GE12" s="502"/>
      <c r="GF12" s="502"/>
      <c r="GG12" s="502"/>
      <c r="GH12" s="502"/>
      <c r="GI12" s="502"/>
      <c r="GJ12" s="502"/>
      <c r="GK12" s="502"/>
      <c r="GL12" s="502"/>
      <c r="GM12" s="502"/>
      <c r="GN12" s="502"/>
      <c r="GO12" s="502"/>
      <c r="GP12" s="502"/>
      <c r="GQ12" s="502"/>
      <c r="GR12" s="502"/>
      <c r="GS12" s="502"/>
      <c r="GT12" s="502"/>
      <c r="GU12" s="502"/>
      <c r="GV12" s="502"/>
      <c r="GW12" s="502"/>
      <c r="GX12" s="502"/>
      <c r="GY12" s="502"/>
      <c r="GZ12" s="502"/>
      <c r="HA12" s="502"/>
      <c r="HB12" s="502"/>
      <c r="HC12" s="502"/>
      <c r="HD12" s="502"/>
      <c r="HE12" s="502"/>
      <c r="HF12" s="502"/>
      <c r="HG12" s="502"/>
      <c r="HH12" s="502"/>
      <c r="HI12" s="502"/>
      <c r="HJ12" s="502"/>
      <c r="HK12" s="502"/>
      <c r="HL12" s="502"/>
      <c r="HM12" s="502"/>
      <c r="HN12" s="502"/>
      <c r="HO12" s="502"/>
      <c r="HP12" s="502"/>
      <c r="HQ12" s="502"/>
      <c r="HR12" s="502"/>
      <c r="HS12" s="502"/>
      <c r="HT12" s="502"/>
      <c r="HU12" s="502"/>
      <c r="HV12" s="502"/>
      <c r="HW12" s="502"/>
      <c r="HX12" s="502"/>
      <c r="HY12" s="502"/>
      <c r="HZ12" s="502"/>
      <c r="IA12" s="502"/>
      <c r="IB12" s="502"/>
      <c r="IC12" s="502"/>
      <c r="ID12" s="502"/>
      <c r="IE12" s="502"/>
      <c r="IF12" s="502"/>
      <c r="IG12" s="502"/>
      <c r="IH12" s="502"/>
      <c r="II12" s="502"/>
      <c r="IJ12" s="502"/>
      <c r="IK12" s="502"/>
      <c r="IL12" s="502"/>
      <c r="IM12" s="502"/>
      <c r="IN12" s="502"/>
      <c r="IO12" s="502"/>
      <c r="IP12" s="502"/>
      <c r="IQ12" s="502"/>
      <c r="IR12" s="502"/>
      <c r="IS12" s="502"/>
      <c r="IT12" s="502"/>
      <c r="IU12" s="502"/>
      <c r="IV12" s="502"/>
    </row>
    <row r="13" spans="1:256" ht="12.75">
      <c r="A13" s="511" t="s">
        <v>413</v>
      </c>
      <c r="B13" s="510">
        <v>2021</v>
      </c>
      <c r="C13" s="510">
        <v>2146</v>
      </c>
      <c r="D13" s="510">
        <v>2312</v>
      </c>
      <c r="E13" s="510">
        <v>2439</v>
      </c>
      <c r="F13" s="510">
        <v>2626</v>
      </c>
      <c r="G13" s="510">
        <v>2780</v>
      </c>
      <c r="H13" s="510">
        <v>2890</v>
      </c>
      <c r="I13" s="510">
        <v>2971</v>
      </c>
      <c r="J13" s="510">
        <v>2980</v>
      </c>
      <c r="K13" s="510">
        <v>3023</v>
      </c>
      <c r="L13" s="510">
        <v>3073</v>
      </c>
      <c r="M13" s="510">
        <v>3064</v>
      </c>
      <c r="N13" s="510">
        <v>3112</v>
      </c>
      <c r="O13" s="510">
        <v>3175</v>
      </c>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2"/>
      <c r="BS13" s="502"/>
      <c r="BT13" s="502"/>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502"/>
      <c r="FB13" s="502"/>
      <c r="FC13" s="502"/>
      <c r="FD13" s="502"/>
      <c r="FE13" s="502"/>
      <c r="FF13" s="502"/>
      <c r="FG13" s="502"/>
      <c r="FH13" s="502"/>
      <c r="FI13" s="502"/>
      <c r="FJ13" s="502"/>
      <c r="FK13" s="502"/>
      <c r="FL13" s="502"/>
      <c r="FM13" s="502"/>
      <c r="FN13" s="502"/>
      <c r="FO13" s="502"/>
      <c r="FP13" s="502"/>
      <c r="FQ13" s="502"/>
      <c r="FR13" s="502"/>
      <c r="FS13" s="502"/>
      <c r="FT13" s="502"/>
      <c r="FU13" s="502"/>
      <c r="FV13" s="502"/>
      <c r="FW13" s="502"/>
      <c r="FX13" s="502"/>
      <c r="FY13" s="502"/>
      <c r="FZ13" s="502"/>
      <c r="GA13" s="502"/>
      <c r="GB13" s="502"/>
      <c r="GC13" s="502"/>
      <c r="GD13" s="502"/>
      <c r="GE13" s="502"/>
      <c r="GF13" s="502"/>
      <c r="GG13" s="502"/>
      <c r="GH13" s="502"/>
      <c r="GI13" s="502"/>
      <c r="GJ13" s="502"/>
      <c r="GK13" s="502"/>
      <c r="GL13" s="502"/>
      <c r="GM13" s="502"/>
      <c r="GN13" s="502"/>
      <c r="GO13" s="502"/>
      <c r="GP13" s="502"/>
      <c r="GQ13" s="502"/>
      <c r="GR13" s="502"/>
      <c r="GS13" s="502"/>
      <c r="GT13" s="502"/>
      <c r="GU13" s="502"/>
      <c r="GV13" s="502"/>
      <c r="GW13" s="502"/>
      <c r="GX13" s="502"/>
      <c r="GY13" s="502"/>
      <c r="GZ13" s="502"/>
      <c r="HA13" s="502"/>
      <c r="HB13" s="502"/>
      <c r="HC13" s="502"/>
      <c r="HD13" s="502"/>
      <c r="HE13" s="502"/>
      <c r="HF13" s="502"/>
      <c r="HG13" s="502"/>
      <c r="HH13" s="502"/>
      <c r="HI13" s="502"/>
      <c r="HJ13" s="502"/>
      <c r="HK13" s="502"/>
      <c r="HL13" s="502"/>
      <c r="HM13" s="502"/>
      <c r="HN13" s="502"/>
      <c r="HO13" s="502"/>
      <c r="HP13" s="502"/>
      <c r="HQ13" s="502"/>
      <c r="HR13" s="502"/>
      <c r="HS13" s="502"/>
      <c r="HT13" s="502"/>
      <c r="HU13" s="502"/>
      <c r="HV13" s="502"/>
      <c r="HW13" s="502"/>
      <c r="HX13" s="502"/>
      <c r="HY13" s="502"/>
      <c r="HZ13" s="502"/>
      <c r="IA13" s="502"/>
      <c r="IB13" s="502"/>
      <c r="IC13" s="502"/>
      <c r="ID13" s="502"/>
      <c r="IE13" s="502"/>
      <c r="IF13" s="502"/>
      <c r="IG13" s="502"/>
      <c r="IH13" s="502"/>
      <c r="II13" s="502"/>
      <c r="IJ13" s="502"/>
      <c r="IK13" s="502"/>
      <c r="IL13" s="502"/>
      <c r="IM13" s="502"/>
      <c r="IN13" s="502"/>
      <c r="IO13" s="502"/>
      <c r="IP13" s="502"/>
      <c r="IQ13" s="502"/>
      <c r="IR13" s="502"/>
      <c r="IS13" s="502"/>
      <c r="IT13" s="502"/>
      <c r="IU13" s="502"/>
      <c r="IV13" s="502"/>
    </row>
    <row r="14" spans="1:256" ht="12.75">
      <c r="A14" s="512" t="s">
        <v>414</v>
      </c>
      <c r="B14" s="513">
        <v>401</v>
      </c>
      <c r="C14" s="513">
        <v>406</v>
      </c>
      <c r="D14" s="513">
        <v>455</v>
      </c>
      <c r="E14" s="513">
        <v>546</v>
      </c>
      <c r="F14" s="513">
        <v>582</v>
      </c>
      <c r="G14" s="513">
        <v>632</v>
      </c>
      <c r="H14" s="513">
        <v>672</v>
      </c>
      <c r="I14" s="513">
        <v>854</v>
      </c>
      <c r="J14" s="513">
        <v>885</v>
      </c>
      <c r="K14" s="513">
        <v>941</v>
      </c>
      <c r="L14" s="513">
        <v>1041</v>
      </c>
      <c r="M14" s="513">
        <v>1013</v>
      </c>
      <c r="N14" s="513">
        <v>1143</v>
      </c>
      <c r="O14" s="513">
        <v>1122</v>
      </c>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c r="BL14" s="502"/>
      <c r="BM14" s="502"/>
      <c r="BN14" s="502"/>
      <c r="BO14" s="502"/>
      <c r="BP14" s="502"/>
      <c r="BQ14" s="502"/>
      <c r="BR14" s="502"/>
      <c r="BS14" s="502"/>
      <c r="BT14" s="502"/>
      <c r="BU14" s="502"/>
      <c r="BV14" s="502"/>
      <c r="BW14" s="502"/>
      <c r="BX14" s="502"/>
      <c r="BY14" s="502"/>
      <c r="BZ14" s="502"/>
      <c r="CA14" s="502"/>
      <c r="CB14" s="502"/>
      <c r="CC14" s="502"/>
      <c r="CD14" s="502"/>
      <c r="CE14" s="502"/>
      <c r="CF14" s="502"/>
      <c r="CG14" s="502"/>
      <c r="CH14" s="502"/>
      <c r="CI14" s="502"/>
      <c r="CJ14" s="502"/>
      <c r="CK14" s="502"/>
      <c r="CL14" s="502"/>
      <c r="CM14" s="502"/>
      <c r="CN14" s="502"/>
      <c r="CO14" s="502"/>
      <c r="CP14" s="502"/>
      <c r="CQ14" s="502"/>
      <c r="CR14" s="502"/>
      <c r="CS14" s="502"/>
      <c r="CT14" s="502"/>
      <c r="CU14" s="502"/>
      <c r="CV14" s="502"/>
      <c r="CW14" s="502"/>
      <c r="CX14" s="502"/>
      <c r="CY14" s="502"/>
      <c r="CZ14" s="502"/>
      <c r="DA14" s="502"/>
      <c r="DB14" s="502"/>
      <c r="DC14" s="502"/>
      <c r="DD14" s="502"/>
      <c r="DE14" s="502"/>
      <c r="DF14" s="502"/>
      <c r="DG14" s="502"/>
      <c r="DH14" s="502"/>
      <c r="DI14" s="502"/>
      <c r="DJ14" s="502"/>
      <c r="DK14" s="502"/>
      <c r="DL14" s="502"/>
      <c r="DM14" s="502"/>
      <c r="DN14" s="502"/>
      <c r="DO14" s="502"/>
      <c r="DP14" s="502"/>
      <c r="DQ14" s="502"/>
      <c r="DR14" s="502"/>
      <c r="DS14" s="502"/>
      <c r="DT14" s="502"/>
      <c r="DU14" s="502"/>
      <c r="DV14" s="502"/>
      <c r="DW14" s="502"/>
      <c r="DX14" s="502"/>
      <c r="DY14" s="502"/>
      <c r="DZ14" s="502"/>
      <c r="EA14" s="502"/>
      <c r="EB14" s="502"/>
      <c r="EC14" s="502"/>
      <c r="ED14" s="502"/>
      <c r="EE14" s="502"/>
      <c r="EF14" s="502"/>
      <c r="EG14" s="502"/>
      <c r="EH14" s="502"/>
      <c r="EI14" s="502"/>
      <c r="EJ14" s="502"/>
      <c r="EK14" s="502"/>
      <c r="EL14" s="502"/>
      <c r="EM14" s="502"/>
      <c r="EN14" s="502"/>
      <c r="EO14" s="502"/>
      <c r="EP14" s="502"/>
      <c r="EQ14" s="502"/>
      <c r="ER14" s="502"/>
      <c r="ES14" s="502"/>
      <c r="ET14" s="502"/>
      <c r="EU14" s="502"/>
      <c r="EV14" s="502"/>
      <c r="EW14" s="502"/>
      <c r="EX14" s="502"/>
      <c r="EY14" s="502"/>
      <c r="EZ14" s="502"/>
      <c r="FA14" s="502"/>
      <c r="FB14" s="502"/>
      <c r="FC14" s="502"/>
      <c r="FD14" s="502"/>
      <c r="FE14" s="502"/>
      <c r="FF14" s="502"/>
      <c r="FG14" s="502"/>
      <c r="FH14" s="502"/>
      <c r="FI14" s="502"/>
      <c r="FJ14" s="502"/>
      <c r="FK14" s="502"/>
      <c r="FL14" s="502"/>
      <c r="FM14" s="502"/>
      <c r="FN14" s="502"/>
      <c r="FO14" s="502"/>
      <c r="FP14" s="502"/>
      <c r="FQ14" s="502"/>
      <c r="FR14" s="502"/>
      <c r="FS14" s="502"/>
      <c r="FT14" s="502"/>
      <c r="FU14" s="502"/>
      <c r="FV14" s="502"/>
      <c r="FW14" s="502"/>
      <c r="FX14" s="502"/>
      <c r="FY14" s="502"/>
      <c r="FZ14" s="502"/>
      <c r="GA14" s="502"/>
      <c r="GB14" s="502"/>
      <c r="GC14" s="502"/>
      <c r="GD14" s="502"/>
      <c r="GE14" s="502"/>
      <c r="GF14" s="502"/>
      <c r="GG14" s="502"/>
      <c r="GH14" s="502"/>
      <c r="GI14" s="502"/>
      <c r="GJ14" s="502"/>
      <c r="GK14" s="502"/>
      <c r="GL14" s="502"/>
      <c r="GM14" s="502"/>
      <c r="GN14" s="502"/>
      <c r="GO14" s="502"/>
      <c r="GP14" s="502"/>
      <c r="GQ14" s="502"/>
      <c r="GR14" s="502"/>
      <c r="GS14" s="502"/>
      <c r="GT14" s="502"/>
      <c r="GU14" s="502"/>
      <c r="GV14" s="502"/>
      <c r="GW14" s="502"/>
      <c r="GX14" s="502"/>
      <c r="GY14" s="502"/>
      <c r="GZ14" s="502"/>
      <c r="HA14" s="502"/>
      <c r="HB14" s="502"/>
      <c r="HC14" s="502"/>
      <c r="HD14" s="502"/>
      <c r="HE14" s="502"/>
      <c r="HF14" s="502"/>
      <c r="HG14" s="502"/>
      <c r="HH14" s="502"/>
      <c r="HI14" s="502"/>
      <c r="HJ14" s="502"/>
      <c r="HK14" s="502"/>
      <c r="HL14" s="502"/>
      <c r="HM14" s="502"/>
      <c r="HN14" s="502"/>
      <c r="HO14" s="502"/>
      <c r="HP14" s="502"/>
      <c r="HQ14" s="502"/>
      <c r="HR14" s="502"/>
      <c r="HS14" s="502"/>
      <c r="HT14" s="502"/>
      <c r="HU14" s="502"/>
      <c r="HV14" s="502"/>
      <c r="HW14" s="502"/>
      <c r="HX14" s="502"/>
      <c r="HY14" s="502"/>
      <c r="HZ14" s="502"/>
      <c r="IA14" s="502"/>
      <c r="IB14" s="502"/>
      <c r="IC14" s="502"/>
      <c r="ID14" s="502"/>
      <c r="IE14" s="502"/>
      <c r="IF14" s="502"/>
      <c r="IG14" s="502"/>
      <c r="IH14" s="502"/>
      <c r="II14" s="502"/>
      <c r="IJ14" s="502"/>
      <c r="IK14" s="502"/>
      <c r="IL14" s="502"/>
      <c r="IM14" s="502"/>
      <c r="IN14" s="502"/>
      <c r="IO14" s="502"/>
      <c r="IP14" s="502"/>
      <c r="IQ14" s="502"/>
      <c r="IR14" s="502"/>
      <c r="IS14" s="502"/>
      <c r="IT14" s="502"/>
      <c r="IU14" s="502"/>
      <c r="IV14" s="502"/>
    </row>
    <row r="15" spans="1:256" ht="12.75">
      <c r="A15" s="203" t="s">
        <v>240</v>
      </c>
      <c r="B15" s="204">
        <f>B6+B11</f>
        <v>5894</v>
      </c>
      <c r="C15" s="204">
        <f aca="true" t="shared" si="2" ref="C15:O15">C6+C11</f>
        <v>6365</v>
      </c>
      <c r="D15" s="204">
        <f t="shared" si="2"/>
        <v>7067</v>
      </c>
      <c r="E15" s="204">
        <f t="shared" si="2"/>
        <v>7604</v>
      </c>
      <c r="F15" s="204">
        <f t="shared" si="2"/>
        <v>8350</v>
      </c>
      <c r="G15" s="204">
        <f t="shared" si="2"/>
        <v>9111</v>
      </c>
      <c r="H15" s="204">
        <f t="shared" si="2"/>
        <v>9844</v>
      </c>
      <c r="I15" s="204">
        <f t="shared" si="2"/>
        <v>10346</v>
      </c>
      <c r="J15" s="204">
        <f t="shared" si="2"/>
        <v>10638</v>
      </c>
      <c r="K15" s="204">
        <f t="shared" si="2"/>
        <v>10719</v>
      </c>
      <c r="L15" s="204">
        <f t="shared" si="2"/>
        <v>11185</v>
      </c>
      <c r="M15" s="204">
        <f t="shared" si="2"/>
        <v>10834</v>
      </c>
      <c r="N15" s="204">
        <f t="shared" si="2"/>
        <v>11092</v>
      </c>
      <c r="O15" s="204">
        <f t="shared" si="2"/>
        <v>10895</v>
      </c>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504"/>
      <c r="BP15" s="504"/>
      <c r="BQ15" s="504"/>
      <c r="BR15" s="504"/>
      <c r="BS15" s="504"/>
      <c r="BT15" s="504"/>
      <c r="BU15" s="504"/>
      <c r="BV15" s="504"/>
      <c r="BW15" s="504"/>
      <c r="BX15" s="504"/>
      <c r="BY15" s="504"/>
      <c r="BZ15" s="504"/>
      <c r="CA15" s="504"/>
      <c r="CB15" s="504"/>
      <c r="CC15" s="504"/>
      <c r="CD15" s="504"/>
      <c r="CE15" s="504"/>
      <c r="CF15" s="504"/>
      <c r="CG15" s="504"/>
      <c r="CH15" s="504"/>
      <c r="CI15" s="504"/>
      <c r="CJ15" s="504"/>
      <c r="CK15" s="504"/>
      <c r="CL15" s="504"/>
      <c r="CM15" s="504"/>
      <c r="CN15" s="504"/>
      <c r="CO15" s="504"/>
      <c r="CP15" s="504"/>
      <c r="CQ15" s="504"/>
      <c r="CR15" s="504"/>
      <c r="CS15" s="504"/>
      <c r="CT15" s="504"/>
      <c r="CU15" s="504"/>
      <c r="CV15" s="504"/>
      <c r="CW15" s="504"/>
      <c r="CX15" s="504"/>
      <c r="CY15" s="504"/>
      <c r="CZ15" s="504"/>
      <c r="DA15" s="504"/>
      <c r="DB15" s="504"/>
      <c r="DC15" s="504"/>
      <c r="DD15" s="504"/>
      <c r="DE15" s="504"/>
      <c r="DF15" s="504"/>
      <c r="DG15" s="504"/>
      <c r="DH15" s="504"/>
      <c r="DI15" s="504"/>
      <c r="DJ15" s="504"/>
      <c r="DK15" s="504"/>
      <c r="DL15" s="504"/>
      <c r="DM15" s="504"/>
      <c r="DN15" s="504"/>
      <c r="DO15" s="504"/>
      <c r="DP15" s="504"/>
      <c r="DQ15" s="504"/>
      <c r="DR15" s="504"/>
      <c r="DS15" s="504"/>
      <c r="DT15" s="504"/>
      <c r="DU15" s="504"/>
      <c r="DV15" s="504"/>
      <c r="DW15" s="504"/>
      <c r="DX15" s="504"/>
      <c r="DY15" s="504"/>
      <c r="DZ15" s="504"/>
      <c r="EA15" s="504"/>
      <c r="EB15" s="504"/>
      <c r="EC15" s="504"/>
      <c r="ED15" s="504"/>
      <c r="EE15" s="504"/>
      <c r="EF15" s="504"/>
      <c r="EG15" s="504"/>
      <c r="EH15" s="504"/>
      <c r="EI15" s="504"/>
      <c r="EJ15" s="504"/>
      <c r="EK15" s="504"/>
      <c r="EL15" s="504"/>
      <c r="EM15" s="504"/>
      <c r="EN15" s="504"/>
      <c r="EO15" s="504"/>
      <c r="EP15" s="504"/>
      <c r="EQ15" s="504"/>
      <c r="ER15" s="504"/>
      <c r="ES15" s="504"/>
      <c r="ET15" s="504"/>
      <c r="EU15" s="504"/>
      <c r="EV15" s="504"/>
      <c r="EW15" s="504"/>
      <c r="EX15" s="504"/>
      <c r="EY15" s="504"/>
      <c r="EZ15" s="504"/>
      <c r="FA15" s="504"/>
      <c r="FB15" s="504"/>
      <c r="FC15" s="504"/>
      <c r="FD15" s="504"/>
      <c r="FE15" s="504"/>
      <c r="FF15" s="504"/>
      <c r="FG15" s="504"/>
      <c r="FH15" s="504"/>
      <c r="FI15" s="504"/>
      <c r="FJ15" s="504"/>
      <c r="FK15" s="504"/>
      <c r="FL15" s="504"/>
      <c r="FM15" s="504"/>
      <c r="FN15" s="504"/>
      <c r="FO15" s="504"/>
      <c r="FP15" s="504"/>
      <c r="FQ15" s="504"/>
      <c r="FR15" s="504"/>
      <c r="FS15" s="504"/>
      <c r="FT15" s="504"/>
      <c r="FU15" s="504"/>
      <c r="FV15" s="504"/>
      <c r="FW15" s="504"/>
      <c r="FX15" s="504"/>
      <c r="FY15" s="504"/>
      <c r="FZ15" s="504"/>
      <c r="GA15" s="504"/>
      <c r="GB15" s="504"/>
      <c r="GC15" s="504"/>
      <c r="GD15" s="504"/>
      <c r="GE15" s="504"/>
      <c r="GF15" s="504"/>
      <c r="GG15" s="504"/>
      <c r="GH15" s="504"/>
      <c r="GI15" s="504"/>
      <c r="GJ15" s="504"/>
      <c r="GK15" s="504"/>
      <c r="GL15" s="504"/>
      <c r="GM15" s="504"/>
      <c r="GN15" s="504"/>
      <c r="GO15" s="504"/>
      <c r="GP15" s="504"/>
      <c r="GQ15" s="504"/>
      <c r="GR15" s="504"/>
      <c r="GS15" s="504"/>
      <c r="GT15" s="504"/>
      <c r="GU15" s="504"/>
      <c r="GV15" s="504"/>
      <c r="GW15" s="504"/>
      <c r="GX15" s="504"/>
      <c r="GY15" s="504"/>
      <c r="GZ15" s="504"/>
      <c r="HA15" s="504"/>
      <c r="HB15" s="504"/>
      <c r="HC15" s="504"/>
      <c r="HD15" s="504"/>
      <c r="HE15" s="504"/>
      <c r="HF15" s="504"/>
      <c r="HG15" s="504"/>
      <c r="HH15" s="504"/>
      <c r="HI15" s="504"/>
      <c r="HJ15" s="504"/>
      <c r="HK15" s="504"/>
      <c r="HL15" s="504"/>
      <c r="HM15" s="504"/>
      <c r="HN15" s="504"/>
      <c r="HO15" s="504"/>
      <c r="HP15" s="504"/>
      <c r="HQ15" s="504"/>
      <c r="HR15" s="504"/>
      <c r="HS15" s="504"/>
      <c r="HT15" s="504"/>
      <c r="HU15" s="504"/>
      <c r="HV15" s="504"/>
      <c r="HW15" s="504"/>
      <c r="HX15" s="504"/>
      <c r="HY15" s="504"/>
      <c r="HZ15" s="504"/>
      <c r="IA15" s="504"/>
      <c r="IB15" s="504"/>
      <c r="IC15" s="504"/>
      <c r="ID15" s="504"/>
      <c r="IE15" s="504"/>
      <c r="IF15" s="504"/>
      <c r="IG15" s="504"/>
      <c r="IH15" s="504"/>
      <c r="II15" s="504"/>
      <c r="IJ15" s="504"/>
      <c r="IK15" s="504"/>
      <c r="IL15" s="504"/>
      <c r="IM15" s="504"/>
      <c r="IN15" s="504"/>
      <c r="IO15" s="504"/>
      <c r="IP15" s="504"/>
      <c r="IQ15" s="504"/>
      <c r="IR15" s="504"/>
      <c r="IS15" s="504"/>
      <c r="IT15" s="504"/>
      <c r="IU15" s="504"/>
      <c r="IV15" s="504"/>
    </row>
    <row r="16" spans="1:256" ht="12.75">
      <c r="A16" s="506" t="s">
        <v>420</v>
      </c>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504"/>
      <c r="BE16" s="504"/>
      <c r="BF16" s="504"/>
      <c r="BG16" s="504"/>
      <c r="BH16" s="504"/>
      <c r="BI16" s="504"/>
      <c r="BJ16" s="504"/>
      <c r="BK16" s="504"/>
      <c r="BL16" s="504"/>
      <c r="BM16" s="504"/>
      <c r="BN16" s="504"/>
      <c r="BO16" s="504"/>
      <c r="BP16" s="504"/>
      <c r="BQ16" s="504"/>
      <c r="BR16" s="504"/>
      <c r="BS16" s="504"/>
      <c r="BT16" s="504"/>
      <c r="BU16" s="504"/>
      <c r="BV16" s="504"/>
      <c r="BW16" s="504"/>
      <c r="BX16" s="504"/>
      <c r="BY16" s="504"/>
      <c r="BZ16" s="504"/>
      <c r="CA16" s="504"/>
      <c r="CB16" s="504"/>
      <c r="CC16" s="504"/>
      <c r="CD16" s="504"/>
      <c r="CE16" s="504"/>
      <c r="CF16" s="504"/>
      <c r="CG16" s="504"/>
      <c r="CH16" s="504"/>
      <c r="CI16" s="504"/>
      <c r="CJ16" s="504"/>
      <c r="CK16" s="504"/>
      <c r="CL16" s="504"/>
      <c r="CM16" s="504"/>
      <c r="CN16" s="504"/>
      <c r="CO16" s="504"/>
      <c r="CP16" s="504"/>
      <c r="CQ16" s="504"/>
      <c r="CR16" s="504"/>
      <c r="CS16" s="504"/>
      <c r="CT16" s="504"/>
      <c r="CU16" s="504"/>
      <c r="CV16" s="504"/>
      <c r="CW16" s="504"/>
      <c r="CX16" s="504"/>
      <c r="CY16" s="504"/>
      <c r="CZ16" s="504"/>
      <c r="DA16" s="504"/>
      <c r="DB16" s="504"/>
      <c r="DC16" s="504"/>
      <c r="DD16" s="504"/>
      <c r="DE16" s="504"/>
      <c r="DF16" s="504"/>
      <c r="DG16" s="504"/>
      <c r="DH16" s="504"/>
      <c r="DI16" s="504"/>
      <c r="DJ16" s="504"/>
      <c r="DK16" s="504"/>
      <c r="DL16" s="504"/>
      <c r="DM16" s="504"/>
      <c r="DN16" s="504"/>
      <c r="DO16" s="504"/>
      <c r="DP16" s="504"/>
      <c r="DQ16" s="504"/>
      <c r="DR16" s="504"/>
      <c r="DS16" s="504"/>
      <c r="DT16" s="504"/>
      <c r="DU16" s="504"/>
      <c r="DV16" s="504"/>
      <c r="DW16" s="504"/>
      <c r="DX16" s="504"/>
      <c r="DY16" s="504"/>
      <c r="DZ16" s="504"/>
      <c r="EA16" s="504"/>
      <c r="EB16" s="504"/>
      <c r="EC16" s="504"/>
      <c r="ED16" s="504"/>
      <c r="EE16" s="504"/>
      <c r="EF16" s="504"/>
      <c r="EG16" s="504"/>
      <c r="EH16" s="504"/>
      <c r="EI16" s="504"/>
      <c r="EJ16" s="504"/>
      <c r="EK16" s="504"/>
      <c r="EL16" s="504"/>
      <c r="EM16" s="504"/>
      <c r="EN16" s="504"/>
      <c r="EO16" s="504"/>
      <c r="EP16" s="504"/>
      <c r="EQ16" s="504"/>
      <c r="ER16" s="504"/>
      <c r="ES16" s="504"/>
      <c r="ET16" s="504"/>
      <c r="EU16" s="504"/>
      <c r="EV16" s="504"/>
      <c r="EW16" s="504"/>
      <c r="EX16" s="504"/>
      <c r="EY16" s="504"/>
      <c r="EZ16" s="504"/>
      <c r="FA16" s="504"/>
      <c r="FB16" s="504"/>
      <c r="FC16" s="504"/>
      <c r="FD16" s="504"/>
      <c r="FE16" s="504"/>
      <c r="FF16" s="504"/>
      <c r="FG16" s="504"/>
      <c r="FH16" s="504"/>
      <c r="FI16" s="504"/>
      <c r="FJ16" s="504"/>
      <c r="FK16" s="504"/>
      <c r="FL16" s="504"/>
      <c r="FM16" s="504"/>
      <c r="FN16" s="504"/>
      <c r="FO16" s="504"/>
      <c r="FP16" s="504"/>
      <c r="FQ16" s="504"/>
      <c r="FR16" s="504"/>
      <c r="FS16" s="504"/>
      <c r="FT16" s="504"/>
      <c r="FU16" s="504"/>
      <c r="FV16" s="504"/>
      <c r="FW16" s="504"/>
      <c r="FX16" s="504"/>
      <c r="FY16" s="504"/>
      <c r="FZ16" s="504"/>
      <c r="GA16" s="504"/>
      <c r="GB16" s="504"/>
      <c r="GC16" s="504"/>
      <c r="GD16" s="504"/>
      <c r="GE16" s="504"/>
      <c r="GF16" s="504"/>
      <c r="GG16" s="504"/>
      <c r="GH16" s="504"/>
      <c r="GI16" s="504"/>
      <c r="GJ16" s="504"/>
      <c r="GK16" s="504"/>
      <c r="GL16" s="504"/>
      <c r="GM16" s="504"/>
      <c r="GN16" s="504"/>
      <c r="GO16" s="504"/>
      <c r="GP16" s="504"/>
      <c r="GQ16" s="504"/>
      <c r="GR16" s="504"/>
      <c r="GS16" s="504"/>
      <c r="GT16" s="504"/>
      <c r="GU16" s="504"/>
      <c r="GV16" s="504"/>
      <c r="GW16" s="504"/>
      <c r="GX16" s="504"/>
      <c r="GY16" s="504"/>
      <c r="GZ16" s="504"/>
      <c r="HA16" s="504"/>
      <c r="HB16" s="504"/>
      <c r="HC16" s="504"/>
      <c r="HD16" s="504"/>
      <c r="HE16" s="504"/>
      <c r="HF16" s="504"/>
      <c r="HG16" s="504"/>
      <c r="HH16" s="504"/>
      <c r="HI16" s="504"/>
      <c r="HJ16" s="504"/>
      <c r="HK16" s="504"/>
      <c r="HL16" s="504"/>
      <c r="HM16" s="504"/>
      <c r="HN16" s="504"/>
      <c r="HO16" s="504"/>
      <c r="HP16" s="504"/>
      <c r="HQ16" s="504"/>
      <c r="HR16" s="504"/>
      <c r="HS16" s="504"/>
      <c r="HT16" s="504"/>
      <c r="HU16" s="504"/>
      <c r="HV16" s="504"/>
      <c r="HW16" s="504"/>
      <c r="HX16" s="504"/>
      <c r="HY16" s="504"/>
      <c r="HZ16" s="504"/>
      <c r="IA16" s="504"/>
      <c r="IB16" s="504"/>
      <c r="IC16" s="504"/>
      <c r="ID16" s="504"/>
      <c r="IE16" s="504"/>
      <c r="IF16" s="504"/>
      <c r="IG16" s="504"/>
      <c r="IH16" s="504"/>
      <c r="II16" s="504"/>
      <c r="IJ16" s="504"/>
      <c r="IK16" s="504"/>
      <c r="IL16" s="504"/>
      <c r="IM16" s="504"/>
      <c r="IN16" s="504"/>
      <c r="IO16" s="504"/>
      <c r="IP16" s="504"/>
      <c r="IQ16" s="504"/>
      <c r="IR16" s="504"/>
      <c r="IS16" s="504"/>
      <c r="IT16" s="504"/>
      <c r="IU16" s="504"/>
      <c r="IV16" s="504"/>
    </row>
    <row r="17" spans="1:256" ht="12.75">
      <c r="A17" s="504"/>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504"/>
      <c r="AY17" s="504"/>
      <c r="AZ17" s="504"/>
      <c r="BA17" s="504"/>
      <c r="BB17" s="504"/>
      <c r="BC17" s="504"/>
      <c r="BD17" s="504"/>
      <c r="BE17" s="504"/>
      <c r="BF17" s="504"/>
      <c r="BG17" s="504"/>
      <c r="BH17" s="504"/>
      <c r="BI17" s="504"/>
      <c r="BJ17" s="504"/>
      <c r="BK17" s="504"/>
      <c r="BL17" s="504"/>
      <c r="BM17" s="504"/>
      <c r="BN17" s="504"/>
      <c r="BO17" s="504"/>
      <c r="BP17" s="504"/>
      <c r="BQ17" s="504"/>
      <c r="BR17" s="504"/>
      <c r="BS17" s="504"/>
      <c r="BT17" s="504"/>
      <c r="BU17" s="504"/>
      <c r="BV17" s="504"/>
      <c r="BW17" s="504"/>
      <c r="BX17" s="504"/>
      <c r="BY17" s="504"/>
      <c r="BZ17" s="504"/>
      <c r="CA17" s="504"/>
      <c r="CB17" s="504"/>
      <c r="CC17" s="504"/>
      <c r="CD17" s="504"/>
      <c r="CE17" s="504"/>
      <c r="CF17" s="504"/>
      <c r="CG17" s="504"/>
      <c r="CH17" s="504"/>
      <c r="CI17" s="504"/>
      <c r="CJ17" s="504"/>
      <c r="CK17" s="504"/>
      <c r="CL17" s="504"/>
      <c r="CM17" s="504"/>
      <c r="CN17" s="504"/>
      <c r="CO17" s="504"/>
      <c r="CP17" s="504"/>
      <c r="CQ17" s="504"/>
      <c r="CR17" s="504"/>
      <c r="CS17" s="504"/>
      <c r="CT17" s="504"/>
      <c r="CU17" s="504"/>
      <c r="CV17" s="504"/>
      <c r="CW17" s="504"/>
      <c r="CX17" s="504"/>
      <c r="CY17" s="504"/>
      <c r="CZ17" s="504"/>
      <c r="DA17" s="504"/>
      <c r="DB17" s="504"/>
      <c r="DC17" s="504"/>
      <c r="DD17" s="504"/>
      <c r="DE17" s="504"/>
      <c r="DF17" s="504"/>
      <c r="DG17" s="504"/>
      <c r="DH17" s="504"/>
      <c r="DI17" s="504"/>
      <c r="DJ17" s="504"/>
      <c r="DK17" s="504"/>
      <c r="DL17" s="504"/>
      <c r="DM17" s="504"/>
      <c r="DN17" s="504"/>
      <c r="DO17" s="504"/>
      <c r="DP17" s="504"/>
      <c r="DQ17" s="504"/>
      <c r="DR17" s="504"/>
      <c r="DS17" s="504"/>
      <c r="DT17" s="504"/>
      <c r="DU17" s="504"/>
      <c r="DV17" s="504"/>
      <c r="DW17" s="504"/>
      <c r="DX17" s="504"/>
      <c r="DY17" s="504"/>
      <c r="DZ17" s="504"/>
      <c r="EA17" s="504"/>
      <c r="EB17" s="504"/>
      <c r="EC17" s="504"/>
      <c r="ED17" s="504"/>
      <c r="EE17" s="504"/>
      <c r="EF17" s="504"/>
      <c r="EG17" s="504"/>
      <c r="EH17" s="504"/>
      <c r="EI17" s="504"/>
      <c r="EJ17" s="504"/>
      <c r="EK17" s="504"/>
      <c r="EL17" s="504"/>
      <c r="EM17" s="504"/>
      <c r="EN17" s="504"/>
      <c r="EO17" s="504"/>
      <c r="EP17" s="504"/>
      <c r="EQ17" s="504"/>
      <c r="ER17" s="504"/>
      <c r="ES17" s="504"/>
      <c r="ET17" s="504"/>
      <c r="EU17" s="504"/>
      <c r="EV17" s="504"/>
      <c r="EW17" s="504"/>
      <c r="EX17" s="504"/>
      <c r="EY17" s="504"/>
      <c r="EZ17" s="504"/>
      <c r="FA17" s="504"/>
      <c r="FB17" s="504"/>
      <c r="FC17" s="504"/>
      <c r="FD17" s="504"/>
      <c r="FE17" s="504"/>
      <c r="FF17" s="504"/>
      <c r="FG17" s="504"/>
      <c r="FH17" s="504"/>
      <c r="FI17" s="504"/>
      <c r="FJ17" s="504"/>
      <c r="FK17" s="504"/>
      <c r="FL17" s="504"/>
      <c r="FM17" s="504"/>
      <c r="FN17" s="504"/>
      <c r="FO17" s="504"/>
      <c r="FP17" s="504"/>
      <c r="FQ17" s="504"/>
      <c r="FR17" s="504"/>
      <c r="FS17" s="504"/>
      <c r="FT17" s="504"/>
      <c r="FU17" s="504"/>
      <c r="FV17" s="504"/>
      <c r="FW17" s="504"/>
      <c r="FX17" s="504"/>
      <c r="FY17" s="504"/>
      <c r="FZ17" s="504"/>
      <c r="GA17" s="504"/>
      <c r="GB17" s="504"/>
      <c r="GC17" s="504"/>
      <c r="GD17" s="504"/>
      <c r="GE17" s="504"/>
      <c r="GF17" s="504"/>
      <c r="GG17" s="504"/>
      <c r="GH17" s="504"/>
      <c r="GI17" s="504"/>
      <c r="GJ17" s="504"/>
      <c r="GK17" s="504"/>
      <c r="GL17" s="504"/>
      <c r="GM17" s="504"/>
      <c r="GN17" s="504"/>
      <c r="GO17" s="504"/>
      <c r="GP17" s="504"/>
      <c r="GQ17" s="504"/>
      <c r="GR17" s="504"/>
      <c r="GS17" s="504"/>
      <c r="GT17" s="504"/>
      <c r="GU17" s="504"/>
      <c r="GV17" s="504"/>
      <c r="GW17" s="504"/>
      <c r="GX17" s="504"/>
      <c r="GY17" s="504"/>
      <c r="GZ17" s="504"/>
      <c r="HA17" s="504"/>
      <c r="HB17" s="504"/>
      <c r="HC17" s="504"/>
      <c r="HD17" s="504"/>
      <c r="HE17" s="504"/>
      <c r="HF17" s="504"/>
      <c r="HG17" s="504"/>
      <c r="HH17" s="504"/>
      <c r="HI17" s="504"/>
      <c r="HJ17" s="504"/>
      <c r="HK17" s="504"/>
      <c r="HL17" s="504"/>
      <c r="HM17" s="504"/>
      <c r="HN17" s="504"/>
      <c r="HO17" s="504"/>
      <c r="HP17" s="504"/>
      <c r="HQ17" s="504"/>
      <c r="HR17" s="504"/>
      <c r="HS17" s="504"/>
      <c r="HT17" s="504"/>
      <c r="HU17" s="504"/>
      <c r="HV17" s="504"/>
      <c r="HW17" s="504"/>
      <c r="HX17" s="504"/>
      <c r="HY17" s="504"/>
      <c r="HZ17" s="504"/>
      <c r="IA17" s="504"/>
      <c r="IB17" s="504"/>
      <c r="IC17" s="504"/>
      <c r="ID17" s="504"/>
      <c r="IE17" s="504"/>
      <c r="IF17" s="504"/>
      <c r="IG17" s="504"/>
      <c r="IH17" s="504"/>
      <c r="II17" s="504"/>
      <c r="IJ17" s="504"/>
      <c r="IK17" s="504"/>
      <c r="IL17" s="504"/>
      <c r="IM17" s="504"/>
      <c r="IN17" s="504"/>
      <c r="IO17" s="504"/>
      <c r="IP17" s="504"/>
      <c r="IQ17" s="504"/>
      <c r="IR17" s="504"/>
      <c r="IS17" s="504"/>
      <c r="IT17" s="504"/>
      <c r="IU17" s="504"/>
      <c r="IV17" s="504"/>
    </row>
    <row r="18" spans="1:256" ht="12.75">
      <c r="A18" s="504"/>
      <c r="B18" s="504"/>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X18" s="504"/>
      <c r="AY18" s="504"/>
      <c r="AZ18" s="504"/>
      <c r="BA18" s="504"/>
      <c r="BB18" s="504"/>
      <c r="BC18" s="504"/>
      <c r="BD18" s="504"/>
      <c r="BE18" s="504"/>
      <c r="BF18" s="504"/>
      <c r="BG18" s="504"/>
      <c r="BH18" s="504"/>
      <c r="BI18" s="504"/>
      <c r="BJ18" s="504"/>
      <c r="BK18" s="504"/>
      <c r="BL18" s="504"/>
      <c r="BM18" s="504"/>
      <c r="BN18" s="504"/>
      <c r="BO18" s="504"/>
      <c r="BP18" s="504"/>
      <c r="BQ18" s="504"/>
      <c r="BR18" s="504"/>
      <c r="BS18" s="504"/>
      <c r="BT18" s="504"/>
      <c r="BU18" s="504"/>
      <c r="BV18" s="504"/>
      <c r="BW18" s="504"/>
      <c r="BX18" s="504"/>
      <c r="BY18" s="504"/>
      <c r="BZ18" s="504"/>
      <c r="CA18" s="504"/>
      <c r="CB18" s="504"/>
      <c r="CC18" s="504"/>
      <c r="CD18" s="504"/>
      <c r="CE18" s="504"/>
      <c r="CF18" s="504"/>
      <c r="CG18" s="504"/>
      <c r="CH18" s="504"/>
      <c r="CI18" s="504"/>
      <c r="CJ18" s="504"/>
      <c r="CK18" s="504"/>
      <c r="CL18" s="504"/>
      <c r="CM18" s="504"/>
      <c r="CN18" s="504"/>
      <c r="CO18" s="504"/>
      <c r="CP18" s="504"/>
      <c r="CQ18" s="504"/>
      <c r="CR18" s="504"/>
      <c r="CS18" s="504"/>
      <c r="CT18" s="504"/>
      <c r="CU18" s="504"/>
      <c r="CV18" s="504"/>
      <c r="CW18" s="504"/>
      <c r="CX18" s="504"/>
      <c r="CY18" s="504"/>
      <c r="CZ18" s="504"/>
      <c r="DA18" s="504"/>
      <c r="DB18" s="504"/>
      <c r="DC18" s="504"/>
      <c r="DD18" s="504"/>
      <c r="DE18" s="504"/>
      <c r="DF18" s="504"/>
      <c r="DG18" s="504"/>
      <c r="DH18" s="504"/>
      <c r="DI18" s="504"/>
      <c r="DJ18" s="504"/>
      <c r="DK18" s="504"/>
      <c r="DL18" s="504"/>
      <c r="DM18" s="504"/>
      <c r="DN18" s="504"/>
      <c r="DO18" s="504"/>
      <c r="DP18" s="504"/>
      <c r="DQ18" s="504"/>
      <c r="DR18" s="504"/>
      <c r="DS18" s="504"/>
      <c r="DT18" s="504"/>
      <c r="DU18" s="504"/>
      <c r="DV18" s="504"/>
      <c r="DW18" s="504"/>
      <c r="DX18" s="504"/>
      <c r="DY18" s="504"/>
      <c r="DZ18" s="504"/>
      <c r="EA18" s="504"/>
      <c r="EB18" s="504"/>
      <c r="EC18" s="504"/>
      <c r="ED18" s="504"/>
      <c r="EE18" s="504"/>
      <c r="EF18" s="504"/>
      <c r="EG18" s="504"/>
      <c r="EH18" s="504"/>
      <c r="EI18" s="504"/>
      <c r="EJ18" s="504"/>
      <c r="EK18" s="504"/>
      <c r="EL18" s="504"/>
      <c r="EM18" s="504"/>
      <c r="EN18" s="504"/>
      <c r="EO18" s="504"/>
      <c r="EP18" s="504"/>
      <c r="EQ18" s="504"/>
      <c r="ER18" s="504"/>
      <c r="ES18" s="504"/>
      <c r="ET18" s="504"/>
      <c r="EU18" s="504"/>
      <c r="EV18" s="504"/>
      <c r="EW18" s="504"/>
      <c r="EX18" s="504"/>
      <c r="EY18" s="504"/>
      <c r="EZ18" s="504"/>
      <c r="FA18" s="504"/>
      <c r="FB18" s="504"/>
      <c r="FC18" s="504"/>
      <c r="FD18" s="504"/>
      <c r="FE18" s="504"/>
      <c r="FF18" s="504"/>
      <c r="FG18" s="504"/>
      <c r="FH18" s="504"/>
      <c r="FI18" s="504"/>
      <c r="FJ18" s="504"/>
      <c r="FK18" s="504"/>
      <c r="FL18" s="504"/>
      <c r="FM18" s="504"/>
      <c r="FN18" s="504"/>
      <c r="FO18" s="504"/>
      <c r="FP18" s="504"/>
      <c r="FQ18" s="504"/>
      <c r="FR18" s="504"/>
      <c r="FS18" s="504"/>
      <c r="FT18" s="504"/>
      <c r="FU18" s="504"/>
      <c r="FV18" s="504"/>
      <c r="FW18" s="504"/>
      <c r="FX18" s="504"/>
      <c r="FY18" s="504"/>
      <c r="FZ18" s="504"/>
      <c r="GA18" s="504"/>
      <c r="GB18" s="504"/>
      <c r="GC18" s="504"/>
      <c r="GD18" s="504"/>
      <c r="GE18" s="504"/>
      <c r="GF18" s="504"/>
      <c r="GG18" s="504"/>
      <c r="GH18" s="504"/>
      <c r="GI18" s="504"/>
      <c r="GJ18" s="504"/>
      <c r="GK18" s="504"/>
      <c r="GL18" s="504"/>
      <c r="GM18" s="504"/>
      <c r="GN18" s="504"/>
      <c r="GO18" s="504"/>
      <c r="GP18" s="504"/>
      <c r="GQ18" s="504"/>
      <c r="GR18" s="504"/>
      <c r="GS18" s="504"/>
      <c r="GT18" s="504"/>
      <c r="GU18" s="504"/>
      <c r="GV18" s="504"/>
      <c r="GW18" s="504"/>
      <c r="GX18" s="504"/>
      <c r="GY18" s="504"/>
      <c r="GZ18" s="504"/>
      <c r="HA18" s="504"/>
      <c r="HB18" s="504"/>
      <c r="HC18" s="504"/>
      <c r="HD18" s="504"/>
      <c r="HE18" s="504"/>
      <c r="HF18" s="504"/>
      <c r="HG18" s="504"/>
      <c r="HH18" s="504"/>
      <c r="HI18" s="504"/>
      <c r="HJ18" s="504"/>
      <c r="HK18" s="504"/>
      <c r="HL18" s="504"/>
      <c r="HM18" s="504"/>
      <c r="HN18" s="504"/>
      <c r="HO18" s="504"/>
      <c r="HP18" s="504"/>
      <c r="HQ18" s="504"/>
      <c r="HR18" s="504"/>
      <c r="HS18" s="504"/>
      <c r="HT18" s="504"/>
      <c r="HU18" s="504"/>
      <c r="HV18" s="504"/>
      <c r="HW18" s="504"/>
      <c r="HX18" s="504"/>
      <c r="HY18" s="504"/>
      <c r="HZ18" s="504"/>
      <c r="IA18" s="504"/>
      <c r="IB18" s="504"/>
      <c r="IC18" s="504"/>
      <c r="ID18" s="504"/>
      <c r="IE18" s="504"/>
      <c r="IF18" s="504"/>
      <c r="IG18" s="504"/>
      <c r="IH18" s="504"/>
      <c r="II18" s="504"/>
      <c r="IJ18" s="504"/>
      <c r="IK18" s="504"/>
      <c r="IL18" s="504"/>
      <c r="IM18" s="504"/>
      <c r="IN18" s="504"/>
      <c r="IO18" s="504"/>
      <c r="IP18" s="504"/>
      <c r="IQ18" s="504"/>
      <c r="IR18" s="504"/>
      <c r="IS18" s="504"/>
      <c r="IT18" s="504"/>
      <c r="IU18" s="504"/>
      <c r="IV18" s="504"/>
    </row>
    <row r="19" spans="1:256" ht="12.75">
      <c r="A19" s="504"/>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504"/>
      <c r="BM19" s="504"/>
      <c r="BN19" s="504"/>
      <c r="BO19" s="504"/>
      <c r="BP19" s="504"/>
      <c r="BQ19" s="504"/>
      <c r="BR19" s="504"/>
      <c r="BS19" s="504"/>
      <c r="BT19" s="504"/>
      <c r="BU19" s="504"/>
      <c r="BV19" s="504"/>
      <c r="BW19" s="504"/>
      <c r="BX19" s="504"/>
      <c r="BY19" s="504"/>
      <c r="BZ19" s="504"/>
      <c r="CA19" s="504"/>
      <c r="CB19" s="504"/>
      <c r="CC19" s="504"/>
      <c r="CD19" s="504"/>
      <c r="CE19" s="504"/>
      <c r="CF19" s="504"/>
      <c r="CG19" s="504"/>
      <c r="CH19" s="504"/>
      <c r="CI19" s="504"/>
      <c r="CJ19" s="504"/>
      <c r="CK19" s="504"/>
      <c r="CL19" s="504"/>
      <c r="CM19" s="504"/>
      <c r="CN19" s="504"/>
      <c r="CO19" s="504"/>
      <c r="CP19" s="504"/>
      <c r="CQ19" s="504"/>
      <c r="CR19" s="504"/>
      <c r="CS19" s="504"/>
      <c r="CT19" s="504"/>
      <c r="CU19" s="504"/>
      <c r="CV19" s="504"/>
      <c r="CW19" s="504"/>
      <c r="CX19" s="504"/>
      <c r="CY19" s="504"/>
      <c r="CZ19" s="504"/>
      <c r="DA19" s="504"/>
      <c r="DB19" s="504"/>
      <c r="DC19" s="504"/>
      <c r="DD19" s="504"/>
      <c r="DE19" s="504"/>
      <c r="DF19" s="504"/>
      <c r="DG19" s="504"/>
      <c r="DH19" s="504"/>
      <c r="DI19" s="504"/>
      <c r="DJ19" s="504"/>
      <c r="DK19" s="504"/>
      <c r="DL19" s="504"/>
      <c r="DM19" s="504"/>
      <c r="DN19" s="504"/>
      <c r="DO19" s="504"/>
      <c r="DP19" s="504"/>
      <c r="DQ19" s="504"/>
      <c r="DR19" s="504"/>
      <c r="DS19" s="504"/>
      <c r="DT19" s="504"/>
      <c r="DU19" s="504"/>
      <c r="DV19" s="504"/>
      <c r="DW19" s="504"/>
      <c r="DX19" s="504"/>
      <c r="DY19" s="504"/>
      <c r="DZ19" s="504"/>
      <c r="EA19" s="504"/>
      <c r="EB19" s="504"/>
      <c r="EC19" s="504"/>
      <c r="ED19" s="504"/>
      <c r="EE19" s="504"/>
      <c r="EF19" s="504"/>
      <c r="EG19" s="504"/>
      <c r="EH19" s="504"/>
      <c r="EI19" s="504"/>
      <c r="EJ19" s="504"/>
      <c r="EK19" s="504"/>
      <c r="EL19" s="504"/>
      <c r="EM19" s="504"/>
      <c r="EN19" s="504"/>
      <c r="EO19" s="504"/>
      <c r="EP19" s="504"/>
      <c r="EQ19" s="504"/>
      <c r="ER19" s="504"/>
      <c r="ES19" s="504"/>
      <c r="ET19" s="504"/>
      <c r="EU19" s="504"/>
      <c r="EV19" s="504"/>
      <c r="EW19" s="504"/>
      <c r="EX19" s="504"/>
      <c r="EY19" s="504"/>
      <c r="EZ19" s="504"/>
      <c r="FA19" s="504"/>
      <c r="FB19" s="504"/>
      <c r="FC19" s="504"/>
      <c r="FD19" s="504"/>
      <c r="FE19" s="504"/>
      <c r="FF19" s="504"/>
      <c r="FG19" s="504"/>
      <c r="FH19" s="504"/>
      <c r="FI19" s="504"/>
      <c r="FJ19" s="504"/>
      <c r="FK19" s="504"/>
      <c r="FL19" s="504"/>
      <c r="FM19" s="504"/>
      <c r="FN19" s="504"/>
      <c r="FO19" s="504"/>
      <c r="FP19" s="504"/>
      <c r="FQ19" s="504"/>
      <c r="FR19" s="504"/>
      <c r="FS19" s="504"/>
      <c r="FT19" s="504"/>
      <c r="FU19" s="504"/>
      <c r="FV19" s="504"/>
      <c r="FW19" s="504"/>
      <c r="FX19" s="504"/>
      <c r="FY19" s="504"/>
      <c r="FZ19" s="504"/>
      <c r="GA19" s="504"/>
      <c r="GB19" s="504"/>
      <c r="GC19" s="504"/>
      <c r="GD19" s="504"/>
      <c r="GE19" s="504"/>
      <c r="GF19" s="504"/>
      <c r="GG19" s="504"/>
      <c r="GH19" s="504"/>
      <c r="GI19" s="504"/>
      <c r="GJ19" s="504"/>
      <c r="GK19" s="504"/>
      <c r="GL19" s="504"/>
      <c r="GM19" s="504"/>
      <c r="GN19" s="504"/>
      <c r="GO19" s="504"/>
      <c r="GP19" s="504"/>
      <c r="GQ19" s="504"/>
      <c r="GR19" s="504"/>
      <c r="GS19" s="504"/>
      <c r="GT19" s="504"/>
      <c r="GU19" s="504"/>
      <c r="GV19" s="504"/>
      <c r="GW19" s="504"/>
      <c r="GX19" s="504"/>
      <c r="GY19" s="504"/>
      <c r="GZ19" s="504"/>
      <c r="HA19" s="504"/>
      <c r="HB19" s="504"/>
      <c r="HC19" s="504"/>
      <c r="HD19" s="504"/>
      <c r="HE19" s="504"/>
      <c r="HF19" s="504"/>
      <c r="HG19" s="504"/>
      <c r="HH19" s="504"/>
      <c r="HI19" s="504"/>
      <c r="HJ19" s="504"/>
      <c r="HK19" s="504"/>
      <c r="HL19" s="504"/>
      <c r="HM19" s="504"/>
      <c r="HN19" s="504"/>
      <c r="HO19" s="504"/>
      <c r="HP19" s="504"/>
      <c r="HQ19" s="504"/>
      <c r="HR19" s="504"/>
      <c r="HS19" s="504"/>
      <c r="HT19" s="504"/>
      <c r="HU19" s="504"/>
      <c r="HV19" s="504"/>
      <c r="HW19" s="504"/>
      <c r="HX19" s="504"/>
      <c r="HY19" s="504"/>
      <c r="HZ19" s="504"/>
      <c r="IA19" s="504"/>
      <c r="IB19" s="504"/>
      <c r="IC19" s="504"/>
      <c r="ID19" s="504"/>
      <c r="IE19" s="504"/>
      <c r="IF19" s="504"/>
      <c r="IG19" s="504"/>
      <c r="IH19" s="504"/>
      <c r="II19" s="504"/>
      <c r="IJ19" s="504"/>
      <c r="IK19" s="504"/>
      <c r="IL19" s="504"/>
      <c r="IM19" s="504"/>
      <c r="IN19" s="504"/>
      <c r="IO19" s="504"/>
      <c r="IP19" s="504"/>
      <c r="IQ19" s="504"/>
      <c r="IR19" s="504"/>
      <c r="IS19" s="504"/>
      <c r="IT19" s="504"/>
      <c r="IU19" s="504"/>
      <c r="IV19" s="504"/>
    </row>
    <row r="20" spans="1:256" ht="12.75">
      <c r="A20" s="504"/>
      <c r="B20" s="504"/>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04"/>
      <c r="BO20" s="504"/>
      <c r="BP20" s="504"/>
      <c r="BQ20" s="504"/>
      <c r="BR20" s="504"/>
      <c r="BS20" s="504"/>
      <c r="BT20" s="504"/>
      <c r="BU20" s="504"/>
      <c r="BV20" s="504"/>
      <c r="BW20" s="504"/>
      <c r="BX20" s="504"/>
      <c r="BY20" s="504"/>
      <c r="BZ20" s="504"/>
      <c r="CA20" s="504"/>
      <c r="CB20" s="504"/>
      <c r="CC20" s="504"/>
      <c r="CD20" s="504"/>
      <c r="CE20" s="504"/>
      <c r="CF20" s="504"/>
      <c r="CG20" s="504"/>
      <c r="CH20" s="504"/>
      <c r="CI20" s="504"/>
      <c r="CJ20" s="504"/>
      <c r="CK20" s="504"/>
      <c r="CL20" s="504"/>
      <c r="CM20" s="504"/>
      <c r="CN20" s="504"/>
      <c r="CO20" s="504"/>
      <c r="CP20" s="504"/>
      <c r="CQ20" s="504"/>
      <c r="CR20" s="504"/>
      <c r="CS20" s="504"/>
      <c r="CT20" s="504"/>
      <c r="CU20" s="504"/>
      <c r="CV20" s="504"/>
      <c r="CW20" s="504"/>
      <c r="CX20" s="504"/>
      <c r="CY20" s="504"/>
      <c r="CZ20" s="504"/>
      <c r="DA20" s="504"/>
      <c r="DB20" s="504"/>
      <c r="DC20" s="504"/>
      <c r="DD20" s="504"/>
      <c r="DE20" s="504"/>
      <c r="DF20" s="504"/>
      <c r="DG20" s="504"/>
      <c r="DH20" s="504"/>
      <c r="DI20" s="504"/>
      <c r="DJ20" s="504"/>
      <c r="DK20" s="504"/>
      <c r="DL20" s="504"/>
      <c r="DM20" s="504"/>
      <c r="DN20" s="504"/>
      <c r="DO20" s="504"/>
      <c r="DP20" s="504"/>
      <c r="DQ20" s="504"/>
      <c r="DR20" s="504"/>
      <c r="DS20" s="504"/>
      <c r="DT20" s="504"/>
      <c r="DU20" s="504"/>
      <c r="DV20" s="504"/>
      <c r="DW20" s="504"/>
      <c r="DX20" s="504"/>
      <c r="DY20" s="504"/>
      <c r="DZ20" s="504"/>
      <c r="EA20" s="504"/>
      <c r="EB20" s="504"/>
      <c r="EC20" s="504"/>
      <c r="ED20" s="504"/>
      <c r="EE20" s="504"/>
      <c r="EF20" s="504"/>
      <c r="EG20" s="504"/>
      <c r="EH20" s="504"/>
      <c r="EI20" s="504"/>
      <c r="EJ20" s="504"/>
      <c r="EK20" s="504"/>
      <c r="EL20" s="504"/>
      <c r="EM20" s="504"/>
      <c r="EN20" s="504"/>
      <c r="EO20" s="504"/>
      <c r="EP20" s="504"/>
      <c r="EQ20" s="504"/>
      <c r="ER20" s="504"/>
      <c r="ES20" s="504"/>
      <c r="ET20" s="504"/>
      <c r="EU20" s="504"/>
      <c r="EV20" s="504"/>
      <c r="EW20" s="504"/>
      <c r="EX20" s="504"/>
      <c r="EY20" s="504"/>
      <c r="EZ20" s="504"/>
      <c r="FA20" s="504"/>
      <c r="FB20" s="504"/>
      <c r="FC20" s="504"/>
      <c r="FD20" s="504"/>
      <c r="FE20" s="504"/>
      <c r="FF20" s="504"/>
      <c r="FG20" s="504"/>
      <c r="FH20" s="504"/>
      <c r="FI20" s="504"/>
      <c r="FJ20" s="504"/>
      <c r="FK20" s="504"/>
      <c r="FL20" s="504"/>
      <c r="FM20" s="504"/>
      <c r="FN20" s="504"/>
      <c r="FO20" s="504"/>
      <c r="FP20" s="504"/>
      <c r="FQ20" s="504"/>
      <c r="FR20" s="504"/>
      <c r="FS20" s="504"/>
      <c r="FT20" s="504"/>
      <c r="FU20" s="504"/>
      <c r="FV20" s="504"/>
      <c r="FW20" s="504"/>
      <c r="FX20" s="504"/>
      <c r="FY20" s="504"/>
      <c r="FZ20" s="504"/>
      <c r="GA20" s="504"/>
      <c r="GB20" s="504"/>
      <c r="GC20" s="504"/>
      <c r="GD20" s="504"/>
      <c r="GE20" s="504"/>
      <c r="GF20" s="504"/>
      <c r="GG20" s="504"/>
      <c r="GH20" s="504"/>
      <c r="GI20" s="504"/>
      <c r="GJ20" s="504"/>
      <c r="GK20" s="504"/>
      <c r="GL20" s="504"/>
      <c r="GM20" s="504"/>
      <c r="GN20" s="504"/>
      <c r="GO20" s="504"/>
      <c r="GP20" s="504"/>
      <c r="GQ20" s="504"/>
      <c r="GR20" s="504"/>
      <c r="GS20" s="504"/>
      <c r="GT20" s="504"/>
      <c r="GU20" s="504"/>
      <c r="GV20" s="504"/>
      <c r="GW20" s="504"/>
      <c r="GX20" s="504"/>
      <c r="GY20" s="504"/>
      <c r="GZ20" s="504"/>
      <c r="HA20" s="504"/>
      <c r="HB20" s="504"/>
      <c r="HC20" s="504"/>
      <c r="HD20" s="504"/>
      <c r="HE20" s="504"/>
      <c r="HF20" s="504"/>
      <c r="HG20" s="504"/>
      <c r="HH20" s="504"/>
      <c r="HI20" s="504"/>
      <c r="HJ20" s="504"/>
      <c r="HK20" s="504"/>
      <c r="HL20" s="504"/>
      <c r="HM20" s="504"/>
      <c r="HN20" s="504"/>
      <c r="HO20" s="504"/>
      <c r="HP20" s="504"/>
      <c r="HQ20" s="504"/>
      <c r="HR20" s="504"/>
      <c r="HS20" s="504"/>
      <c r="HT20" s="504"/>
      <c r="HU20" s="504"/>
      <c r="HV20" s="504"/>
      <c r="HW20" s="504"/>
      <c r="HX20" s="504"/>
      <c r="HY20" s="504"/>
      <c r="HZ20" s="504"/>
      <c r="IA20" s="504"/>
      <c r="IB20" s="504"/>
      <c r="IC20" s="504"/>
      <c r="ID20" s="504"/>
      <c r="IE20" s="504"/>
      <c r="IF20" s="504"/>
      <c r="IG20" s="504"/>
      <c r="IH20" s="504"/>
      <c r="II20" s="504"/>
      <c r="IJ20" s="504"/>
      <c r="IK20" s="504"/>
      <c r="IL20" s="504"/>
      <c r="IM20" s="504"/>
      <c r="IN20" s="504"/>
      <c r="IO20" s="504"/>
      <c r="IP20" s="504"/>
      <c r="IQ20" s="504"/>
      <c r="IR20" s="504"/>
      <c r="IS20" s="504"/>
      <c r="IT20" s="504"/>
      <c r="IU20" s="504"/>
      <c r="IV20" s="504"/>
    </row>
    <row r="21" spans="1:256" ht="12.75">
      <c r="A21" s="504"/>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c r="BF21" s="504"/>
      <c r="BG21" s="504"/>
      <c r="BH21" s="504"/>
      <c r="BI21" s="504"/>
      <c r="BJ21" s="504"/>
      <c r="BK21" s="504"/>
      <c r="BL21" s="504"/>
      <c r="BM21" s="504"/>
      <c r="BN21" s="504"/>
      <c r="BO21" s="504"/>
      <c r="BP21" s="504"/>
      <c r="BQ21" s="504"/>
      <c r="BR21" s="504"/>
      <c r="BS21" s="504"/>
      <c r="BT21" s="504"/>
      <c r="BU21" s="504"/>
      <c r="BV21" s="504"/>
      <c r="BW21" s="504"/>
      <c r="BX21" s="504"/>
      <c r="BY21" s="504"/>
      <c r="BZ21" s="504"/>
      <c r="CA21" s="504"/>
      <c r="CB21" s="504"/>
      <c r="CC21" s="504"/>
      <c r="CD21" s="504"/>
      <c r="CE21" s="504"/>
      <c r="CF21" s="504"/>
      <c r="CG21" s="504"/>
      <c r="CH21" s="504"/>
      <c r="CI21" s="504"/>
      <c r="CJ21" s="504"/>
      <c r="CK21" s="504"/>
      <c r="CL21" s="504"/>
      <c r="CM21" s="504"/>
      <c r="CN21" s="504"/>
      <c r="CO21" s="504"/>
      <c r="CP21" s="504"/>
      <c r="CQ21" s="504"/>
      <c r="CR21" s="504"/>
      <c r="CS21" s="504"/>
      <c r="CT21" s="504"/>
      <c r="CU21" s="504"/>
      <c r="CV21" s="504"/>
      <c r="CW21" s="504"/>
      <c r="CX21" s="504"/>
      <c r="CY21" s="504"/>
      <c r="CZ21" s="504"/>
      <c r="DA21" s="504"/>
      <c r="DB21" s="504"/>
      <c r="DC21" s="504"/>
      <c r="DD21" s="504"/>
      <c r="DE21" s="504"/>
      <c r="DF21" s="504"/>
      <c r="DG21" s="504"/>
      <c r="DH21" s="504"/>
      <c r="DI21" s="504"/>
      <c r="DJ21" s="504"/>
      <c r="DK21" s="504"/>
      <c r="DL21" s="504"/>
      <c r="DM21" s="504"/>
      <c r="DN21" s="504"/>
      <c r="DO21" s="504"/>
      <c r="DP21" s="504"/>
      <c r="DQ21" s="504"/>
      <c r="DR21" s="504"/>
      <c r="DS21" s="504"/>
      <c r="DT21" s="504"/>
      <c r="DU21" s="504"/>
      <c r="DV21" s="504"/>
      <c r="DW21" s="504"/>
      <c r="DX21" s="504"/>
      <c r="DY21" s="504"/>
      <c r="DZ21" s="504"/>
      <c r="EA21" s="504"/>
      <c r="EB21" s="504"/>
      <c r="EC21" s="504"/>
      <c r="ED21" s="504"/>
      <c r="EE21" s="504"/>
      <c r="EF21" s="504"/>
      <c r="EG21" s="504"/>
      <c r="EH21" s="504"/>
      <c r="EI21" s="504"/>
      <c r="EJ21" s="504"/>
      <c r="EK21" s="504"/>
      <c r="EL21" s="504"/>
      <c r="EM21" s="504"/>
      <c r="EN21" s="504"/>
      <c r="EO21" s="504"/>
      <c r="EP21" s="504"/>
      <c r="EQ21" s="504"/>
      <c r="ER21" s="504"/>
      <c r="ES21" s="504"/>
      <c r="ET21" s="504"/>
      <c r="EU21" s="504"/>
      <c r="EV21" s="504"/>
      <c r="EW21" s="504"/>
      <c r="EX21" s="504"/>
      <c r="EY21" s="504"/>
      <c r="EZ21" s="504"/>
      <c r="FA21" s="504"/>
      <c r="FB21" s="504"/>
      <c r="FC21" s="504"/>
      <c r="FD21" s="504"/>
      <c r="FE21" s="504"/>
      <c r="FF21" s="504"/>
      <c r="FG21" s="504"/>
      <c r="FH21" s="504"/>
      <c r="FI21" s="504"/>
      <c r="FJ21" s="504"/>
      <c r="FK21" s="504"/>
      <c r="FL21" s="504"/>
      <c r="FM21" s="504"/>
      <c r="FN21" s="504"/>
      <c r="FO21" s="504"/>
      <c r="FP21" s="504"/>
      <c r="FQ21" s="504"/>
      <c r="FR21" s="504"/>
      <c r="FS21" s="504"/>
      <c r="FT21" s="504"/>
      <c r="FU21" s="504"/>
      <c r="FV21" s="504"/>
      <c r="FW21" s="504"/>
      <c r="FX21" s="504"/>
      <c r="FY21" s="504"/>
      <c r="FZ21" s="504"/>
      <c r="GA21" s="504"/>
      <c r="GB21" s="504"/>
      <c r="GC21" s="504"/>
      <c r="GD21" s="504"/>
      <c r="GE21" s="504"/>
      <c r="GF21" s="504"/>
      <c r="GG21" s="504"/>
      <c r="GH21" s="504"/>
      <c r="GI21" s="504"/>
      <c r="GJ21" s="504"/>
      <c r="GK21" s="504"/>
      <c r="GL21" s="504"/>
      <c r="GM21" s="504"/>
      <c r="GN21" s="504"/>
      <c r="GO21" s="504"/>
      <c r="GP21" s="504"/>
      <c r="GQ21" s="504"/>
      <c r="GR21" s="504"/>
      <c r="GS21" s="504"/>
      <c r="GT21" s="504"/>
      <c r="GU21" s="504"/>
      <c r="GV21" s="504"/>
      <c r="GW21" s="504"/>
      <c r="GX21" s="504"/>
      <c r="GY21" s="504"/>
      <c r="GZ21" s="504"/>
      <c r="HA21" s="504"/>
      <c r="HB21" s="504"/>
      <c r="HC21" s="504"/>
      <c r="HD21" s="504"/>
      <c r="HE21" s="504"/>
      <c r="HF21" s="504"/>
      <c r="HG21" s="504"/>
      <c r="HH21" s="504"/>
      <c r="HI21" s="504"/>
      <c r="HJ21" s="504"/>
      <c r="HK21" s="504"/>
      <c r="HL21" s="504"/>
      <c r="HM21" s="504"/>
      <c r="HN21" s="504"/>
      <c r="HO21" s="504"/>
      <c r="HP21" s="504"/>
      <c r="HQ21" s="504"/>
      <c r="HR21" s="504"/>
      <c r="HS21" s="504"/>
      <c r="HT21" s="504"/>
      <c r="HU21" s="504"/>
      <c r="HV21" s="504"/>
      <c r="HW21" s="504"/>
      <c r="HX21" s="504"/>
      <c r="HY21" s="504"/>
      <c r="HZ21" s="504"/>
      <c r="IA21" s="504"/>
      <c r="IB21" s="504"/>
      <c r="IC21" s="504"/>
      <c r="ID21" s="504"/>
      <c r="IE21" s="504"/>
      <c r="IF21" s="504"/>
      <c r="IG21" s="504"/>
      <c r="IH21" s="504"/>
      <c r="II21" s="504"/>
      <c r="IJ21" s="504"/>
      <c r="IK21" s="504"/>
      <c r="IL21" s="504"/>
      <c r="IM21" s="504"/>
      <c r="IN21" s="504"/>
      <c r="IO21" s="504"/>
      <c r="IP21" s="504"/>
      <c r="IQ21" s="504"/>
      <c r="IR21" s="504"/>
      <c r="IS21" s="504"/>
      <c r="IT21" s="504"/>
      <c r="IU21" s="504"/>
      <c r="IV21" s="504"/>
    </row>
    <row r="22" spans="1:256" ht="12.75">
      <c r="A22" s="504"/>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4"/>
      <c r="BO22" s="504"/>
      <c r="BP22" s="504"/>
      <c r="BQ22" s="504"/>
      <c r="BR22" s="504"/>
      <c r="BS22" s="504"/>
      <c r="BT22" s="504"/>
      <c r="BU22" s="504"/>
      <c r="BV22" s="504"/>
      <c r="BW22" s="504"/>
      <c r="BX22" s="504"/>
      <c r="BY22" s="504"/>
      <c r="BZ22" s="504"/>
      <c r="CA22" s="504"/>
      <c r="CB22" s="504"/>
      <c r="CC22" s="504"/>
      <c r="CD22" s="504"/>
      <c r="CE22" s="504"/>
      <c r="CF22" s="504"/>
      <c r="CG22" s="504"/>
      <c r="CH22" s="504"/>
      <c r="CI22" s="504"/>
      <c r="CJ22" s="504"/>
      <c r="CK22" s="504"/>
      <c r="CL22" s="504"/>
      <c r="CM22" s="504"/>
      <c r="CN22" s="504"/>
      <c r="CO22" s="504"/>
      <c r="CP22" s="504"/>
      <c r="CQ22" s="504"/>
      <c r="CR22" s="504"/>
      <c r="CS22" s="504"/>
      <c r="CT22" s="504"/>
      <c r="CU22" s="504"/>
      <c r="CV22" s="504"/>
      <c r="CW22" s="504"/>
      <c r="CX22" s="504"/>
      <c r="CY22" s="504"/>
      <c r="CZ22" s="504"/>
      <c r="DA22" s="504"/>
      <c r="DB22" s="504"/>
      <c r="DC22" s="504"/>
      <c r="DD22" s="504"/>
      <c r="DE22" s="504"/>
      <c r="DF22" s="504"/>
      <c r="DG22" s="504"/>
      <c r="DH22" s="504"/>
      <c r="DI22" s="504"/>
      <c r="DJ22" s="504"/>
      <c r="DK22" s="504"/>
      <c r="DL22" s="504"/>
      <c r="DM22" s="504"/>
      <c r="DN22" s="504"/>
      <c r="DO22" s="504"/>
      <c r="DP22" s="504"/>
      <c r="DQ22" s="504"/>
      <c r="DR22" s="504"/>
      <c r="DS22" s="504"/>
      <c r="DT22" s="504"/>
      <c r="DU22" s="504"/>
      <c r="DV22" s="504"/>
      <c r="DW22" s="504"/>
      <c r="DX22" s="504"/>
      <c r="DY22" s="504"/>
      <c r="DZ22" s="504"/>
      <c r="EA22" s="504"/>
      <c r="EB22" s="504"/>
      <c r="EC22" s="504"/>
      <c r="ED22" s="504"/>
      <c r="EE22" s="504"/>
      <c r="EF22" s="504"/>
      <c r="EG22" s="504"/>
      <c r="EH22" s="504"/>
      <c r="EI22" s="504"/>
      <c r="EJ22" s="504"/>
      <c r="EK22" s="504"/>
      <c r="EL22" s="504"/>
      <c r="EM22" s="504"/>
      <c r="EN22" s="504"/>
      <c r="EO22" s="504"/>
      <c r="EP22" s="504"/>
      <c r="EQ22" s="504"/>
      <c r="ER22" s="504"/>
      <c r="ES22" s="504"/>
      <c r="ET22" s="504"/>
      <c r="EU22" s="504"/>
      <c r="EV22" s="504"/>
      <c r="EW22" s="504"/>
      <c r="EX22" s="504"/>
      <c r="EY22" s="504"/>
      <c r="EZ22" s="504"/>
      <c r="FA22" s="504"/>
      <c r="FB22" s="504"/>
      <c r="FC22" s="504"/>
      <c r="FD22" s="504"/>
      <c r="FE22" s="504"/>
      <c r="FF22" s="504"/>
      <c r="FG22" s="504"/>
      <c r="FH22" s="504"/>
      <c r="FI22" s="504"/>
      <c r="FJ22" s="504"/>
      <c r="FK22" s="504"/>
      <c r="FL22" s="504"/>
      <c r="FM22" s="504"/>
      <c r="FN22" s="504"/>
      <c r="FO22" s="504"/>
      <c r="FP22" s="504"/>
      <c r="FQ22" s="504"/>
      <c r="FR22" s="504"/>
      <c r="FS22" s="504"/>
      <c r="FT22" s="504"/>
      <c r="FU22" s="504"/>
      <c r="FV22" s="504"/>
      <c r="FW22" s="504"/>
      <c r="FX22" s="504"/>
      <c r="FY22" s="504"/>
      <c r="FZ22" s="504"/>
      <c r="GA22" s="504"/>
      <c r="GB22" s="504"/>
      <c r="GC22" s="504"/>
      <c r="GD22" s="504"/>
      <c r="GE22" s="504"/>
      <c r="GF22" s="504"/>
      <c r="GG22" s="504"/>
      <c r="GH22" s="504"/>
      <c r="GI22" s="504"/>
      <c r="GJ22" s="504"/>
      <c r="GK22" s="504"/>
      <c r="GL22" s="504"/>
      <c r="GM22" s="504"/>
      <c r="GN22" s="504"/>
      <c r="GO22" s="504"/>
      <c r="GP22" s="504"/>
      <c r="GQ22" s="504"/>
      <c r="GR22" s="504"/>
      <c r="GS22" s="504"/>
      <c r="GT22" s="504"/>
      <c r="GU22" s="504"/>
      <c r="GV22" s="504"/>
      <c r="GW22" s="504"/>
      <c r="GX22" s="504"/>
      <c r="GY22" s="504"/>
      <c r="GZ22" s="504"/>
      <c r="HA22" s="504"/>
      <c r="HB22" s="504"/>
      <c r="HC22" s="504"/>
      <c r="HD22" s="504"/>
      <c r="HE22" s="504"/>
      <c r="HF22" s="504"/>
      <c r="HG22" s="504"/>
      <c r="HH22" s="504"/>
      <c r="HI22" s="504"/>
      <c r="HJ22" s="504"/>
      <c r="HK22" s="504"/>
      <c r="HL22" s="504"/>
      <c r="HM22" s="504"/>
      <c r="HN22" s="504"/>
      <c r="HO22" s="504"/>
      <c r="HP22" s="504"/>
      <c r="HQ22" s="504"/>
      <c r="HR22" s="504"/>
      <c r="HS22" s="504"/>
      <c r="HT22" s="504"/>
      <c r="HU22" s="504"/>
      <c r="HV22" s="504"/>
      <c r="HW22" s="504"/>
      <c r="HX22" s="504"/>
      <c r="HY22" s="504"/>
      <c r="HZ22" s="504"/>
      <c r="IA22" s="504"/>
      <c r="IB22" s="504"/>
      <c r="IC22" s="504"/>
      <c r="ID22" s="504"/>
      <c r="IE22" s="504"/>
      <c r="IF22" s="504"/>
      <c r="IG22" s="504"/>
      <c r="IH22" s="504"/>
      <c r="II22" s="504"/>
      <c r="IJ22" s="504"/>
      <c r="IK22" s="504"/>
      <c r="IL22" s="504"/>
      <c r="IM22" s="504"/>
      <c r="IN22" s="504"/>
      <c r="IO22" s="504"/>
      <c r="IP22" s="504"/>
      <c r="IQ22" s="504"/>
      <c r="IR22" s="504"/>
      <c r="IS22" s="504"/>
      <c r="IT22" s="504"/>
      <c r="IU22" s="504"/>
      <c r="IV22" s="504"/>
    </row>
    <row r="23" spans="1:256" ht="12.75">
      <c r="A23" s="504"/>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U23" s="504"/>
      <c r="AV23" s="504"/>
      <c r="AW23" s="504"/>
      <c r="AX23" s="504"/>
      <c r="AY23" s="504"/>
      <c r="AZ23" s="504"/>
      <c r="BA23" s="504"/>
      <c r="BB23" s="504"/>
      <c r="BC23" s="504"/>
      <c r="BD23" s="504"/>
      <c r="BE23" s="504"/>
      <c r="BF23" s="504"/>
      <c r="BG23" s="504"/>
      <c r="BH23" s="504"/>
      <c r="BI23" s="504"/>
      <c r="BJ23" s="504"/>
      <c r="BK23" s="504"/>
      <c r="BL23" s="504"/>
      <c r="BM23" s="504"/>
      <c r="BN23" s="504"/>
      <c r="BO23" s="504"/>
      <c r="BP23" s="504"/>
      <c r="BQ23" s="504"/>
      <c r="BR23" s="504"/>
      <c r="BS23" s="504"/>
      <c r="BT23" s="504"/>
      <c r="BU23" s="504"/>
      <c r="BV23" s="504"/>
      <c r="BW23" s="504"/>
      <c r="BX23" s="504"/>
      <c r="BY23" s="504"/>
      <c r="BZ23" s="504"/>
      <c r="CA23" s="504"/>
      <c r="CB23" s="504"/>
      <c r="CC23" s="504"/>
      <c r="CD23" s="504"/>
      <c r="CE23" s="504"/>
      <c r="CF23" s="504"/>
      <c r="CG23" s="504"/>
      <c r="CH23" s="504"/>
      <c r="CI23" s="504"/>
      <c r="CJ23" s="504"/>
      <c r="CK23" s="504"/>
      <c r="CL23" s="504"/>
      <c r="CM23" s="504"/>
      <c r="CN23" s="504"/>
      <c r="CO23" s="504"/>
      <c r="CP23" s="504"/>
      <c r="CQ23" s="504"/>
      <c r="CR23" s="504"/>
      <c r="CS23" s="504"/>
      <c r="CT23" s="504"/>
      <c r="CU23" s="504"/>
      <c r="CV23" s="504"/>
      <c r="CW23" s="504"/>
      <c r="CX23" s="504"/>
      <c r="CY23" s="504"/>
      <c r="CZ23" s="504"/>
      <c r="DA23" s="504"/>
      <c r="DB23" s="504"/>
      <c r="DC23" s="504"/>
      <c r="DD23" s="504"/>
      <c r="DE23" s="504"/>
      <c r="DF23" s="504"/>
      <c r="DG23" s="504"/>
      <c r="DH23" s="504"/>
      <c r="DI23" s="504"/>
      <c r="DJ23" s="504"/>
      <c r="DK23" s="504"/>
      <c r="DL23" s="504"/>
      <c r="DM23" s="504"/>
      <c r="DN23" s="504"/>
      <c r="DO23" s="504"/>
      <c r="DP23" s="504"/>
      <c r="DQ23" s="504"/>
      <c r="DR23" s="504"/>
      <c r="DS23" s="504"/>
      <c r="DT23" s="504"/>
      <c r="DU23" s="504"/>
      <c r="DV23" s="504"/>
      <c r="DW23" s="504"/>
      <c r="DX23" s="504"/>
      <c r="DY23" s="504"/>
      <c r="DZ23" s="504"/>
      <c r="EA23" s="504"/>
      <c r="EB23" s="504"/>
      <c r="EC23" s="504"/>
      <c r="ED23" s="504"/>
      <c r="EE23" s="504"/>
      <c r="EF23" s="504"/>
      <c r="EG23" s="504"/>
      <c r="EH23" s="504"/>
      <c r="EI23" s="504"/>
      <c r="EJ23" s="504"/>
      <c r="EK23" s="504"/>
      <c r="EL23" s="504"/>
      <c r="EM23" s="504"/>
      <c r="EN23" s="504"/>
      <c r="EO23" s="504"/>
      <c r="EP23" s="504"/>
      <c r="EQ23" s="504"/>
      <c r="ER23" s="504"/>
      <c r="ES23" s="504"/>
      <c r="ET23" s="504"/>
      <c r="EU23" s="504"/>
      <c r="EV23" s="504"/>
      <c r="EW23" s="504"/>
      <c r="EX23" s="504"/>
      <c r="EY23" s="504"/>
      <c r="EZ23" s="504"/>
      <c r="FA23" s="504"/>
      <c r="FB23" s="504"/>
      <c r="FC23" s="504"/>
      <c r="FD23" s="504"/>
      <c r="FE23" s="504"/>
      <c r="FF23" s="504"/>
      <c r="FG23" s="504"/>
      <c r="FH23" s="504"/>
      <c r="FI23" s="504"/>
      <c r="FJ23" s="504"/>
      <c r="FK23" s="504"/>
      <c r="FL23" s="504"/>
      <c r="FM23" s="504"/>
      <c r="FN23" s="504"/>
      <c r="FO23" s="504"/>
      <c r="FP23" s="504"/>
      <c r="FQ23" s="504"/>
      <c r="FR23" s="504"/>
      <c r="FS23" s="504"/>
      <c r="FT23" s="504"/>
      <c r="FU23" s="504"/>
      <c r="FV23" s="504"/>
      <c r="FW23" s="504"/>
      <c r="FX23" s="504"/>
      <c r="FY23" s="504"/>
      <c r="FZ23" s="504"/>
      <c r="GA23" s="504"/>
      <c r="GB23" s="504"/>
      <c r="GC23" s="504"/>
      <c r="GD23" s="504"/>
      <c r="GE23" s="504"/>
      <c r="GF23" s="504"/>
      <c r="GG23" s="504"/>
      <c r="GH23" s="504"/>
      <c r="GI23" s="504"/>
      <c r="GJ23" s="504"/>
      <c r="GK23" s="504"/>
      <c r="GL23" s="504"/>
      <c r="GM23" s="504"/>
      <c r="GN23" s="504"/>
      <c r="GO23" s="504"/>
      <c r="GP23" s="504"/>
      <c r="GQ23" s="504"/>
      <c r="GR23" s="504"/>
      <c r="GS23" s="504"/>
      <c r="GT23" s="504"/>
      <c r="GU23" s="504"/>
      <c r="GV23" s="504"/>
      <c r="GW23" s="504"/>
      <c r="GX23" s="504"/>
      <c r="GY23" s="504"/>
      <c r="GZ23" s="504"/>
      <c r="HA23" s="504"/>
      <c r="HB23" s="504"/>
      <c r="HC23" s="504"/>
      <c r="HD23" s="504"/>
      <c r="HE23" s="504"/>
      <c r="HF23" s="504"/>
      <c r="HG23" s="504"/>
      <c r="HH23" s="504"/>
      <c r="HI23" s="504"/>
      <c r="HJ23" s="504"/>
      <c r="HK23" s="504"/>
      <c r="HL23" s="504"/>
      <c r="HM23" s="504"/>
      <c r="HN23" s="504"/>
      <c r="HO23" s="504"/>
      <c r="HP23" s="504"/>
      <c r="HQ23" s="504"/>
      <c r="HR23" s="504"/>
      <c r="HS23" s="504"/>
      <c r="HT23" s="504"/>
      <c r="HU23" s="504"/>
      <c r="HV23" s="504"/>
      <c r="HW23" s="504"/>
      <c r="HX23" s="504"/>
      <c r="HY23" s="504"/>
      <c r="HZ23" s="504"/>
      <c r="IA23" s="504"/>
      <c r="IB23" s="504"/>
      <c r="IC23" s="504"/>
      <c r="ID23" s="504"/>
      <c r="IE23" s="504"/>
      <c r="IF23" s="504"/>
      <c r="IG23" s="504"/>
      <c r="IH23" s="504"/>
      <c r="II23" s="504"/>
      <c r="IJ23" s="504"/>
      <c r="IK23" s="504"/>
      <c r="IL23" s="504"/>
      <c r="IM23" s="504"/>
      <c r="IN23" s="504"/>
      <c r="IO23" s="504"/>
      <c r="IP23" s="504"/>
      <c r="IQ23" s="504"/>
      <c r="IR23" s="504"/>
      <c r="IS23" s="504"/>
      <c r="IT23" s="504"/>
      <c r="IU23" s="504"/>
      <c r="IV23" s="504"/>
    </row>
    <row r="24" spans="1:256" ht="12.75">
      <c r="A24" s="504"/>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c r="BZ24" s="504"/>
      <c r="CA24" s="504"/>
      <c r="CB24" s="504"/>
      <c r="CC24" s="504"/>
      <c r="CD24" s="504"/>
      <c r="CE24" s="504"/>
      <c r="CF24" s="504"/>
      <c r="CG24" s="504"/>
      <c r="CH24" s="504"/>
      <c r="CI24" s="504"/>
      <c r="CJ24" s="504"/>
      <c r="CK24" s="504"/>
      <c r="CL24" s="504"/>
      <c r="CM24" s="504"/>
      <c r="CN24" s="504"/>
      <c r="CO24" s="504"/>
      <c r="CP24" s="504"/>
      <c r="CQ24" s="504"/>
      <c r="CR24" s="504"/>
      <c r="CS24" s="504"/>
      <c r="CT24" s="504"/>
      <c r="CU24" s="504"/>
      <c r="CV24" s="504"/>
      <c r="CW24" s="504"/>
      <c r="CX24" s="504"/>
      <c r="CY24" s="504"/>
      <c r="CZ24" s="504"/>
      <c r="DA24" s="504"/>
      <c r="DB24" s="504"/>
      <c r="DC24" s="504"/>
      <c r="DD24" s="504"/>
      <c r="DE24" s="504"/>
      <c r="DF24" s="504"/>
      <c r="DG24" s="504"/>
      <c r="DH24" s="504"/>
      <c r="DI24" s="504"/>
      <c r="DJ24" s="504"/>
      <c r="DK24" s="504"/>
      <c r="DL24" s="504"/>
      <c r="DM24" s="504"/>
      <c r="DN24" s="504"/>
      <c r="DO24" s="504"/>
      <c r="DP24" s="504"/>
      <c r="DQ24" s="504"/>
      <c r="DR24" s="504"/>
      <c r="DS24" s="504"/>
      <c r="DT24" s="504"/>
      <c r="DU24" s="504"/>
      <c r="DV24" s="504"/>
      <c r="DW24" s="504"/>
      <c r="DX24" s="504"/>
      <c r="DY24" s="504"/>
      <c r="DZ24" s="504"/>
      <c r="EA24" s="504"/>
      <c r="EB24" s="504"/>
      <c r="EC24" s="504"/>
      <c r="ED24" s="504"/>
      <c r="EE24" s="504"/>
      <c r="EF24" s="504"/>
      <c r="EG24" s="504"/>
      <c r="EH24" s="504"/>
      <c r="EI24" s="504"/>
      <c r="EJ24" s="504"/>
      <c r="EK24" s="504"/>
      <c r="EL24" s="504"/>
      <c r="EM24" s="504"/>
      <c r="EN24" s="504"/>
      <c r="EO24" s="504"/>
      <c r="EP24" s="504"/>
      <c r="EQ24" s="504"/>
      <c r="ER24" s="504"/>
      <c r="ES24" s="504"/>
      <c r="ET24" s="504"/>
      <c r="EU24" s="504"/>
      <c r="EV24" s="504"/>
      <c r="EW24" s="504"/>
      <c r="EX24" s="504"/>
      <c r="EY24" s="504"/>
      <c r="EZ24" s="504"/>
      <c r="FA24" s="504"/>
      <c r="FB24" s="504"/>
      <c r="FC24" s="504"/>
      <c r="FD24" s="504"/>
      <c r="FE24" s="504"/>
      <c r="FF24" s="504"/>
      <c r="FG24" s="504"/>
      <c r="FH24" s="504"/>
      <c r="FI24" s="504"/>
      <c r="FJ24" s="504"/>
      <c r="FK24" s="504"/>
      <c r="FL24" s="504"/>
      <c r="FM24" s="504"/>
      <c r="FN24" s="504"/>
      <c r="FO24" s="504"/>
      <c r="FP24" s="504"/>
      <c r="FQ24" s="504"/>
      <c r="FR24" s="504"/>
      <c r="FS24" s="504"/>
      <c r="FT24" s="504"/>
      <c r="FU24" s="504"/>
      <c r="FV24" s="504"/>
      <c r="FW24" s="504"/>
      <c r="FX24" s="504"/>
      <c r="FY24" s="504"/>
      <c r="FZ24" s="504"/>
      <c r="GA24" s="504"/>
      <c r="GB24" s="504"/>
      <c r="GC24" s="504"/>
      <c r="GD24" s="504"/>
      <c r="GE24" s="504"/>
      <c r="GF24" s="504"/>
      <c r="GG24" s="504"/>
      <c r="GH24" s="504"/>
      <c r="GI24" s="504"/>
      <c r="GJ24" s="504"/>
      <c r="GK24" s="504"/>
      <c r="GL24" s="504"/>
      <c r="GM24" s="504"/>
      <c r="GN24" s="504"/>
      <c r="GO24" s="504"/>
      <c r="GP24" s="504"/>
      <c r="GQ24" s="504"/>
      <c r="GR24" s="504"/>
      <c r="GS24" s="504"/>
      <c r="GT24" s="504"/>
      <c r="GU24" s="504"/>
      <c r="GV24" s="504"/>
      <c r="GW24" s="504"/>
      <c r="GX24" s="504"/>
      <c r="GY24" s="504"/>
      <c r="GZ24" s="504"/>
      <c r="HA24" s="504"/>
      <c r="HB24" s="504"/>
      <c r="HC24" s="504"/>
      <c r="HD24" s="504"/>
      <c r="HE24" s="504"/>
      <c r="HF24" s="504"/>
      <c r="HG24" s="504"/>
      <c r="HH24" s="504"/>
      <c r="HI24" s="504"/>
      <c r="HJ24" s="504"/>
      <c r="HK24" s="504"/>
      <c r="HL24" s="504"/>
      <c r="HM24" s="504"/>
      <c r="HN24" s="504"/>
      <c r="HO24" s="504"/>
      <c r="HP24" s="504"/>
      <c r="HQ24" s="504"/>
      <c r="HR24" s="504"/>
      <c r="HS24" s="504"/>
      <c r="HT24" s="504"/>
      <c r="HU24" s="504"/>
      <c r="HV24" s="504"/>
      <c r="HW24" s="504"/>
      <c r="HX24" s="504"/>
      <c r="HY24" s="504"/>
      <c r="HZ24" s="504"/>
      <c r="IA24" s="504"/>
      <c r="IB24" s="504"/>
      <c r="IC24" s="504"/>
      <c r="ID24" s="504"/>
      <c r="IE24" s="504"/>
      <c r="IF24" s="504"/>
      <c r="IG24" s="504"/>
      <c r="IH24" s="504"/>
      <c r="II24" s="504"/>
      <c r="IJ24" s="504"/>
      <c r="IK24" s="504"/>
      <c r="IL24" s="504"/>
      <c r="IM24" s="504"/>
      <c r="IN24" s="504"/>
      <c r="IO24" s="504"/>
      <c r="IP24" s="504"/>
      <c r="IQ24" s="504"/>
      <c r="IR24" s="504"/>
      <c r="IS24" s="504"/>
      <c r="IT24" s="504"/>
      <c r="IU24" s="504"/>
      <c r="IV24" s="504"/>
    </row>
    <row r="25" spans="1:256" ht="12.75">
      <c r="A25" s="504"/>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504"/>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504"/>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504"/>
      <c r="FL25" s="504"/>
      <c r="FM25" s="504"/>
      <c r="FN25" s="504"/>
      <c r="FO25" s="504"/>
      <c r="FP25" s="504"/>
      <c r="FQ25" s="504"/>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4"/>
      <c r="GY25" s="504"/>
      <c r="GZ25" s="504"/>
      <c r="HA25" s="504"/>
      <c r="HB25" s="504"/>
      <c r="HC25" s="504"/>
      <c r="HD25" s="504"/>
      <c r="HE25" s="504"/>
      <c r="HF25" s="504"/>
      <c r="HG25" s="504"/>
      <c r="HH25" s="504"/>
      <c r="HI25" s="504"/>
      <c r="HJ25" s="504"/>
      <c r="HK25" s="504"/>
      <c r="HL25" s="504"/>
      <c r="HM25" s="504"/>
      <c r="HN25" s="504"/>
      <c r="HO25" s="504"/>
      <c r="HP25" s="504"/>
      <c r="HQ25" s="504"/>
      <c r="HR25" s="504"/>
      <c r="HS25" s="504"/>
      <c r="HT25" s="504"/>
      <c r="HU25" s="504"/>
      <c r="HV25" s="504"/>
      <c r="HW25" s="504"/>
      <c r="HX25" s="504"/>
      <c r="HY25" s="504"/>
      <c r="HZ25" s="504"/>
      <c r="IA25" s="504"/>
      <c r="IB25" s="504"/>
      <c r="IC25" s="504"/>
      <c r="ID25" s="504"/>
      <c r="IE25" s="504"/>
      <c r="IF25" s="504"/>
      <c r="IG25" s="504"/>
      <c r="IH25" s="504"/>
      <c r="II25" s="504"/>
      <c r="IJ25" s="504"/>
      <c r="IK25" s="504"/>
      <c r="IL25" s="504"/>
      <c r="IM25" s="504"/>
      <c r="IN25" s="504"/>
      <c r="IO25" s="504"/>
      <c r="IP25" s="504"/>
      <c r="IQ25" s="504"/>
      <c r="IR25" s="504"/>
      <c r="IS25" s="504"/>
      <c r="IT25" s="504"/>
      <c r="IU25" s="504"/>
      <c r="IV25" s="504"/>
    </row>
    <row r="26" spans="1:256" ht="12.75">
      <c r="A26" s="504"/>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504"/>
      <c r="DU26" s="504"/>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504"/>
      <c r="FQ26" s="504"/>
      <c r="FR26" s="504"/>
      <c r="FS26" s="504"/>
      <c r="FT26" s="504"/>
      <c r="FU26" s="504"/>
      <c r="FV26" s="504"/>
      <c r="FW26" s="504"/>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4"/>
      <c r="GY26" s="504"/>
      <c r="GZ26" s="504"/>
      <c r="HA26" s="504"/>
      <c r="HB26" s="504"/>
      <c r="HC26" s="504"/>
      <c r="HD26" s="504"/>
      <c r="HE26" s="504"/>
      <c r="HF26" s="504"/>
      <c r="HG26" s="504"/>
      <c r="HH26" s="504"/>
      <c r="HI26" s="504"/>
      <c r="HJ26" s="504"/>
      <c r="HK26" s="504"/>
      <c r="HL26" s="504"/>
      <c r="HM26" s="504"/>
      <c r="HN26" s="504"/>
      <c r="HO26" s="504"/>
      <c r="HP26" s="504"/>
      <c r="HQ26" s="504"/>
      <c r="HR26" s="504"/>
      <c r="HS26" s="504"/>
      <c r="HT26" s="504"/>
      <c r="HU26" s="504"/>
      <c r="HV26" s="504"/>
      <c r="HW26" s="504"/>
      <c r="HX26" s="504"/>
      <c r="HY26" s="504"/>
      <c r="HZ26" s="504"/>
      <c r="IA26" s="504"/>
      <c r="IB26" s="504"/>
      <c r="IC26" s="504"/>
      <c r="ID26" s="504"/>
      <c r="IE26" s="504"/>
      <c r="IF26" s="504"/>
      <c r="IG26" s="504"/>
      <c r="IH26" s="504"/>
      <c r="II26" s="504"/>
      <c r="IJ26" s="504"/>
      <c r="IK26" s="504"/>
      <c r="IL26" s="504"/>
      <c r="IM26" s="504"/>
      <c r="IN26" s="504"/>
      <c r="IO26" s="504"/>
      <c r="IP26" s="504"/>
      <c r="IQ26" s="504"/>
      <c r="IR26" s="504"/>
      <c r="IS26" s="504"/>
      <c r="IT26" s="504"/>
      <c r="IU26" s="504"/>
      <c r="IV26" s="504"/>
    </row>
    <row r="27" spans="1:256" ht="12.75">
      <c r="A27" s="504"/>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c r="BO27" s="504"/>
      <c r="BP27" s="504"/>
      <c r="BQ27" s="504"/>
      <c r="BR27" s="504"/>
      <c r="BS27" s="504"/>
      <c r="BT27" s="504"/>
      <c r="BU27" s="504"/>
      <c r="BV27" s="504"/>
      <c r="BW27" s="504"/>
      <c r="BX27" s="504"/>
      <c r="BY27" s="504"/>
      <c r="BZ27" s="504"/>
      <c r="CA27" s="504"/>
      <c r="CB27" s="504"/>
      <c r="CC27" s="504"/>
      <c r="CD27" s="504"/>
      <c r="CE27" s="504"/>
      <c r="CF27" s="504"/>
      <c r="CG27" s="504"/>
      <c r="CH27" s="504"/>
      <c r="CI27" s="504"/>
      <c r="CJ27" s="504"/>
      <c r="CK27" s="504"/>
      <c r="CL27" s="504"/>
      <c r="CM27" s="504"/>
      <c r="CN27" s="504"/>
      <c r="CO27" s="504"/>
      <c r="CP27" s="504"/>
      <c r="CQ27" s="504"/>
      <c r="CR27" s="504"/>
      <c r="CS27" s="504"/>
      <c r="CT27" s="504"/>
      <c r="CU27" s="504"/>
      <c r="CV27" s="504"/>
      <c r="CW27" s="504"/>
      <c r="CX27" s="504"/>
      <c r="CY27" s="504"/>
      <c r="CZ27" s="504"/>
      <c r="DA27" s="504"/>
      <c r="DB27" s="504"/>
      <c r="DC27" s="504"/>
      <c r="DD27" s="504"/>
      <c r="DE27" s="504"/>
      <c r="DF27" s="504"/>
      <c r="DG27" s="504"/>
      <c r="DH27" s="504"/>
      <c r="DI27" s="504"/>
      <c r="DJ27" s="504"/>
      <c r="DK27" s="504"/>
      <c r="DL27" s="504"/>
      <c r="DM27" s="504"/>
      <c r="DN27" s="504"/>
      <c r="DO27" s="504"/>
      <c r="DP27" s="504"/>
      <c r="DQ27" s="504"/>
      <c r="DR27" s="504"/>
      <c r="DS27" s="504"/>
      <c r="DT27" s="504"/>
      <c r="DU27" s="504"/>
      <c r="DV27" s="504"/>
      <c r="DW27" s="504"/>
      <c r="DX27" s="504"/>
      <c r="DY27" s="504"/>
      <c r="DZ27" s="504"/>
      <c r="EA27" s="504"/>
      <c r="EB27" s="504"/>
      <c r="EC27" s="504"/>
      <c r="ED27" s="504"/>
      <c r="EE27" s="504"/>
      <c r="EF27" s="504"/>
      <c r="EG27" s="504"/>
      <c r="EH27" s="504"/>
      <c r="EI27" s="504"/>
      <c r="EJ27" s="504"/>
      <c r="EK27" s="504"/>
      <c r="EL27" s="504"/>
      <c r="EM27" s="504"/>
      <c r="EN27" s="504"/>
      <c r="EO27" s="504"/>
      <c r="EP27" s="504"/>
      <c r="EQ27" s="504"/>
      <c r="ER27" s="504"/>
      <c r="ES27" s="504"/>
      <c r="ET27" s="504"/>
      <c r="EU27" s="504"/>
      <c r="EV27" s="504"/>
      <c r="EW27" s="504"/>
      <c r="EX27" s="504"/>
      <c r="EY27" s="504"/>
      <c r="EZ27" s="504"/>
      <c r="FA27" s="504"/>
      <c r="FB27" s="504"/>
      <c r="FC27" s="504"/>
      <c r="FD27" s="504"/>
      <c r="FE27" s="504"/>
      <c r="FF27" s="504"/>
      <c r="FG27" s="504"/>
      <c r="FH27" s="504"/>
      <c r="FI27" s="504"/>
      <c r="FJ27" s="504"/>
      <c r="FK27" s="504"/>
      <c r="FL27" s="504"/>
      <c r="FM27" s="504"/>
      <c r="FN27" s="504"/>
      <c r="FO27" s="504"/>
      <c r="FP27" s="504"/>
      <c r="FQ27" s="504"/>
      <c r="FR27" s="504"/>
      <c r="FS27" s="504"/>
      <c r="FT27" s="504"/>
      <c r="FU27" s="504"/>
      <c r="FV27" s="504"/>
      <c r="FW27" s="504"/>
      <c r="FX27" s="504"/>
      <c r="FY27" s="504"/>
      <c r="FZ27" s="504"/>
      <c r="GA27" s="504"/>
      <c r="GB27" s="504"/>
      <c r="GC27" s="504"/>
      <c r="GD27" s="504"/>
      <c r="GE27" s="504"/>
      <c r="GF27" s="504"/>
      <c r="GG27" s="504"/>
      <c r="GH27" s="504"/>
      <c r="GI27" s="504"/>
      <c r="GJ27" s="504"/>
      <c r="GK27" s="504"/>
      <c r="GL27" s="504"/>
      <c r="GM27" s="504"/>
      <c r="GN27" s="504"/>
      <c r="GO27" s="504"/>
      <c r="GP27" s="504"/>
      <c r="GQ27" s="504"/>
      <c r="GR27" s="504"/>
      <c r="GS27" s="504"/>
      <c r="GT27" s="504"/>
      <c r="GU27" s="504"/>
      <c r="GV27" s="504"/>
      <c r="GW27" s="504"/>
      <c r="GX27" s="504"/>
      <c r="GY27" s="504"/>
      <c r="GZ27" s="504"/>
      <c r="HA27" s="504"/>
      <c r="HB27" s="504"/>
      <c r="HC27" s="504"/>
      <c r="HD27" s="504"/>
      <c r="HE27" s="504"/>
      <c r="HF27" s="504"/>
      <c r="HG27" s="504"/>
      <c r="HH27" s="504"/>
      <c r="HI27" s="504"/>
      <c r="HJ27" s="504"/>
      <c r="HK27" s="504"/>
      <c r="HL27" s="504"/>
      <c r="HM27" s="504"/>
      <c r="HN27" s="504"/>
      <c r="HO27" s="504"/>
      <c r="HP27" s="504"/>
      <c r="HQ27" s="504"/>
      <c r="HR27" s="504"/>
      <c r="HS27" s="504"/>
      <c r="HT27" s="504"/>
      <c r="HU27" s="504"/>
      <c r="HV27" s="504"/>
      <c r="HW27" s="504"/>
      <c r="HX27" s="504"/>
      <c r="HY27" s="504"/>
      <c r="HZ27" s="504"/>
      <c r="IA27" s="504"/>
      <c r="IB27" s="504"/>
      <c r="IC27" s="504"/>
      <c r="ID27" s="504"/>
      <c r="IE27" s="504"/>
      <c r="IF27" s="504"/>
      <c r="IG27" s="504"/>
      <c r="IH27" s="504"/>
      <c r="II27" s="504"/>
      <c r="IJ27" s="504"/>
      <c r="IK27" s="504"/>
      <c r="IL27" s="504"/>
      <c r="IM27" s="504"/>
      <c r="IN27" s="504"/>
      <c r="IO27" s="504"/>
      <c r="IP27" s="504"/>
      <c r="IQ27" s="504"/>
      <c r="IR27" s="504"/>
      <c r="IS27" s="504"/>
      <c r="IT27" s="504"/>
      <c r="IU27" s="504"/>
      <c r="IV27" s="504"/>
    </row>
    <row r="28" spans="1:256" ht="12.75">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4"/>
      <c r="CG28" s="504"/>
      <c r="CH28" s="504"/>
      <c r="CI28" s="504"/>
      <c r="CJ28" s="504"/>
      <c r="CK28" s="504"/>
      <c r="CL28" s="504"/>
      <c r="CM28" s="504"/>
      <c r="CN28" s="504"/>
      <c r="CO28" s="504"/>
      <c r="CP28" s="504"/>
      <c r="CQ28" s="504"/>
      <c r="CR28" s="504"/>
      <c r="CS28" s="504"/>
      <c r="CT28" s="504"/>
      <c r="CU28" s="504"/>
      <c r="CV28" s="504"/>
      <c r="CW28" s="504"/>
      <c r="CX28" s="504"/>
      <c r="CY28" s="504"/>
      <c r="CZ28" s="504"/>
      <c r="DA28" s="504"/>
      <c r="DB28" s="504"/>
      <c r="DC28" s="504"/>
      <c r="DD28" s="504"/>
      <c r="DE28" s="504"/>
      <c r="DF28" s="504"/>
      <c r="DG28" s="504"/>
      <c r="DH28" s="504"/>
      <c r="DI28" s="504"/>
      <c r="DJ28" s="504"/>
      <c r="DK28" s="504"/>
      <c r="DL28" s="504"/>
      <c r="DM28" s="504"/>
      <c r="DN28" s="504"/>
      <c r="DO28" s="504"/>
      <c r="DP28" s="504"/>
      <c r="DQ28" s="504"/>
      <c r="DR28" s="504"/>
      <c r="DS28" s="504"/>
      <c r="DT28" s="504"/>
      <c r="DU28" s="504"/>
      <c r="DV28" s="504"/>
      <c r="DW28" s="504"/>
      <c r="DX28" s="504"/>
      <c r="DY28" s="504"/>
      <c r="DZ28" s="504"/>
      <c r="EA28" s="504"/>
      <c r="EB28" s="504"/>
      <c r="EC28" s="504"/>
      <c r="ED28" s="504"/>
      <c r="EE28" s="504"/>
      <c r="EF28" s="504"/>
      <c r="EG28" s="504"/>
      <c r="EH28" s="504"/>
      <c r="EI28" s="504"/>
      <c r="EJ28" s="504"/>
      <c r="EK28" s="504"/>
      <c r="EL28" s="504"/>
      <c r="EM28" s="504"/>
      <c r="EN28" s="504"/>
      <c r="EO28" s="504"/>
      <c r="EP28" s="504"/>
      <c r="EQ28" s="504"/>
      <c r="ER28" s="504"/>
      <c r="ES28" s="504"/>
      <c r="ET28" s="504"/>
      <c r="EU28" s="504"/>
      <c r="EV28" s="504"/>
      <c r="EW28" s="504"/>
      <c r="EX28" s="504"/>
      <c r="EY28" s="504"/>
      <c r="EZ28" s="504"/>
      <c r="FA28" s="504"/>
      <c r="FB28" s="504"/>
      <c r="FC28" s="504"/>
      <c r="FD28" s="504"/>
      <c r="FE28" s="504"/>
      <c r="FF28" s="504"/>
      <c r="FG28" s="504"/>
      <c r="FH28" s="504"/>
      <c r="FI28" s="504"/>
      <c r="FJ28" s="504"/>
      <c r="FK28" s="504"/>
      <c r="FL28" s="504"/>
      <c r="FM28" s="504"/>
      <c r="FN28" s="504"/>
      <c r="FO28" s="504"/>
      <c r="FP28" s="504"/>
      <c r="FQ28" s="504"/>
      <c r="FR28" s="504"/>
      <c r="FS28" s="504"/>
      <c r="FT28" s="504"/>
      <c r="FU28" s="504"/>
      <c r="FV28" s="504"/>
      <c r="FW28" s="504"/>
      <c r="FX28" s="504"/>
      <c r="FY28" s="504"/>
      <c r="FZ28" s="504"/>
      <c r="GA28" s="504"/>
      <c r="GB28" s="504"/>
      <c r="GC28" s="504"/>
      <c r="GD28" s="504"/>
      <c r="GE28" s="504"/>
      <c r="GF28" s="504"/>
      <c r="GG28" s="504"/>
      <c r="GH28" s="504"/>
      <c r="GI28" s="504"/>
      <c r="GJ28" s="504"/>
      <c r="GK28" s="504"/>
      <c r="GL28" s="504"/>
      <c r="GM28" s="504"/>
      <c r="GN28" s="504"/>
      <c r="GO28" s="504"/>
      <c r="GP28" s="504"/>
      <c r="GQ28" s="504"/>
      <c r="GR28" s="504"/>
      <c r="GS28" s="504"/>
      <c r="GT28" s="504"/>
      <c r="GU28" s="504"/>
      <c r="GV28" s="504"/>
      <c r="GW28" s="504"/>
      <c r="GX28" s="504"/>
      <c r="GY28" s="504"/>
      <c r="GZ28" s="504"/>
      <c r="HA28" s="504"/>
      <c r="HB28" s="504"/>
      <c r="HC28" s="504"/>
      <c r="HD28" s="504"/>
      <c r="HE28" s="504"/>
      <c r="HF28" s="504"/>
      <c r="HG28" s="504"/>
      <c r="HH28" s="504"/>
      <c r="HI28" s="504"/>
      <c r="HJ28" s="504"/>
      <c r="HK28" s="504"/>
      <c r="HL28" s="504"/>
      <c r="HM28" s="504"/>
      <c r="HN28" s="504"/>
      <c r="HO28" s="504"/>
      <c r="HP28" s="504"/>
      <c r="HQ28" s="504"/>
      <c r="HR28" s="504"/>
      <c r="HS28" s="504"/>
      <c r="HT28" s="504"/>
      <c r="HU28" s="504"/>
      <c r="HV28" s="504"/>
      <c r="HW28" s="504"/>
      <c r="HX28" s="504"/>
      <c r="HY28" s="504"/>
      <c r="HZ28" s="504"/>
      <c r="IA28" s="504"/>
      <c r="IB28" s="504"/>
      <c r="IC28" s="504"/>
      <c r="ID28" s="504"/>
      <c r="IE28" s="504"/>
      <c r="IF28" s="504"/>
      <c r="IG28" s="504"/>
      <c r="IH28" s="504"/>
      <c r="II28" s="504"/>
      <c r="IJ28" s="504"/>
      <c r="IK28" s="504"/>
      <c r="IL28" s="504"/>
      <c r="IM28" s="504"/>
      <c r="IN28" s="504"/>
      <c r="IO28" s="504"/>
      <c r="IP28" s="504"/>
      <c r="IQ28" s="504"/>
      <c r="IR28" s="504"/>
      <c r="IS28" s="504"/>
      <c r="IT28" s="504"/>
      <c r="IU28" s="504"/>
      <c r="IV28" s="504"/>
    </row>
    <row r="29" spans="1:256" ht="12.75">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4"/>
      <c r="CG29" s="504"/>
      <c r="CH29" s="504"/>
      <c r="CI29" s="504"/>
      <c r="CJ29" s="504"/>
      <c r="CK29" s="504"/>
      <c r="CL29" s="504"/>
      <c r="CM29" s="504"/>
      <c r="CN29" s="504"/>
      <c r="CO29" s="504"/>
      <c r="CP29" s="504"/>
      <c r="CQ29" s="504"/>
      <c r="CR29" s="504"/>
      <c r="CS29" s="504"/>
      <c r="CT29" s="504"/>
      <c r="CU29" s="504"/>
      <c r="CV29" s="504"/>
      <c r="CW29" s="504"/>
      <c r="CX29" s="504"/>
      <c r="CY29" s="504"/>
      <c r="CZ29" s="504"/>
      <c r="DA29" s="504"/>
      <c r="DB29" s="504"/>
      <c r="DC29" s="504"/>
      <c r="DD29" s="504"/>
      <c r="DE29" s="504"/>
      <c r="DF29" s="504"/>
      <c r="DG29" s="504"/>
      <c r="DH29" s="504"/>
      <c r="DI29" s="504"/>
      <c r="DJ29" s="504"/>
      <c r="DK29" s="504"/>
      <c r="DL29" s="504"/>
      <c r="DM29" s="504"/>
      <c r="DN29" s="504"/>
      <c r="DO29" s="504"/>
      <c r="DP29" s="504"/>
      <c r="DQ29" s="504"/>
      <c r="DR29" s="504"/>
      <c r="DS29" s="504"/>
      <c r="DT29" s="504"/>
      <c r="DU29" s="504"/>
      <c r="DV29" s="504"/>
      <c r="DW29" s="504"/>
      <c r="DX29" s="504"/>
      <c r="DY29" s="504"/>
      <c r="DZ29" s="504"/>
      <c r="EA29" s="504"/>
      <c r="EB29" s="504"/>
      <c r="EC29" s="504"/>
      <c r="ED29" s="504"/>
      <c r="EE29" s="504"/>
      <c r="EF29" s="504"/>
      <c r="EG29" s="504"/>
      <c r="EH29" s="504"/>
      <c r="EI29" s="504"/>
      <c r="EJ29" s="504"/>
      <c r="EK29" s="504"/>
      <c r="EL29" s="504"/>
      <c r="EM29" s="504"/>
      <c r="EN29" s="504"/>
      <c r="EO29" s="504"/>
      <c r="EP29" s="504"/>
      <c r="EQ29" s="504"/>
      <c r="ER29" s="504"/>
      <c r="ES29" s="504"/>
      <c r="ET29" s="504"/>
      <c r="EU29" s="504"/>
      <c r="EV29" s="504"/>
      <c r="EW29" s="504"/>
      <c r="EX29" s="504"/>
      <c r="EY29" s="504"/>
      <c r="EZ29" s="504"/>
      <c r="FA29" s="504"/>
      <c r="FB29" s="504"/>
      <c r="FC29" s="504"/>
      <c r="FD29" s="504"/>
      <c r="FE29" s="504"/>
      <c r="FF29" s="504"/>
      <c r="FG29" s="504"/>
      <c r="FH29" s="504"/>
      <c r="FI29" s="504"/>
      <c r="FJ29" s="504"/>
      <c r="FK29" s="504"/>
      <c r="FL29" s="504"/>
      <c r="FM29" s="504"/>
      <c r="FN29" s="504"/>
      <c r="FO29" s="504"/>
      <c r="FP29" s="504"/>
      <c r="FQ29" s="504"/>
      <c r="FR29" s="504"/>
      <c r="FS29" s="504"/>
      <c r="FT29" s="504"/>
      <c r="FU29" s="504"/>
      <c r="FV29" s="504"/>
      <c r="FW29" s="504"/>
      <c r="FX29" s="504"/>
      <c r="FY29" s="504"/>
      <c r="FZ29" s="504"/>
      <c r="GA29" s="504"/>
      <c r="GB29" s="504"/>
      <c r="GC29" s="504"/>
      <c r="GD29" s="504"/>
      <c r="GE29" s="504"/>
      <c r="GF29" s="504"/>
      <c r="GG29" s="504"/>
      <c r="GH29" s="504"/>
      <c r="GI29" s="504"/>
      <c r="GJ29" s="504"/>
      <c r="GK29" s="504"/>
      <c r="GL29" s="504"/>
      <c r="GM29" s="504"/>
      <c r="GN29" s="504"/>
      <c r="GO29" s="504"/>
      <c r="GP29" s="504"/>
      <c r="GQ29" s="504"/>
      <c r="GR29" s="504"/>
      <c r="GS29" s="504"/>
      <c r="GT29" s="504"/>
      <c r="GU29" s="504"/>
      <c r="GV29" s="504"/>
      <c r="GW29" s="504"/>
      <c r="GX29" s="504"/>
      <c r="GY29" s="504"/>
      <c r="GZ29" s="504"/>
      <c r="HA29" s="504"/>
      <c r="HB29" s="504"/>
      <c r="HC29" s="504"/>
      <c r="HD29" s="504"/>
      <c r="HE29" s="504"/>
      <c r="HF29" s="504"/>
      <c r="HG29" s="504"/>
      <c r="HH29" s="504"/>
      <c r="HI29" s="504"/>
      <c r="HJ29" s="504"/>
      <c r="HK29" s="504"/>
      <c r="HL29" s="504"/>
      <c r="HM29" s="504"/>
      <c r="HN29" s="504"/>
      <c r="HO29" s="504"/>
      <c r="HP29" s="504"/>
      <c r="HQ29" s="504"/>
      <c r="HR29" s="504"/>
      <c r="HS29" s="504"/>
      <c r="HT29" s="504"/>
      <c r="HU29" s="504"/>
      <c r="HV29" s="504"/>
      <c r="HW29" s="504"/>
      <c r="HX29" s="504"/>
      <c r="HY29" s="504"/>
      <c r="HZ29" s="504"/>
      <c r="IA29" s="504"/>
      <c r="IB29" s="504"/>
      <c r="IC29" s="504"/>
      <c r="ID29" s="504"/>
      <c r="IE29" s="504"/>
      <c r="IF29" s="504"/>
      <c r="IG29" s="504"/>
      <c r="IH29" s="504"/>
      <c r="II29" s="504"/>
      <c r="IJ29" s="504"/>
      <c r="IK29" s="504"/>
      <c r="IL29" s="504"/>
      <c r="IM29" s="504"/>
      <c r="IN29" s="504"/>
      <c r="IO29" s="504"/>
      <c r="IP29" s="504"/>
      <c r="IQ29" s="504"/>
      <c r="IR29" s="504"/>
      <c r="IS29" s="504"/>
      <c r="IT29" s="504"/>
      <c r="IU29" s="504"/>
      <c r="IV29" s="504"/>
    </row>
    <row r="30" spans="1:256" ht="12.75">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c r="BN30" s="504"/>
      <c r="BO30" s="504"/>
      <c r="BP30" s="504"/>
      <c r="BQ30" s="504"/>
      <c r="BR30" s="504"/>
      <c r="BS30" s="504"/>
      <c r="BT30" s="504"/>
      <c r="BU30" s="504"/>
      <c r="BV30" s="504"/>
      <c r="BW30" s="504"/>
      <c r="BX30" s="504"/>
      <c r="BY30" s="504"/>
      <c r="BZ30" s="504"/>
      <c r="CA30" s="504"/>
      <c r="CB30" s="504"/>
      <c r="CC30" s="504"/>
      <c r="CD30" s="504"/>
      <c r="CE30" s="504"/>
      <c r="CF30" s="504"/>
      <c r="CG30" s="504"/>
      <c r="CH30" s="504"/>
      <c r="CI30" s="504"/>
      <c r="CJ30" s="504"/>
      <c r="CK30" s="504"/>
      <c r="CL30" s="504"/>
      <c r="CM30" s="504"/>
      <c r="CN30" s="504"/>
      <c r="CO30" s="504"/>
      <c r="CP30" s="504"/>
      <c r="CQ30" s="504"/>
      <c r="CR30" s="504"/>
      <c r="CS30" s="504"/>
      <c r="CT30" s="504"/>
      <c r="CU30" s="504"/>
      <c r="CV30" s="504"/>
      <c r="CW30" s="504"/>
      <c r="CX30" s="504"/>
      <c r="CY30" s="504"/>
      <c r="CZ30" s="504"/>
      <c r="DA30" s="504"/>
      <c r="DB30" s="504"/>
      <c r="DC30" s="504"/>
      <c r="DD30" s="504"/>
      <c r="DE30" s="504"/>
      <c r="DF30" s="504"/>
      <c r="DG30" s="504"/>
      <c r="DH30" s="504"/>
      <c r="DI30" s="504"/>
      <c r="DJ30" s="504"/>
      <c r="DK30" s="504"/>
      <c r="DL30" s="504"/>
      <c r="DM30" s="504"/>
      <c r="DN30" s="504"/>
      <c r="DO30" s="504"/>
      <c r="DP30" s="504"/>
      <c r="DQ30" s="504"/>
      <c r="DR30" s="504"/>
      <c r="DS30" s="504"/>
      <c r="DT30" s="504"/>
      <c r="DU30" s="504"/>
      <c r="DV30" s="504"/>
      <c r="DW30" s="504"/>
      <c r="DX30" s="504"/>
      <c r="DY30" s="504"/>
      <c r="DZ30" s="504"/>
      <c r="EA30" s="504"/>
      <c r="EB30" s="504"/>
      <c r="EC30" s="504"/>
      <c r="ED30" s="504"/>
      <c r="EE30" s="504"/>
      <c r="EF30" s="504"/>
      <c r="EG30" s="504"/>
      <c r="EH30" s="504"/>
      <c r="EI30" s="504"/>
      <c r="EJ30" s="504"/>
      <c r="EK30" s="504"/>
      <c r="EL30" s="504"/>
      <c r="EM30" s="504"/>
      <c r="EN30" s="504"/>
      <c r="EO30" s="504"/>
      <c r="EP30" s="504"/>
      <c r="EQ30" s="504"/>
      <c r="ER30" s="504"/>
      <c r="ES30" s="504"/>
      <c r="ET30" s="504"/>
      <c r="EU30" s="504"/>
      <c r="EV30" s="504"/>
      <c r="EW30" s="504"/>
      <c r="EX30" s="504"/>
      <c r="EY30" s="504"/>
      <c r="EZ30" s="504"/>
      <c r="FA30" s="504"/>
      <c r="FB30" s="504"/>
      <c r="FC30" s="504"/>
      <c r="FD30" s="504"/>
      <c r="FE30" s="504"/>
      <c r="FF30" s="504"/>
      <c r="FG30" s="504"/>
      <c r="FH30" s="504"/>
      <c r="FI30" s="504"/>
      <c r="FJ30" s="504"/>
      <c r="FK30" s="504"/>
      <c r="FL30" s="504"/>
      <c r="FM30" s="504"/>
      <c r="FN30" s="504"/>
      <c r="FO30" s="504"/>
      <c r="FP30" s="504"/>
      <c r="FQ30" s="504"/>
      <c r="FR30" s="504"/>
      <c r="FS30" s="504"/>
      <c r="FT30" s="504"/>
      <c r="FU30" s="504"/>
      <c r="FV30" s="504"/>
      <c r="FW30" s="504"/>
      <c r="FX30" s="504"/>
      <c r="FY30" s="504"/>
      <c r="FZ30" s="504"/>
      <c r="GA30" s="504"/>
      <c r="GB30" s="504"/>
      <c r="GC30" s="504"/>
      <c r="GD30" s="504"/>
      <c r="GE30" s="504"/>
      <c r="GF30" s="504"/>
      <c r="GG30" s="504"/>
      <c r="GH30" s="504"/>
      <c r="GI30" s="504"/>
      <c r="GJ30" s="504"/>
      <c r="GK30" s="504"/>
      <c r="GL30" s="504"/>
      <c r="GM30" s="504"/>
      <c r="GN30" s="504"/>
      <c r="GO30" s="504"/>
      <c r="GP30" s="504"/>
      <c r="GQ30" s="504"/>
      <c r="GR30" s="504"/>
      <c r="GS30" s="504"/>
      <c r="GT30" s="504"/>
      <c r="GU30" s="504"/>
      <c r="GV30" s="504"/>
      <c r="GW30" s="504"/>
      <c r="GX30" s="504"/>
      <c r="GY30" s="504"/>
      <c r="GZ30" s="504"/>
      <c r="HA30" s="504"/>
      <c r="HB30" s="504"/>
      <c r="HC30" s="504"/>
      <c r="HD30" s="504"/>
      <c r="HE30" s="504"/>
      <c r="HF30" s="504"/>
      <c r="HG30" s="504"/>
      <c r="HH30" s="504"/>
      <c r="HI30" s="504"/>
      <c r="HJ30" s="504"/>
      <c r="HK30" s="504"/>
      <c r="HL30" s="504"/>
      <c r="HM30" s="504"/>
      <c r="HN30" s="504"/>
      <c r="HO30" s="504"/>
      <c r="HP30" s="504"/>
      <c r="HQ30" s="504"/>
      <c r="HR30" s="504"/>
      <c r="HS30" s="504"/>
      <c r="HT30" s="504"/>
      <c r="HU30" s="504"/>
      <c r="HV30" s="504"/>
      <c r="HW30" s="504"/>
      <c r="HX30" s="504"/>
      <c r="HY30" s="504"/>
      <c r="HZ30" s="504"/>
      <c r="IA30" s="504"/>
      <c r="IB30" s="504"/>
      <c r="IC30" s="504"/>
      <c r="ID30" s="504"/>
      <c r="IE30" s="504"/>
      <c r="IF30" s="504"/>
      <c r="IG30" s="504"/>
      <c r="IH30" s="504"/>
      <c r="II30" s="504"/>
      <c r="IJ30" s="504"/>
      <c r="IK30" s="504"/>
      <c r="IL30" s="504"/>
      <c r="IM30" s="504"/>
      <c r="IN30" s="504"/>
      <c r="IO30" s="504"/>
      <c r="IP30" s="504"/>
      <c r="IQ30" s="504"/>
      <c r="IR30" s="504"/>
      <c r="IS30" s="504"/>
      <c r="IT30" s="504"/>
      <c r="IU30" s="504"/>
      <c r="IV30" s="504"/>
    </row>
    <row r="31" spans="1:256" ht="12.75">
      <c r="A31" s="504"/>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504"/>
      <c r="CT31" s="504"/>
      <c r="CU31" s="504"/>
      <c r="CV31" s="504"/>
      <c r="CW31" s="504"/>
      <c r="CX31" s="504"/>
      <c r="CY31" s="504"/>
      <c r="CZ31" s="504"/>
      <c r="DA31" s="504"/>
      <c r="DB31" s="504"/>
      <c r="DC31" s="504"/>
      <c r="DD31" s="504"/>
      <c r="DE31" s="504"/>
      <c r="DF31" s="504"/>
      <c r="DG31" s="504"/>
      <c r="DH31" s="504"/>
      <c r="DI31" s="504"/>
      <c r="DJ31" s="504"/>
      <c r="DK31" s="504"/>
      <c r="DL31" s="504"/>
      <c r="DM31" s="504"/>
      <c r="DN31" s="504"/>
      <c r="DO31" s="504"/>
      <c r="DP31" s="504"/>
      <c r="DQ31" s="504"/>
      <c r="DR31" s="504"/>
      <c r="DS31" s="504"/>
      <c r="DT31" s="504"/>
      <c r="DU31" s="504"/>
      <c r="DV31" s="504"/>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504"/>
      <c r="ES31" s="504"/>
      <c r="ET31" s="504"/>
      <c r="EU31" s="504"/>
      <c r="EV31" s="504"/>
      <c r="EW31" s="504"/>
      <c r="EX31" s="504"/>
      <c r="EY31" s="504"/>
      <c r="EZ31" s="504"/>
      <c r="FA31" s="504"/>
      <c r="FB31" s="504"/>
      <c r="FC31" s="504"/>
      <c r="FD31" s="504"/>
      <c r="FE31" s="504"/>
      <c r="FF31" s="504"/>
      <c r="FG31" s="504"/>
      <c r="FH31" s="504"/>
      <c r="FI31" s="504"/>
      <c r="FJ31" s="504"/>
      <c r="FK31" s="504"/>
      <c r="FL31" s="504"/>
      <c r="FM31" s="504"/>
      <c r="FN31" s="504"/>
      <c r="FO31" s="504"/>
      <c r="FP31" s="504"/>
      <c r="FQ31" s="504"/>
      <c r="FR31" s="504"/>
      <c r="FS31" s="504"/>
      <c r="FT31" s="504"/>
      <c r="FU31" s="504"/>
      <c r="FV31" s="504"/>
      <c r="FW31" s="504"/>
      <c r="FX31" s="504"/>
      <c r="FY31" s="504"/>
      <c r="FZ31" s="504"/>
      <c r="GA31" s="504"/>
      <c r="GB31" s="504"/>
      <c r="GC31" s="504"/>
      <c r="GD31" s="504"/>
      <c r="GE31" s="504"/>
      <c r="GF31" s="504"/>
      <c r="GG31" s="504"/>
      <c r="GH31" s="504"/>
      <c r="GI31" s="504"/>
      <c r="GJ31" s="504"/>
      <c r="GK31" s="504"/>
      <c r="GL31" s="504"/>
      <c r="GM31" s="504"/>
      <c r="GN31" s="504"/>
      <c r="GO31" s="504"/>
      <c r="GP31" s="504"/>
      <c r="GQ31" s="504"/>
      <c r="GR31" s="504"/>
      <c r="GS31" s="504"/>
      <c r="GT31" s="504"/>
      <c r="GU31" s="504"/>
      <c r="GV31" s="504"/>
      <c r="GW31" s="504"/>
      <c r="GX31" s="504"/>
      <c r="GY31" s="504"/>
      <c r="GZ31" s="504"/>
      <c r="HA31" s="504"/>
      <c r="HB31" s="504"/>
      <c r="HC31" s="504"/>
      <c r="HD31" s="504"/>
      <c r="HE31" s="504"/>
      <c r="HF31" s="504"/>
      <c r="HG31" s="504"/>
      <c r="HH31" s="504"/>
      <c r="HI31" s="504"/>
      <c r="HJ31" s="504"/>
      <c r="HK31" s="504"/>
      <c r="HL31" s="504"/>
      <c r="HM31" s="504"/>
      <c r="HN31" s="504"/>
      <c r="HO31" s="504"/>
      <c r="HP31" s="504"/>
      <c r="HQ31" s="504"/>
      <c r="HR31" s="504"/>
      <c r="HS31" s="504"/>
      <c r="HT31" s="504"/>
      <c r="HU31" s="504"/>
      <c r="HV31" s="504"/>
      <c r="HW31" s="504"/>
      <c r="HX31" s="504"/>
      <c r="HY31" s="504"/>
      <c r="HZ31" s="504"/>
      <c r="IA31" s="504"/>
      <c r="IB31" s="504"/>
      <c r="IC31" s="504"/>
      <c r="ID31" s="504"/>
      <c r="IE31" s="504"/>
      <c r="IF31" s="504"/>
      <c r="IG31" s="504"/>
      <c r="IH31" s="504"/>
      <c r="II31" s="504"/>
      <c r="IJ31" s="504"/>
      <c r="IK31" s="504"/>
      <c r="IL31" s="504"/>
      <c r="IM31" s="504"/>
      <c r="IN31" s="504"/>
      <c r="IO31" s="504"/>
      <c r="IP31" s="504"/>
      <c r="IQ31" s="504"/>
      <c r="IR31" s="504"/>
      <c r="IS31" s="504"/>
      <c r="IT31" s="504"/>
      <c r="IU31" s="504"/>
      <c r="IV31" s="504"/>
    </row>
    <row r="32" spans="1:256" ht="12.75">
      <c r="A32" s="504"/>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4"/>
      <c r="BI32" s="504"/>
      <c r="BJ32" s="504"/>
      <c r="BK32" s="504"/>
      <c r="BL32" s="504"/>
      <c r="BM32" s="504"/>
      <c r="BN32" s="504"/>
      <c r="BO32" s="504"/>
      <c r="BP32" s="504"/>
      <c r="BQ32" s="504"/>
      <c r="BR32" s="504"/>
      <c r="BS32" s="504"/>
      <c r="BT32" s="504"/>
      <c r="BU32" s="504"/>
      <c r="BV32" s="504"/>
      <c r="BW32" s="504"/>
      <c r="BX32" s="504"/>
      <c r="BY32" s="504"/>
      <c r="BZ32" s="504"/>
      <c r="CA32" s="504"/>
      <c r="CB32" s="504"/>
      <c r="CC32" s="504"/>
      <c r="CD32" s="504"/>
      <c r="CE32" s="504"/>
      <c r="CF32" s="504"/>
      <c r="CG32" s="504"/>
      <c r="CH32" s="504"/>
      <c r="CI32" s="504"/>
      <c r="CJ32" s="504"/>
      <c r="CK32" s="504"/>
      <c r="CL32" s="504"/>
      <c r="CM32" s="504"/>
      <c r="CN32" s="504"/>
      <c r="CO32" s="504"/>
      <c r="CP32" s="504"/>
      <c r="CQ32" s="504"/>
      <c r="CR32" s="504"/>
      <c r="CS32" s="504"/>
      <c r="CT32" s="504"/>
      <c r="CU32" s="504"/>
      <c r="CV32" s="504"/>
      <c r="CW32" s="504"/>
      <c r="CX32" s="504"/>
      <c r="CY32" s="504"/>
      <c r="CZ32" s="504"/>
      <c r="DA32" s="504"/>
      <c r="DB32" s="504"/>
      <c r="DC32" s="504"/>
      <c r="DD32" s="504"/>
      <c r="DE32" s="504"/>
      <c r="DF32" s="504"/>
      <c r="DG32" s="504"/>
      <c r="DH32" s="504"/>
      <c r="DI32" s="504"/>
      <c r="DJ32" s="504"/>
      <c r="DK32" s="504"/>
      <c r="DL32" s="504"/>
      <c r="DM32" s="504"/>
      <c r="DN32" s="504"/>
      <c r="DO32" s="504"/>
      <c r="DP32" s="504"/>
      <c r="DQ32" s="504"/>
      <c r="DR32" s="504"/>
      <c r="DS32" s="504"/>
      <c r="DT32" s="504"/>
      <c r="DU32" s="504"/>
      <c r="DV32" s="504"/>
      <c r="DW32" s="504"/>
      <c r="DX32" s="504"/>
      <c r="DY32" s="504"/>
      <c r="DZ32" s="504"/>
      <c r="EA32" s="504"/>
      <c r="EB32" s="504"/>
      <c r="EC32" s="504"/>
      <c r="ED32" s="504"/>
      <c r="EE32" s="504"/>
      <c r="EF32" s="504"/>
      <c r="EG32" s="504"/>
      <c r="EH32" s="504"/>
      <c r="EI32" s="504"/>
      <c r="EJ32" s="504"/>
      <c r="EK32" s="504"/>
      <c r="EL32" s="504"/>
      <c r="EM32" s="504"/>
      <c r="EN32" s="504"/>
      <c r="EO32" s="504"/>
      <c r="EP32" s="504"/>
      <c r="EQ32" s="504"/>
      <c r="ER32" s="504"/>
      <c r="ES32" s="504"/>
      <c r="ET32" s="504"/>
      <c r="EU32" s="504"/>
      <c r="EV32" s="504"/>
      <c r="EW32" s="504"/>
      <c r="EX32" s="504"/>
      <c r="EY32" s="504"/>
      <c r="EZ32" s="504"/>
      <c r="FA32" s="504"/>
      <c r="FB32" s="504"/>
      <c r="FC32" s="504"/>
      <c r="FD32" s="504"/>
      <c r="FE32" s="504"/>
      <c r="FF32" s="504"/>
      <c r="FG32" s="504"/>
      <c r="FH32" s="504"/>
      <c r="FI32" s="504"/>
      <c r="FJ32" s="504"/>
      <c r="FK32" s="504"/>
      <c r="FL32" s="504"/>
      <c r="FM32" s="504"/>
      <c r="FN32" s="504"/>
      <c r="FO32" s="504"/>
      <c r="FP32" s="504"/>
      <c r="FQ32" s="504"/>
      <c r="FR32" s="504"/>
      <c r="FS32" s="504"/>
      <c r="FT32" s="504"/>
      <c r="FU32" s="504"/>
      <c r="FV32" s="504"/>
      <c r="FW32" s="504"/>
      <c r="FX32" s="504"/>
      <c r="FY32" s="504"/>
      <c r="FZ32" s="504"/>
      <c r="GA32" s="504"/>
      <c r="GB32" s="504"/>
      <c r="GC32" s="504"/>
      <c r="GD32" s="504"/>
      <c r="GE32" s="504"/>
      <c r="GF32" s="504"/>
      <c r="GG32" s="504"/>
      <c r="GH32" s="504"/>
      <c r="GI32" s="504"/>
      <c r="GJ32" s="504"/>
      <c r="GK32" s="504"/>
      <c r="GL32" s="504"/>
      <c r="GM32" s="504"/>
      <c r="GN32" s="504"/>
      <c r="GO32" s="504"/>
      <c r="GP32" s="504"/>
      <c r="GQ32" s="504"/>
      <c r="GR32" s="504"/>
      <c r="GS32" s="504"/>
      <c r="GT32" s="504"/>
      <c r="GU32" s="504"/>
      <c r="GV32" s="504"/>
      <c r="GW32" s="504"/>
      <c r="GX32" s="504"/>
      <c r="GY32" s="504"/>
      <c r="GZ32" s="504"/>
      <c r="HA32" s="504"/>
      <c r="HB32" s="504"/>
      <c r="HC32" s="504"/>
      <c r="HD32" s="504"/>
      <c r="HE32" s="504"/>
      <c r="HF32" s="504"/>
      <c r="HG32" s="504"/>
      <c r="HH32" s="504"/>
      <c r="HI32" s="504"/>
      <c r="HJ32" s="504"/>
      <c r="HK32" s="504"/>
      <c r="HL32" s="504"/>
      <c r="HM32" s="504"/>
      <c r="HN32" s="504"/>
      <c r="HO32" s="504"/>
      <c r="HP32" s="504"/>
      <c r="HQ32" s="504"/>
      <c r="HR32" s="504"/>
      <c r="HS32" s="504"/>
      <c r="HT32" s="504"/>
      <c r="HU32" s="504"/>
      <c r="HV32" s="504"/>
      <c r="HW32" s="504"/>
      <c r="HX32" s="504"/>
      <c r="HY32" s="504"/>
      <c r="HZ32" s="504"/>
      <c r="IA32" s="504"/>
      <c r="IB32" s="504"/>
      <c r="IC32" s="504"/>
      <c r="ID32" s="504"/>
      <c r="IE32" s="504"/>
      <c r="IF32" s="504"/>
      <c r="IG32" s="504"/>
      <c r="IH32" s="504"/>
      <c r="II32" s="504"/>
      <c r="IJ32" s="504"/>
      <c r="IK32" s="504"/>
      <c r="IL32" s="504"/>
      <c r="IM32" s="504"/>
      <c r="IN32" s="504"/>
      <c r="IO32" s="504"/>
      <c r="IP32" s="504"/>
      <c r="IQ32" s="504"/>
      <c r="IR32" s="504"/>
      <c r="IS32" s="504"/>
      <c r="IT32" s="504"/>
      <c r="IU32" s="504"/>
      <c r="IV32" s="504"/>
    </row>
    <row r="33" spans="1:256" ht="12.75">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4"/>
      <c r="CG33" s="504"/>
      <c r="CH33" s="504"/>
      <c r="CI33" s="504"/>
      <c r="CJ33" s="504"/>
      <c r="CK33" s="504"/>
      <c r="CL33" s="504"/>
      <c r="CM33" s="504"/>
      <c r="CN33" s="504"/>
      <c r="CO33" s="504"/>
      <c r="CP33" s="504"/>
      <c r="CQ33" s="504"/>
      <c r="CR33" s="504"/>
      <c r="CS33" s="504"/>
      <c r="CT33" s="504"/>
      <c r="CU33" s="504"/>
      <c r="CV33" s="504"/>
      <c r="CW33" s="504"/>
      <c r="CX33" s="504"/>
      <c r="CY33" s="504"/>
      <c r="CZ33" s="504"/>
      <c r="DA33" s="504"/>
      <c r="DB33" s="504"/>
      <c r="DC33" s="504"/>
      <c r="DD33" s="504"/>
      <c r="DE33" s="504"/>
      <c r="DF33" s="504"/>
      <c r="DG33" s="504"/>
      <c r="DH33" s="504"/>
      <c r="DI33" s="504"/>
      <c r="DJ33" s="504"/>
      <c r="DK33" s="504"/>
      <c r="DL33" s="504"/>
      <c r="DM33" s="504"/>
      <c r="DN33" s="504"/>
      <c r="DO33" s="504"/>
      <c r="DP33" s="504"/>
      <c r="DQ33" s="504"/>
      <c r="DR33" s="504"/>
      <c r="DS33" s="504"/>
      <c r="DT33" s="504"/>
      <c r="DU33" s="504"/>
      <c r="DV33" s="504"/>
      <c r="DW33" s="504"/>
      <c r="DX33" s="504"/>
      <c r="DY33" s="504"/>
      <c r="DZ33" s="504"/>
      <c r="EA33" s="504"/>
      <c r="EB33" s="504"/>
      <c r="EC33" s="504"/>
      <c r="ED33" s="504"/>
      <c r="EE33" s="504"/>
      <c r="EF33" s="504"/>
      <c r="EG33" s="504"/>
      <c r="EH33" s="504"/>
      <c r="EI33" s="504"/>
      <c r="EJ33" s="504"/>
      <c r="EK33" s="504"/>
      <c r="EL33" s="504"/>
      <c r="EM33" s="504"/>
      <c r="EN33" s="504"/>
      <c r="EO33" s="504"/>
      <c r="EP33" s="504"/>
      <c r="EQ33" s="504"/>
      <c r="ER33" s="504"/>
      <c r="ES33" s="504"/>
      <c r="ET33" s="504"/>
      <c r="EU33" s="504"/>
      <c r="EV33" s="504"/>
      <c r="EW33" s="504"/>
      <c r="EX33" s="504"/>
      <c r="EY33" s="504"/>
      <c r="EZ33" s="504"/>
      <c r="FA33" s="504"/>
      <c r="FB33" s="504"/>
      <c r="FC33" s="504"/>
      <c r="FD33" s="504"/>
      <c r="FE33" s="504"/>
      <c r="FF33" s="504"/>
      <c r="FG33" s="504"/>
      <c r="FH33" s="504"/>
      <c r="FI33" s="504"/>
      <c r="FJ33" s="504"/>
      <c r="FK33" s="504"/>
      <c r="FL33" s="504"/>
      <c r="FM33" s="504"/>
      <c r="FN33" s="504"/>
      <c r="FO33" s="504"/>
      <c r="FP33" s="504"/>
      <c r="FQ33" s="504"/>
      <c r="FR33" s="504"/>
      <c r="FS33" s="504"/>
      <c r="FT33" s="504"/>
      <c r="FU33" s="504"/>
      <c r="FV33" s="504"/>
      <c r="FW33" s="504"/>
      <c r="FX33" s="504"/>
      <c r="FY33" s="504"/>
      <c r="FZ33" s="504"/>
      <c r="GA33" s="504"/>
      <c r="GB33" s="504"/>
      <c r="GC33" s="504"/>
      <c r="GD33" s="504"/>
      <c r="GE33" s="504"/>
      <c r="GF33" s="504"/>
      <c r="GG33" s="504"/>
      <c r="GH33" s="504"/>
      <c r="GI33" s="504"/>
      <c r="GJ33" s="504"/>
      <c r="GK33" s="504"/>
      <c r="GL33" s="504"/>
      <c r="GM33" s="504"/>
      <c r="GN33" s="504"/>
      <c r="GO33" s="504"/>
      <c r="GP33" s="504"/>
      <c r="GQ33" s="504"/>
      <c r="GR33" s="504"/>
      <c r="GS33" s="504"/>
      <c r="GT33" s="504"/>
      <c r="GU33" s="504"/>
      <c r="GV33" s="504"/>
      <c r="GW33" s="504"/>
      <c r="GX33" s="504"/>
      <c r="GY33" s="504"/>
      <c r="GZ33" s="504"/>
      <c r="HA33" s="504"/>
      <c r="HB33" s="504"/>
      <c r="HC33" s="504"/>
      <c r="HD33" s="504"/>
      <c r="HE33" s="504"/>
      <c r="HF33" s="504"/>
      <c r="HG33" s="504"/>
      <c r="HH33" s="504"/>
      <c r="HI33" s="504"/>
      <c r="HJ33" s="504"/>
      <c r="HK33" s="504"/>
      <c r="HL33" s="504"/>
      <c r="HM33" s="504"/>
      <c r="HN33" s="504"/>
      <c r="HO33" s="504"/>
      <c r="HP33" s="504"/>
      <c r="HQ33" s="504"/>
      <c r="HR33" s="504"/>
      <c r="HS33" s="504"/>
      <c r="HT33" s="504"/>
      <c r="HU33" s="504"/>
      <c r="HV33" s="504"/>
      <c r="HW33" s="504"/>
      <c r="HX33" s="504"/>
      <c r="HY33" s="504"/>
      <c r="HZ33" s="504"/>
      <c r="IA33" s="504"/>
      <c r="IB33" s="504"/>
      <c r="IC33" s="504"/>
      <c r="ID33" s="504"/>
      <c r="IE33" s="504"/>
      <c r="IF33" s="504"/>
      <c r="IG33" s="504"/>
      <c r="IH33" s="504"/>
      <c r="II33" s="504"/>
      <c r="IJ33" s="504"/>
      <c r="IK33" s="504"/>
      <c r="IL33" s="504"/>
      <c r="IM33" s="504"/>
      <c r="IN33" s="504"/>
      <c r="IO33" s="504"/>
      <c r="IP33" s="504"/>
      <c r="IQ33" s="504"/>
      <c r="IR33" s="504"/>
      <c r="IS33" s="504"/>
      <c r="IT33" s="504"/>
      <c r="IU33" s="504"/>
      <c r="IV33" s="504"/>
    </row>
    <row r="34" spans="1:256" ht="12.75">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504"/>
      <c r="CB34" s="504"/>
      <c r="CC34" s="504"/>
      <c r="CD34" s="504"/>
      <c r="CE34" s="504"/>
      <c r="CF34" s="504"/>
      <c r="CG34" s="504"/>
      <c r="CH34" s="504"/>
      <c r="CI34" s="504"/>
      <c r="CJ34" s="504"/>
      <c r="CK34" s="504"/>
      <c r="CL34" s="504"/>
      <c r="CM34" s="504"/>
      <c r="CN34" s="504"/>
      <c r="CO34" s="504"/>
      <c r="CP34" s="504"/>
      <c r="CQ34" s="504"/>
      <c r="CR34" s="504"/>
      <c r="CS34" s="504"/>
      <c r="CT34" s="504"/>
      <c r="CU34" s="504"/>
      <c r="CV34" s="504"/>
      <c r="CW34" s="504"/>
      <c r="CX34" s="504"/>
      <c r="CY34" s="504"/>
      <c r="CZ34" s="504"/>
      <c r="DA34" s="504"/>
      <c r="DB34" s="504"/>
      <c r="DC34" s="504"/>
      <c r="DD34" s="504"/>
      <c r="DE34" s="504"/>
      <c r="DF34" s="504"/>
      <c r="DG34" s="504"/>
      <c r="DH34" s="504"/>
      <c r="DI34" s="504"/>
      <c r="DJ34" s="504"/>
      <c r="DK34" s="504"/>
      <c r="DL34" s="504"/>
      <c r="DM34" s="504"/>
      <c r="DN34" s="504"/>
      <c r="DO34" s="504"/>
      <c r="DP34" s="504"/>
      <c r="DQ34" s="504"/>
      <c r="DR34" s="504"/>
      <c r="DS34" s="504"/>
      <c r="DT34" s="504"/>
      <c r="DU34" s="504"/>
      <c r="DV34" s="504"/>
      <c r="DW34" s="504"/>
      <c r="DX34" s="504"/>
      <c r="DY34" s="504"/>
      <c r="DZ34" s="504"/>
      <c r="EA34" s="504"/>
      <c r="EB34" s="504"/>
      <c r="EC34" s="504"/>
      <c r="ED34" s="504"/>
      <c r="EE34" s="504"/>
      <c r="EF34" s="504"/>
      <c r="EG34" s="504"/>
      <c r="EH34" s="504"/>
      <c r="EI34" s="504"/>
      <c r="EJ34" s="504"/>
      <c r="EK34" s="504"/>
      <c r="EL34" s="504"/>
      <c r="EM34" s="504"/>
      <c r="EN34" s="504"/>
      <c r="EO34" s="504"/>
      <c r="EP34" s="504"/>
      <c r="EQ34" s="504"/>
      <c r="ER34" s="504"/>
      <c r="ES34" s="504"/>
      <c r="ET34" s="504"/>
      <c r="EU34" s="504"/>
      <c r="EV34" s="504"/>
      <c r="EW34" s="504"/>
      <c r="EX34" s="504"/>
      <c r="EY34" s="504"/>
      <c r="EZ34" s="504"/>
      <c r="FA34" s="504"/>
      <c r="FB34" s="504"/>
      <c r="FC34" s="504"/>
      <c r="FD34" s="504"/>
      <c r="FE34" s="504"/>
      <c r="FF34" s="504"/>
      <c r="FG34" s="504"/>
      <c r="FH34" s="504"/>
      <c r="FI34" s="504"/>
      <c r="FJ34" s="504"/>
      <c r="FK34" s="504"/>
      <c r="FL34" s="504"/>
      <c r="FM34" s="504"/>
      <c r="FN34" s="504"/>
      <c r="FO34" s="504"/>
      <c r="FP34" s="504"/>
      <c r="FQ34" s="504"/>
      <c r="FR34" s="504"/>
      <c r="FS34" s="504"/>
      <c r="FT34" s="504"/>
      <c r="FU34" s="504"/>
      <c r="FV34" s="504"/>
      <c r="FW34" s="504"/>
      <c r="FX34" s="504"/>
      <c r="FY34" s="504"/>
      <c r="FZ34" s="504"/>
      <c r="GA34" s="504"/>
      <c r="GB34" s="504"/>
      <c r="GC34" s="504"/>
      <c r="GD34" s="504"/>
      <c r="GE34" s="504"/>
      <c r="GF34" s="504"/>
      <c r="GG34" s="504"/>
      <c r="GH34" s="504"/>
      <c r="GI34" s="504"/>
      <c r="GJ34" s="504"/>
      <c r="GK34" s="504"/>
      <c r="GL34" s="504"/>
      <c r="GM34" s="504"/>
      <c r="GN34" s="504"/>
      <c r="GO34" s="504"/>
      <c r="GP34" s="504"/>
      <c r="GQ34" s="504"/>
      <c r="GR34" s="504"/>
      <c r="GS34" s="504"/>
      <c r="GT34" s="504"/>
      <c r="GU34" s="504"/>
      <c r="GV34" s="504"/>
      <c r="GW34" s="504"/>
      <c r="GX34" s="504"/>
      <c r="GY34" s="504"/>
      <c r="GZ34" s="504"/>
      <c r="HA34" s="504"/>
      <c r="HB34" s="504"/>
      <c r="HC34" s="504"/>
      <c r="HD34" s="504"/>
      <c r="HE34" s="504"/>
      <c r="HF34" s="504"/>
      <c r="HG34" s="504"/>
      <c r="HH34" s="504"/>
      <c r="HI34" s="504"/>
      <c r="HJ34" s="504"/>
      <c r="HK34" s="504"/>
      <c r="HL34" s="504"/>
      <c r="HM34" s="504"/>
      <c r="HN34" s="504"/>
      <c r="HO34" s="504"/>
      <c r="HP34" s="504"/>
      <c r="HQ34" s="504"/>
      <c r="HR34" s="504"/>
      <c r="HS34" s="504"/>
      <c r="HT34" s="504"/>
      <c r="HU34" s="504"/>
      <c r="HV34" s="504"/>
      <c r="HW34" s="504"/>
      <c r="HX34" s="504"/>
      <c r="HY34" s="504"/>
      <c r="HZ34" s="504"/>
      <c r="IA34" s="504"/>
      <c r="IB34" s="504"/>
      <c r="IC34" s="504"/>
      <c r="ID34" s="504"/>
      <c r="IE34" s="504"/>
      <c r="IF34" s="504"/>
      <c r="IG34" s="504"/>
      <c r="IH34" s="504"/>
      <c r="II34" s="504"/>
      <c r="IJ34" s="504"/>
      <c r="IK34" s="504"/>
      <c r="IL34" s="504"/>
      <c r="IM34" s="504"/>
      <c r="IN34" s="504"/>
      <c r="IO34" s="504"/>
      <c r="IP34" s="504"/>
      <c r="IQ34" s="504"/>
      <c r="IR34" s="504"/>
      <c r="IS34" s="504"/>
      <c r="IT34" s="504"/>
      <c r="IU34" s="504"/>
      <c r="IV34" s="504"/>
    </row>
    <row r="35" spans="1:256" ht="12.75">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4"/>
      <c r="BZ35" s="504"/>
      <c r="CA35" s="504"/>
      <c r="CB35" s="504"/>
      <c r="CC35" s="504"/>
      <c r="CD35" s="504"/>
      <c r="CE35" s="504"/>
      <c r="CF35" s="504"/>
      <c r="CG35" s="504"/>
      <c r="CH35" s="504"/>
      <c r="CI35" s="504"/>
      <c r="CJ35" s="504"/>
      <c r="CK35" s="504"/>
      <c r="CL35" s="504"/>
      <c r="CM35" s="504"/>
      <c r="CN35" s="504"/>
      <c r="CO35" s="504"/>
      <c r="CP35" s="504"/>
      <c r="CQ35" s="504"/>
      <c r="CR35" s="504"/>
      <c r="CS35" s="504"/>
      <c r="CT35" s="504"/>
      <c r="CU35" s="504"/>
      <c r="CV35" s="504"/>
      <c r="CW35" s="504"/>
      <c r="CX35" s="504"/>
      <c r="CY35" s="504"/>
      <c r="CZ35" s="504"/>
      <c r="DA35" s="504"/>
      <c r="DB35" s="504"/>
      <c r="DC35" s="504"/>
      <c r="DD35" s="504"/>
      <c r="DE35" s="504"/>
      <c r="DF35" s="504"/>
      <c r="DG35" s="504"/>
      <c r="DH35" s="504"/>
      <c r="DI35" s="504"/>
      <c r="DJ35" s="504"/>
      <c r="DK35" s="504"/>
      <c r="DL35" s="504"/>
      <c r="DM35" s="504"/>
      <c r="DN35" s="504"/>
      <c r="DO35" s="504"/>
      <c r="DP35" s="504"/>
      <c r="DQ35" s="504"/>
      <c r="DR35" s="504"/>
      <c r="DS35" s="504"/>
      <c r="DT35" s="504"/>
      <c r="DU35" s="504"/>
      <c r="DV35" s="504"/>
      <c r="DW35" s="504"/>
      <c r="DX35" s="504"/>
      <c r="DY35" s="504"/>
      <c r="DZ35" s="504"/>
      <c r="EA35" s="504"/>
      <c r="EB35" s="504"/>
      <c r="EC35" s="504"/>
      <c r="ED35" s="504"/>
      <c r="EE35" s="504"/>
      <c r="EF35" s="504"/>
      <c r="EG35" s="504"/>
      <c r="EH35" s="504"/>
      <c r="EI35" s="504"/>
      <c r="EJ35" s="504"/>
      <c r="EK35" s="504"/>
      <c r="EL35" s="504"/>
      <c r="EM35" s="504"/>
      <c r="EN35" s="504"/>
      <c r="EO35" s="504"/>
      <c r="EP35" s="504"/>
      <c r="EQ35" s="504"/>
      <c r="ER35" s="504"/>
      <c r="ES35" s="504"/>
      <c r="ET35" s="504"/>
      <c r="EU35" s="504"/>
      <c r="EV35" s="504"/>
      <c r="EW35" s="504"/>
      <c r="EX35" s="504"/>
      <c r="EY35" s="504"/>
      <c r="EZ35" s="504"/>
      <c r="FA35" s="504"/>
      <c r="FB35" s="504"/>
      <c r="FC35" s="504"/>
      <c r="FD35" s="504"/>
      <c r="FE35" s="504"/>
      <c r="FF35" s="504"/>
      <c r="FG35" s="504"/>
      <c r="FH35" s="504"/>
      <c r="FI35" s="504"/>
      <c r="FJ35" s="504"/>
      <c r="FK35" s="504"/>
      <c r="FL35" s="504"/>
      <c r="FM35" s="504"/>
      <c r="FN35" s="504"/>
      <c r="FO35" s="504"/>
      <c r="FP35" s="504"/>
      <c r="FQ35" s="504"/>
      <c r="FR35" s="504"/>
      <c r="FS35" s="504"/>
      <c r="FT35" s="504"/>
      <c r="FU35" s="504"/>
      <c r="FV35" s="504"/>
      <c r="FW35" s="504"/>
      <c r="FX35" s="504"/>
      <c r="FY35" s="504"/>
      <c r="FZ35" s="504"/>
      <c r="GA35" s="504"/>
      <c r="GB35" s="504"/>
      <c r="GC35" s="504"/>
      <c r="GD35" s="504"/>
      <c r="GE35" s="504"/>
      <c r="GF35" s="504"/>
      <c r="GG35" s="504"/>
      <c r="GH35" s="504"/>
      <c r="GI35" s="504"/>
      <c r="GJ35" s="504"/>
      <c r="GK35" s="504"/>
      <c r="GL35" s="504"/>
      <c r="GM35" s="504"/>
      <c r="GN35" s="504"/>
      <c r="GO35" s="504"/>
      <c r="GP35" s="504"/>
      <c r="GQ35" s="504"/>
      <c r="GR35" s="504"/>
      <c r="GS35" s="504"/>
      <c r="GT35" s="504"/>
      <c r="GU35" s="504"/>
      <c r="GV35" s="504"/>
      <c r="GW35" s="504"/>
      <c r="GX35" s="504"/>
      <c r="GY35" s="504"/>
      <c r="GZ35" s="504"/>
      <c r="HA35" s="504"/>
      <c r="HB35" s="504"/>
      <c r="HC35" s="504"/>
      <c r="HD35" s="504"/>
      <c r="HE35" s="504"/>
      <c r="HF35" s="504"/>
      <c r="HG35" s="504"/>
      <c r="HH35" s="504"/>
      <c r="HI35" s="504"/>
      <c r="HJ35" s="504"/>
      <c r="HK35" s="504"/>
      <c r="HL35" s="504"/>
      <c r="HM35" s="504"/>
      <c r="HN35" s="504"/>
      <c r="HO35" s="504"/>
      <c r="HP35" s="504"/>
      <c r="HQ35" s="504"/>
      <c r="HR35" s="504"/>
      <c r="HS35" s="504"/>
      <c r="HT35" s="504"/>
      <c r="HU35" s="504"/>
      <c r="HV35" s="504"/>
      <c r="HW35" s="504"/>
      <c r="HX35" s="504"/>
      <c r="HY35" s="504"/>
      <c r="HZ35" s="504"/>
      <c r="IA35" s="504"/>
      <c r="IB35" s="504"/>
      <c r="IC35" s="504"/>
      <c r="ID35" s="504"/>
      <c r="IE35" s="504"/>
      <c r="IF35" s="504"/>
      <c r="IG35" s="504"/>
      <c r="IH35" s="504"/>
      <c r="II35" s="504"/>
      <c r="IJ35" s="504"/>
      <c r="IK35" s="504"/>
      <c r="IL35" s="504"/>
      <c r="IM35" s="504"/>
      <c r="IN35" s="504"/>
      <c r="IO35" s="504"/>
      <c r="IP35" s="504"/>
      <c r="IQ35" s="504"/>
      <c r="IR35" s="504"/>
      <c r="IS35" s="504"/>
      <c r="IT35" s="504"/>
      <c r="IU35" s="504"/>
      <c r="IV35" s="504"/>
    </row>
    <row r="36" spans="1:256" ht="12.75">
      <c r="A36" s="504"/>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504"/>
      <c r="BN36" s="504"/>
      <c r="BO36" s="504"/>
      <c r="BP36" s="504"/>
      <c r="BQ36" s="504"/>
      <c r="BR36" s="504"/>
      <c r="BS36" s="504"/>
      <c r="BT36" s="504"/>
      <c r="BU36" s="504"/>
      <c r="BV36" s="504"/>
      <c r="BW36" s="504"/>
      <c r="BX36" s="504"/>
      <c r="BY36" s="504"/>
      <c r="BZ36" s="504"/>
      <c r="CA36" s="504"/>
      <c r="CB36" s="504"/>
      <c r="CC36" s="504"/>
      <c r="CD36" s="504"/>
      <c r="CE36" s="504"/>
      <c r="CF36" s="504"/>
      <c r="CG36" s="504"/>
      <c r="CH36" s="504"/>
      <c r="CI36" s="504"/>
      <c r="CJ36" s="504"/>
      <c r="CK36" s="504"/>
      <c r="CL36" s="504"/>
      <c r="CM36" s="504"/>
      <c r="CN36" s="504"/>
      <c r="CO36" s="504"/>
      <c r="CP36" s="504"/>
      <c r="CQ36" s="504"/>
      <c r="CR36" s="504"/>
      <c r="CS36" s="504"/>
      <c r="CT36" s="504"/>
      <c r="CU36" s="504"/>
      <c r="CV36" s="504"/>
      <c r="CW36" s="504"/>
      <c r="CX36" s="504"/>
      <c r="CY36" s="504"/>
      <c r="CZ36" s="504"/>
      <c r="DA36" s="504"/>
      <c r="DB36" s="504"/>
      <c r="DC36" s="504"/>
      <c r="DD36" s="504"/>
      <c r="DE36" s="504"/>
      <c r="DF36" s="504"/>
      <c r="DG36" s="504"/>
      <c r="DH36" s="504"/>
      <c r="DI36" s="504"/>
      <c r="DJ36" s="504"/>
      <c r="DK36" s="504"/>
      <c r="DL36" s="504"/>
      <c r="DM36" s="504"/>
      <c r="DN36" s="504"/>
      <c r="DO36" s="504"/>
      <c r="DP36" s="504"/>
      <c r="DQ36" s="504"/>
      <c r="DR36" s="504"/>
      <c r="DS36" s="504"/>
      <c r="DT36" s="504"/>
      <c r="DU36" s="504"/>
      <c r="DV36" s="504"/>
      <c r="DW36" s="504"/>
      <c r="DX36" s="504"/>
      <c r="DY36" s="504"/>
      <c r="DZ36" s="504"/>
      <c r="EA36" s="504"/>
      <c r="EB36" s="504"/>
      <c r="EC36" s="504"/>
      <c r="ED36" s="504"/>
      <c r="EE36" s="504"/>
      <c r="EF36" s="504"/>
      <c r="EG36" s="504"/>
      <c r="EH36" s="504"/>
      <c r="EI36" s="504"/>
      <c r="EJ36" s="504"/>
      <c r="EK36" s="504"/>
      <c r="EL36" s="504"/>
      <c r="EM36" s="504"/>
      <c r="EN36" s="504"/>
      <c r="EO36" s="504"/>
      <c r="EP36" s="504"/>
      <c r="EQ36" s="504"/>
      <c r="ER36" s="504"/>
      <c r="ES36" s="504"/>
      <c r="ET36" s="504"/>
      <c r="EU36" s="504"/>
      <c r="EV36" s="504"/>
      <c r="EW36" s="504"/>
      <c r="EX36" s="504"/>
      <c r="EY36" s="504"/>
      <c r="EZ36" s="504"/>
      <c r="FA36" s="504"/>
      <c r="FB36" s="504"/>
      <c r="FC36" s="504"/>
      <c r="FD36" s="504"/>
      <c r="FE36" s="504"/>
      <c r="FF36" s="504"/>
      <c r="FG36" s="504"/>
      <c r="FH36" s="504"/>
      <c r="FI36" s="504"/>
      <c r="FJ36" s="504"/>
      <c r="FK36" s="504"/>
      <c r="FL36" s="504"/>
      <c r="FM36" s="504"/>
      <c r="FN36" s="504"/>
      <c r="FO36" s="504"/>
      <c r="FP36" s="504"/>
      <c r="FQ36" s="504"/>
      <c r="FR36" s="504"/>
      <c r="FS36" s="504"/>
      <c r="FT36" s="504"/>
      <c r="FU36" s="504"/>
      <c r="FV36" s="504"/>
      <c r="FW36" s="504"/>
      <c r="FX36" s="504"/>
      <c r="FY36" s="504"/>
      <c r="FZ36" s="504"/>
      <c r="GA36" s="504"/>
      <c r="GB36" s="504"/>
      <c r="GC36" s="504"/>
      <c r="GD36" s="504"/>
      <c r="GE36" s="504"/>
      <c r="GF36" s="504"/>
      <c r="GG36" s="504"/>
      <c r="GH36" s="504"/>
      <c r="GI36" s="504"/>
      <c r="GJ36" s="504"/>
      <c r="GK36" s="504"/>
      <c r="GL36" s="504"/>
      <c r="GM36" s="504"/>
      <c r="GN36" s="504"/>
      <c r="GO36" s="504"/>
      <c r="GP36" s="504"/>
      <c r="GQ36" s="504"/>
      <c r="GR36" s="504"/>
      <c r="GS36" s="504"/>
      <c r="GT36" s="504"/>
      <c r="GU36" s="504"/>
      <c r="GV36" s="504"/>
      <c r="GW36" s="504"/>
      <c r="GX36" s="504"/>
      <c r="GY36" s="504"/>
      <c r="GZ36" s="504"/>
      <c r="HA36" s="504"/>
      <c r="HB36" s="504"/>
      <c r="HC36" s="504"/>
      <c r="HD36" s="504"/>
      <c r="HE36" s="504"/>
      <c r="HF36" s="504"/>
      <c r="HG36" s="504"/>
      <c r="HH36" s="504"/>
      <c r="HI36" s="504"/>
      <c r="HJ36" s="504"/>
      <c r="HK36" s="504"/>
      <c r="HL36" s="504"/>
      <c r="HM36" s="504"/>
      <c r="HN36" s="504"/>
      <c r="HO36" s="504"/>
      <c r="HP36" s="504"/>
      <c r="HQ36" s="504"/>
      <c r="HR36" s="504"/>
      <c r="HS36" s="504"/>
      <c r="HT36" s="504"/>
      <c r="HU36" s="504"/>
      <c r="HV36" s="504"/>
      <c r="HW36" s="504"/>
      <c r="HX36" s="504"/>
      <c r="HY36" s="504"/>
      <c r="HZ36" s="504"/>
      <c r="IA36" s="504"/>
      <c r="IB36" s="504"/>
      <c r="IC36" s="504"/>
      <c r="ID36" s="504"/>
      <c r="IE36" s="504"/>
      <c r="IF36" s="504"/>
      <c r="IG36" s="504"/>
      <c r="IH36" s="504"/>
      <c r="II36" s="504"/>
      <c r="IJ36" s="504"/>
      <c r="IK36" s="504"/>
      <c r="IL36" s="504"/>
      <c r="IM36" s="504"/>
      <c r="IN36" s="504"/>
      <c r="IO36" s="504"/>
      <c r="IP36" s="504"/>
      <c r="IQ36" s="504"/>
      <c r="IR36" s="504"/>
      <c r="IS36" s="504"/>
      <c r="IT36" s="504"/>
      <c r="IU36" s="504"/>
      <c r="IV36" s="504"/>
    </row>
    <row r="37" spans="1:256" ht="12.75">
      <c r="A37" s="504"/>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504"/>
      <c r="CB37" s="504"/>
      <c r="CC37" s="504"/>
      <c r="CD37" s="504"/>
      <c r="CE37" s="504"/>
      <c r="CF37" s="504"/>
      <c r="CG37" s="504"/>
      <c r="CH37" s="504"/>
      <c r="CI37" s="504"/>
      <c r="CJ37" s="504"/>
      <c r="CK37" s="504"/>
      <c r="CL37" s="504"/>
      <c r="CM37" s="504"/>
      <c r="CN37" s="504"/>
      <c r="CO37" s="504"/>
      <c r="CP37" s="504"/>
      <c r="CQ37" s="504"/>
      <c r="CR37" s="504"/>
      <c r="CS37" s="504"/>
      <c r="CT37" s="504"/>
      <c r="CU37" s="504"/>
      <c r="CV37" s="504"/>
      <c r="CW37" s="504"/>
      <c r="CX37" s="504"/>
      <c r="CY37" s="504"/>
      <c r="CZ37" s="504"/>
      <c r="DA37" s="504"/>
      <c r="DB37" s="504"/>
      <c r="DC37" s="504"/>
      <c r="DD37" s="504"/>
      <c r="DE37" s="504"/>
      <c r="DF37" s="504"/>
      <c r="DG37" s="504"/>
      <c r="DH37" s="504"/>
      <c r="DI37" s="504"/>
      <c r="DJ37" s="504"/>
      <c r="DK37" s="504"/>
      <c r="DL37" s="504"/>
      <c r="DM37" s="504"/>
      <c r="DN37" s="504"/>
      <c r="DO37" s="504"/>
      <c r="DP37" s="504"/>
      <c r="DQ37" s="504"/>
      <c r="DR37" s="504"/>
      <c r="DS37" s="504"/>
      <c r="DT37" s="504"/>
      <c r="DU37" s="504"/>
      <c r="DV37" s="504"/>
      <c r="DW37" s="504"/>
      <c r="DX37" s="504"/>
      <c r="DY37" s="504"/>
      <c r="DZ37" s="504"/>
      <c r="EA37" s="504"/>
      <c r="EB37" s="504"/>
      <c r="EC37" s="504"/>
      <c r="ED37" s="504"/>
      <c r="EE37" s="504"/>
      <c r="EF37" s="504"/>
      <c r="EG37" s="504"/>
      <c r="EH37" s="504"/>
      <c r="EI37" s="504"/>
      <c r="EJ37" s="504"/>
      <c r="EK37" s="504"/>
      <c r="EL37" s="504"/>
      <c r="EM37" s="504"/>
      <c r="EN37" s="504"/>
      <c r="EO37" s="504"/>
      <c r="EP37" s="504"/>
      <c r="EQ37" s="504"/>
      <c r="ER37" s="504"/>
      <c r="ES37" s="504"/>
      <c r="ET37" s="504"/>
      <c r="EU37" s="504"/>
      <c r="EV37" s="504"/>
      <c r="EW37" s="504"/>
      <c r="EX37" s="504"/>
      <c r="EY37" s="504"/>
      <c r="EZ37" s="504"/>
      <c r="FA37" s="504"/>
      <c r="FB37" s="504"/>
      <c r="FC37" s="504"/>
      <c r="FD37" s="504"/>
      <c r="FE37" s="504"/>
      <c r="FF37" s="504"/>
      <c r="FG37" s="504"/>
      <c r="FH37" s="504"/>
      <c r="FI37" s="504"/>
      <c r="FJ37" s="504"/>
      <c r="FK37" s="504"/>
      <c r="FL37" s="504"/>
      <c r="FM37" s="504"/>
      <c r="FN37" s="504"/>
      <c r="FO37" s="504"/>
      <c r="FP37" s="504"/>
      <c r="FQ37" s="504"/>
      <c r="FR37" s="504"/>
      <c r="FS37" s="504"/>
      <c r="FT37" s="504"/>
      <c r="FU37" s="504"/>
      <c r="FV37" s="504"/>
      <c r="FW37" s="504"/>
      <c r="FX37" s="504"/>
      <c r="FY37" s="504"/>
      <c r="FZ37" s="504"/>
      <c r="GA37" s="504"/>
      <c r="GB37" s="504"/>
      <c r="GC37" s="504"/>
      <c r="GD37" s="504"/>
      <c r="GE37" s="504"/>
      <c r="GF37" s="504"/>
      <c r="GG37" s="504"/>
      <c r="GH37" s="504"/>
      <c r="GI37" s="504"/>
      <c r="GJ37" s="504"/>
      <c r="GK37" s="504"/>
      <c r="GL37" s="504"/>
      <c r="GM37" s="504"/>
      <c r="GN37" s="504"/>
      <c r="GO37" s="504"/>
      <c r="GP37" s="504"/>
      <c r="GQ37" s="504"/>
      <c r="GR37" s="504"/>
      <c r="GS37" s="504"/>
      <c r="GT37" s="504"/>
      <c r="GU37" s="504"/>
      <c r="GV37" s="504"/>
      <c r="GW37" s="504"/>
      <c r="GX37" s="504"/>
      <c r="GY37" s="504"/>
      <c r="GZ37" s="504"/>
      <c r="HA37" s="504"/>
      <c r="HB37" s="504"/>
      <c r="HC37" s="504"/>
      <c r="HD37" s="504"/>
      <c r="HE37" s="504"/>
      <c r="HF37" s="504"/>
      <c r="HG37" s="504"/>
      <c r="HH37" s="504"/>
      <c r="HI37" s="504"/>
      <c r="HJ37" s="504"/>
      <c r="HK37" s="504"/>
      <c r="HL37" s="504"/>
      <c r="HM37" s="504"/>
      <c r="HN37" s="504"/>
      <c r="HO37" s="504"/>
      <c r="HP37" s="504"/>
      <c r="HQ37" s="504"/>
      <c r="HR37" s="504"/>
      <c r="HS37" s="504"/>
      <c r="HT37" s="504"/>
      <c r="HU37" s="504"/>
      <c r="HV37" s="504"/>
      <c r="HW37" s="504"/>
      <c r="HX37" s="504"/>
      <c r="HY37" s="504"/>
      <c r="HZ37" s="504"/>
      <c r="IA37" s="504"/>
      <c r="IB37" s="504"/>
      <c r="IC37" s="504"/>
      <c r="ID37" s="504"/>
      <c r="IE37" s="504"/>
      <c r="IF37" s="504"/>
      <c r="IG37" s="504"/>
      <c r="IH37" s="504"/>
      <c r="II37" s="504"/>
      <c r="IJ37" s="504"/>
      <c r="IK37" s="504"/>
      <c r="IL37" s="504"/>
      <c r="IM37" s="504"/>
      <c r="IN37" s="504"/>
      <c r="IO37" s="504"/>
      <c r="IP37" s="504"/>
      <c r="IQ37" s="504"/>
      <c r="IR37" s="504"/>
      <c r="IS37" s="504"/>
      <c r="IT37" s="504"/>
      <c r="IU37" s="504"/>
      <c r="IV37" s="504"/>
    </row>
    <row r="38" spans="1:256" ht="12.75">
      <c r="A38" s="504"/>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504"/>
      <c r="AX38" s="504"/>
      <c r="AY38" s="504"/>
      <c r="AZ38" s="504"/>
      <c r="BA38" s="504"/>
      <c r="BB38" s="504"/>
      <c r="BC38" s="504"/>
      <c r="BD38" s="504"/>
      <c r="BE38" s="504"/>
      <c r="BF38" s="504"/>
      <c r="BG38" s="504"/>
      <c r="BH38" s="504"/>
      <c r="BI38" s="504"/>
      <c r="BJ38" s="504"/>
      <c r="BK38" s="504"/>
      <c r="BL38" s="504"/>
      <c r="BM38" s="504"/>
      <c r="BN38" s="504"/>
      <c r="BO38" s="504"/>
      <c r="BP38" s="504"/>
      <c r="BQ38" s="504"/>
      <c r="BR38" s="504"/>
      <c r="BS38" s="504"/>
      <c r="BT38" s="504"/>
      <c r="BU38" s="504"/>
      <c r="BV38" s="504"/>
      <c r="BW38" s="504"/>
      <c r="BX38" s="504"/>
      <c r="BY38" s="504"/>
      <c r="BZ38" s="504"/>
      <c r="CA38" s="504"/>
      <c r="CB38" s="504"/>
      <c r="CC38" s="504"/>
      <c r="CD38" s="504"/>
      <c r="CE38" s="504"/>
      <c r="CF38" s="504"/>
      <c r="CG38" s="504"/>
      <c r="CH38" s="504"/>
      <c r="CI38" s="504"/>
      <c r="CJ38" s="504"/>
      <c r="CK38" s="504"/>
      <c r="CL38" s="504"/>
      <c r="CM38" s="504"/>
      <c r="CN38" s="504"/>
      <c r="CO38" s="504"/>
      <c r="CP38" s="504"/>
      <c r="CQ38" s="504"/>
      <c r="CR38" s="504"/>
      <c r="CS38" s="504"/>
      <c r="CT38" s="504"/>
      <c r="CU38" s="504"/>
      <c r="CV38" s="504"/>
      <c r="CW38" s="504"/>
      <c r="CX38" s="504"/>
      <c r="CY38" s="504"/>
      <c r="CZ38" s="504"/>
      <c r="DA38" s="504"/>
      <c r="DB38" s="504"/>
      <c r="DC38" s="504"/>
      <c r="DD38" s="504"/>
      <c r="DE38" s="504"/>
      <c r="DF38" s="504"/>
      <c r="DG38" s="504"/>
      <c r="DH38" s="504"/>
      <c r="DI38" s="504"/>
      <c r="DJ38" s="504"/>
      <c r="DK38" s="504"/>
      <c r="DL38" s="504"/>
      <c r="DM38" s="504"/>
      <c r="DN38" s="504"/>
      <c r="DO38" s="504"/>
      <c r="DP38" s="504"/>
      <c r="DQ38" s="504"/>
      <c r="DR38" s="504"/>
      <c r="DS38" s="504"/>
      <c r="DT38" s="504"/>
      <c r="DU38" s="504"/>
      <c r="DV38" s="504"/>
      <c r="DW38" s="504"/>
      <c r="DX38" s="504"/>
      <c r="DY38" s="504"/>
      <c r="DZ38" s="504"/>
      <c r="EA38" s="504"/>
      <c r="EB38" s="504"/>
      <c r="EC38" s="504"/>
      <c r="ED38" s="504"/>
      <c r="EE38" s="504"/>
      <c r="EF38" s="504"/>
      <c r="EG38" s="504"/>
      <c r="EH38" s="504"/>
      <c r="EI38" s="504"/>
      <c r="EJ38" s="504"/>
      <c r="EK38" s="504"/>
      <c r="EL38" s="504"/>
      <c r="EM38" s="504"/>
      <c r="EN38" s="504"/>
      <c r="EO38" s="504"/>
      <c r="EP38" s="504"/>
      <c r="EQ38" s="504"/>
      <c r="ER38" s="504"/>
      <c r="ES38" s="504"/>
      <c r="ET38" s="504"/>
      <c r="EU38" s="504"/>
      <c r="EV38" s="504"/>
      <c r="EW38" s="504"/>
      <c r="EX38" s="504"/>
      <c r="EY38" s="504"/>
      <c r="EZ38" s="504"/>
      <c r="FA38" s="504"/>
      <c r="FB38" s="504"/>
      <c r="FC38" s="504"/>
      <c r="FD38" s="504"/>
      <c r="FE38" s="504"/>
      <c r="FF38" s="504"/>
      <c r="FG38" s="504"/>
      <c r="FH38" s="504"/>
      <c r="FI38" s="504"/>
      <c r="FJ38" s="504"/>
      <c r="FK38" s="504"/>
      <c r="FL38" s="504"/>
      <c r="FM38" s="504"/>
      <c r="FN38" s="504"/>
      <c r="FO38" s="504"/>
      <c r="FP38" s="504"/>
      <c r="FQ38" s="504"/>
      <c r="FR38" s="504"/>
      <c r="FS38" s="504"/>
      <c r="FT38" s="504"/>
      <c r="FU38" s="504"/>
      <c r="FV38" s="504"/>
      <c r="FW38" s="504"/>
      <c r="FX38" s="504"/>
      <c r="FY38" s="504"/>
      <c r="FZ38" s="504"/>
      <c r="GA38" s="504"/>
      <c r="GB38" s="504"/>
      <c r="GC38" s="504"/>
      <c r="GD38" s="504"/>
      <c r="GE38" s="504"/>
      <c r="GF38" s="504"/>
      <c r="GG38" s="504"/>
      <c r="GH38" s="504"/>
      <c r="GI38" s="504"/>
      <c r="GJ38" s="504"/>
      <c r="GK38" s="504"/>
      <c r="GL38" s="504"/>
      <c r="GM38" s="504"/>
      <c r="GN38" s="504"/>
      <c r="GO38" s="504"/>
      <c r="GP38" s="504"/>
      <c r="GQ38" s="504"/>
      <c r="GR38" s="504"/>
      <c r="GS38" s="504"/>
      <c r="GT38" s="504"/>
      <c r="GU38" s="504"/>
      <c r="GV38" s="504"/>
      <c r="GW38" s="504"/>
      <c r="GX38" s="504"/>
      <c r="GY38" s="504"/>
      <c r="GZ38" s="504"/>
      <c r="HA38" s="504"/>
      <c r="HB38" s="504"/>
      <c r="HC38" s="504"/>
      <c r="HD38" s="504"/>
      <c r="HE38" s="504"/>
      <c r="HF38" s="504"/>
      <c r="HG38" s="504"/>
      <c r="HH38" s="504"/>
      <c r="HI38" s="504"/>
      <c r="HJ38" s="504"/>
      <c r="HK38" s="504"/>
      <c r="HL38" s="504"/>
      <c r="HM38" s="504"/>
      <c r="HN38" s="504"/>
      <c r="HO38" s="504"/>
      <c r="HP38" s="504"/>
      <c r="HQ38" s="504"/>
      <c r="HR38" s="504"/>
      <c r="HS38" s="504"/>
      <c r="HT38" s="504"/>
      <c r="HU38" s="504"/>
      <c r="HV38" s="504"/>
      <c r="HW38" s="504"/>
      <c r="HX38" s="504"/>
      <c r="HY38" s="504"/>
      <c r="HZ38" s="504"/>
      <c r="IA38" s="504"/>
      <c r="IB38" s="504"/>
      <c r="IC38" s="504"/>
      <c r="ID38" s="504"/>
      <c r="IE38" s="504"/>
      <c r="IF38" s="504"/>
      <c r="IG38" s="504"/>
      <c r="IH38" s="504"/>
      <c r="II38" s="504"/>
      <c r="IJ38" s="504"/>
      <c r="IK38" s="504"/>
      <c r="IL38" s="504"/>
      <c r="IM38" s="504"/>
      <c r="IN38" s="504"/>
      <c r="IO38" s="504"/>
      <c r="IP38" s="504"/>
      <c r="IQ38" s="504"/>
      <c r="IR38" s="504"/>
      <c r="IS38" s="504"/>
      <c r="IT38" s="504"/>
      <c r="IU38" s="504"/>
      <c r="IV38" s="504"/>
    </row>
    <row r="39" spans="1:256" ht="12.75">
      <c r="A39" s="504"/>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504"/>
      <c r="BS39" s="504"/>
      <c r="BT39" s="504"/>
      <c r="BU39" s="504"/>
      <c r="BV39" s="504"/>
      <c r="BW39" s="504"/>
      <c r="BX39" s="504"/>
      <c r="BY39" s="504"/>
      <c r="BZ39" s="504"/>
      <c r="CA39" s="504"/>
      <c r="CB39" s="504"/>
      <c r="CC39" s="504"/>
      <c r="CD39" s="504"/>
      <c r="CE39" s="504"/>
      <c r="CF39" s="504"/>
      <c r="CG39" s="504"/>
      <c r="CH39" s="504"/>
      <c r="CI39" s="504"/>
      <c r="CJ39" s="504"/>
      <c r="CK39" s="504"/>
      <c r="CL39" s="504"/>
      <c r="CM39" s="504"/>
      <c r="CN39" s="504"/>
      <c r="CO39" s="504"/>
      <c r="CP39" s="504"/>
      <c r="CQ39" s="504"/>
      <c r="CR39" s="504"/>
      <c r="CS39" s="504"/>
      <c r="CT39" s="504"/>
      <c r="CU39" s="504"/>
      <c r="CV39" s="504"/>
      <c r="CW39" s="504"/>
      <c r="CX39" s="504"/>
      <c r="CY39" s="504"/>
      <c r="CZ39" s="504"/>
      <c r="DA39" s="504"/>
      <c r="DB39" s="504"/>
      <c r="DC39" s="504"/>
      <c r="DD39" s="504"/>
      <c r="DE39" s="504"/>
      <c r="DF39" s="504"/>
      <c r="DG39" s="504"/>
      <c r="DH39" s="504"/>
      <c r="DI39" s="504"/>
      <c r="DJ39" s="504"/>
      <c r="DK39" s="504"/>
      <c r="DL39" s="504"/>
      <c r="DM39" s="504"/>
      <c r="DN39" s="504"/>
      <c r="DO39" s="504"/>
      <c r="DP39" s="504"/>
      <c r="DQ39" s="504"/>
      <c r="DR39" s="504"/>
      <c r="DS39" s="504"/>
      <c r="DT39" s="504"/>
      <c r="DU39" s="504"/>
      <c r="DV39" s="504"/>
      <c r="DW39" s="504"/>
      <c r="DX39" s="504"/>
      <c r="DY39" s="504"/>
      <c r="DZ39" s="504"/>
      <c r="EA39" s="504"/>
      <c r="EB39" s="504"/>
      <c r="EC39" s="504"/>
      <c r="ED39" s="504"/>
      <c r="EE39" s="504"/>
      <c r="EF39" s="504"/>
      <c r="EG39" s="504"/>
      <c r="EH39" s="504"/>
      <c r="EI39" s="504"/>
      <c r="EJ39" s="504"/>
      <c r="EK39" s="504"/>
      <c r="EL39" s="504"/>
      <c r="EM39" s="504"/>
      <c r="EN39" s="504"/>
      <c r="EO39" s="504"/>
      <c r="EP39" s="504"/>
      <c r="EQ39" s="504"/>
      <c r="ER39" s="504"/>
      <c r="ES39" s="504"/>
      <c r="ET39" s="504"/>
      <c r="EU39" s="504"/>
      <c r="EV39" s="504"/>
      <c r="EW39" s="504"/>
      <c r="EX39" s="504"/>
      <c r="EY39" s="504"/>
      <c r="EZ39" s="504"/>
      <c r="FA39" s="504"/>
      <c r="FB39" s="504"/>
      <c r="FC39" s="504"/>
      <c r="FD39" s="504"/>
      <c r="FE39" s="504"/>
      <c r="FF39" s="504"/>
      <c r="FG39" s="504"/>
      <c r="FH39" s="504"/>
      <c r="FI39" s="504"/>
      <c r="FJ39" s="504"/>
      <c r="FK39" s="504"/>
      <c r="FL39" s="504"/>
      <c r="FM39" s="504"/>
      <c r="FN39" s="504"/>
      <c r="FO39" s="504"/>
      <c r="FP39" s="504"/>
      <c r="FQ39" s="504"/>
      <c r="FR39" s="504"/>
      <c r="FS39" s="504"/>
      <c r="FT39" s="504"/>
      <c r="FU39" s="504"/>
      <c r="FV39" s="504"/>
      <c r="FW39" s="504"/>
      <c r="FX39" s="504"/>
      <c r="FY39" s="504"/>
      <c r="FZ39" s="504"/>
      <c r="GA39" s="504"/>
      <c r="GB39" s="504"/>
      <c r="GC39" s="504"/>
      <c r="GD39" s="504"/>
      <c r="GE39" s="504"/>
      <c r="GF39" s="504"/>
      <c r="GG39" s="504"/>
      <c r="GH39" s="504"/>
      <c r="GI39" s="504"/>
      <c r="GJ39" s="504"/>
      <c r="GK39" s="504"/>
      <c r="GL39" s="504"/>
      <c r="GM39" s="504"/>
      <c r="GN39" s="504"/>
      <c r="GO39" s="504"/>
      <c r="GP39" s="504"/>
      <c r="GQ39" s="504"/>
      <c r="GR39" s="504"/>
      <c r="GS39" s="504"/>
      <c r="GT39" s="504"/>
      <c r="GU39" s="504"/>
      <c r="GV39" s="504"/>
      <c r="GW39" s="504"/>
      <c r="GX39" s="504"/>
      <c r="GY39" s="504"/>
      <c r="GZ39" s="504"/>
      <c r="HA39" s="504"/>
      <c r="HB39" s="504"/>
      <c r="HC39" s="504"/>
      <c r="HD39" s="504"/>
      <c r="HE39" s="504"/>
      <c r="HF39" s="504"/>
      <c r="HG39" s="504"/>
      <c r="HH39" s="504"/>
      <c r="HI39" s="504"/>
      <c r="HJ39" s="504"/>
      <c r="HK39" s="504"/>
      <c r="HL39" s="504"/>
      <c r="HM39" s="504"/>
      <c r="HN39" s="504"/>
      <c r="HO39" s="504"/>
      <c r="HP39" s="504"/>
      <c r="HQ39" s="504"/>
      <c r="HR39" s="504"/>
      <c r="HS39" s="504"/>
      <c r="HT39" s="504"/>
      <c r="HU39" s="504"/>
      <c r="HV39" s="504"/>
      <c r="HW39" s="504"/>
      <c r="HX39" s="504"/>
      <c r="HY39" s="504"/>
      <c r="HZ39" s="504"/>
      <c r="IA39" s="504"/>
      <c r="IB39" s="504"/>
      <c r="IC39" s="504"/>
      <c r="ID39" s="504"/>
      <c r="IE39" s="504"/>
      <c r="IF39" s="504"/>
      <c r="IG39" s="504"/>
      <c r="IH39" s="504"/>
      <c r="II39" s="504"/>
      <c r="IJ39" s="504"/>
      <c r="IK39" s="504"/>
      <c r="IL39" s="504"/>
      <c r="IM39" s="504"/>
      <c r="IN39" s="504"/>
      <c r="IO39" s="504"/>
      <c r="IP39" s="504"/>
      <c r="IQ39" s="504"/>
      <c r="IR39" s="504"/>
      <c r="IS39" s="504"/>
      <c r="IT39" s="504"/>
      <c r="IU39" s="504"/>
      <c r="IV39" s="504"/>
    </row>
    <row r="40" spans="1:256" ht="12.75">
      <c r="A40" s="504"/>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504"/>
      <c r="AV40" s="504"/>
      <c r="AW40" s="504"/>
      <c r="AX40" s="504"/>
      <c r="AY40" s="504"/>
      <c r="AZ40" s="504"/>
      <c r="BA40" s="504"/>
      <c r="BB40" s="504"/>
      <c r="BC40" s="504"/>
      <c r="BD40" s="504"/>
      <c r="BE40" s="504"/>
      <c r="BF40" s="504"/>
      <c r="BG40" s="504"/>
      <c r="BH40" s="504"/>
      <c r="BI40" s="504"/>
      <c r="BJ40" s="504"/>
      <c r="BK40" s="504"/>
      <c r="BL40" s="504"/>
      <c r="BM40" s="504"/>
      <c r="BN40" s="504"/>
      <c r="BO40" s="504"/>
      <c r="BP40" s="504"/>
      <c r="BQ40" s="504"/>
      <c r="BR40" s="504"/>
      <c r="BS40" s="504"/>
      <c r="BT40" s="504"/>
      <c r="BU40" s="504"/>
      <c r="BV40" s="504"/>
      <c r="BW40" s="504"/>
      <c r="BX40" s="504"/>
      <c r="BY40" s="504"/>
      <c r="BZ40" s="504"/>
      <c r="CA40" s="504"/>
      <c r="CB40" s="504"/>
      <c r="CC40" s="504"/>
      <c r="CD40" s="504"/>
      <c r="CE40" s="504"/>
      <c r="CF40" s="504"/>
      <c r="CG40" s="504"/>
      <c r="CH40" s="504"/>
      <c r="CI40" s="504"/>
      <c r="CJ40" s="504"/>
      <c r="CK40" s="504"/>
      <c r="CL40" s="504"/>
      <c r="CM40" s="504"/>
      <c r="CN40" s="504"/>
      <c r="CO40" s="504"/>
      <c r="CP40" s="504"/>
      <c r="CQ40" s="504"/>
      <c r="CR40" s="504"/>
      <c r="CS40" s="504"/>
      <c r="CT40" s="504"/>
      <c r="CU40" s="504"/>
      <c r="CV40" s="504"/>
      <c r="CW40" s="504"/>
      <c r="CX40" s="504"/>
      <c r="CY40" s="504"/>
      <c r="CZ40" s="504"/>
      <c r="DA40" s="504"/>
      <c r="DB40" s="504"/>
      <c r="DC40" s="504"/>
      <c r="DD40" s="504"/>
      <c r="DE40" s="504"/>
      <c r="DF40" s="504"/>
      <c r="DG40" s="504"/>
      <c r="DH40" s="504"/>
      <c r="DI40" s="504"/>
      <c r="DJ40" s="504"/>
      <c r="DK40" s="504"/>
      <c r="DL40" s="504"/>
      <c r="DM40" s="504"/>
      <c r="DN40" s="504"/>
      <c r="DO40" s="504"/>
      <c r="DP40" s="504"/>
      <c r="DQ40" s="504"/>
      <c r="DR40" s="504"/>
      <c r="DS40" s="504"/>
      <c r="DT40" s="504"/>
      <c r="DU40" s="504"/>
      <c r="DV40" s="504"/>
      <c r="DW40" s="504"/>
      <c r="DX40" s="504"/>
      <c r="DY40" s="504"/>
      <c r="DZ40" s="504"/>
      <c r="EA40" s="504"/>
      <c r="EB40" s="504"/>
      <c r="EC40" s="504"/>
      <c r="ED40" s="504"/>
      <c r="EE40" s="504"/>
      <c r="EF40" s="504"/>
      <c r="EG40" s="504"/>
      <c r="EH40" s="504"/>
      <c r="EI40" s="504"/>
      <c r="EJ40" s="504"/>
      <c r="EK40" s="504"/>
      <c r="EL40" s="504"/>
      <c r="EM40" s="504"/>
      <c r="EN40" s="504"/>
      <c r="EO40" s="504"/>
      <c r="EP40" s="504"/>
      <c r="EQ40" s="504"/>
      <c r="ER40" s="504"/>
      <c r="ES40" s="504"/>
      <c r="ET40" s="504"/>
      <c r="EU40" s="504"/>
      <c r="EV40" s="504"/>
      <c r="EW40" s="504"/>
      <c r="EX40" s="504"/>
      <c r="EY40" s="504"/>
      <c r="EZ40" s="504"/>
      <c r="FA40" s="504"/>
      <c r="FB40" s="504"/>
      <c r="FC40" s="504"/>
      <c r="FD40" s="504"/>
      <c r="FE40" s="504"/>
      <c r="FF40" s="504"/>
      <c r="FG40" s="504"/>
      <c r="FH40" s="504"/>
      <c r="FI40" s="504"/>
      <c r="FJ40" s="504"/>
      <c r="FK40" s="504"/>
      <c r="FL40" s="504"/>
      <c r="FM40" s="504"/>
      <c r="FN40" s="504"/>
      <c r="FO40" s="504"/>
      <c r="FP40" s="504"/>
      <c r="FQ40" s="504"/>
      <c r="FR40" s="504"/>
      <c r="FS40" s="504"/>
      <c r="FT40" s="504"/>
      <c r="FU40" s="504"/>
      <c r="FV40" s="504"/>
      <c r="FW40" s="504"/>
      <c r="FX40" s="504"/>
      <c r="FY40" s="504"/>
      <c r="FZ40" s="504"/>
      <c r="GA40" s="504"/>
      <c r="GB40" s="504"/>
      <c r="GC40" s="504"/>
      <c r="GD40" s="504"/>
      <c r="GE40" s="504"/>
      <c r="GF40" s="504"/>
      <c r="GG40" s="504"/>
      <c r="GH40" s="504"/>
      <c r="GI40" s="504"/>
      <c r="GJ40" s="504"/>
      <c r="GK40" s="504"/>
      <c r="GL40" s="504"/>
      <c r="GM40" s="504"/>
      <c r="GN40" s="504"/>
      <c r="GO40" s="504"/>
      <c r="GP40" s="504"/>
      <c r="GQ40" s="504"/>
      <c r="GR40" s="504"/>
      <c r="GS40" s="504"/>
      <c r="GT40" s="504"/>
      <c r="GU40" s="504"/>
      <c r="GV40" s="504"/>
      <c r="GW40" s="504"/>
      <c r="GX40" s="504"/>
      <c r="GY40" s="504"/>
      <c r="GZ40" s="504"/>
      <c r="HA40" s="504"/>
      <c r="HB40" s="504"/>
      <c r="HC40" s="504"/>
      <c r="HD40" s="504"/>
      <c r="HE40" s="504"/>
      <c r="HF40" s="504"/>
      <c r="HG40" s="504"/>
      <c r="HH40" s="504"/>
      <c r="HI40" s="504"/>
      <c r="HJ40" s="504"/>
      <c r="HK40" s="504"/>
      <c r="HL40" s="504"/>
      <c r="HM40" s="504"/>
      <c r="HN40" s="504"/>
      <c r="HO40" s="504"/>
      <c r="HP40" s="504"/>
      <c r="HQ40" s="504"/>
      <c r="HR40" s="504"/>
      <c r="HS40" s="504"/>
      <c r="HT40" s="504"/>
      <c r="HU40" s="504"/>
      <c r="HV40" s="504"/>
      <c r="HW40" s="504"/>
      <c r="HX40" s="504"/>
      <c r="HY40" s="504"/>
      <c r="HZ40" s="504"/>
      <c r="IA40" s="504"/>
      <c r="IB40" s="504"/>
      <c r="IC40" s="504"/>
      <c r="ID40" s="504"/>
      <c r="IE40" s="504"/>
      <c r="IF40" s="504"/>
      <c r="IG40" s="504"/>
      <c r="IH40" s="504"/>
      <c r="II40" s="504"/>
      <c r="IJ40" s="504"/>
      <c r="IK40" s="504"/>
      <c r="IL40" s="504"/>
      <c r="IM40" s="504"/>
      <c r="IN40" s="504"/>
      <c r="IO40" s="504"/>
      <c r="IP40" s="504"/>
      <c r="IQ40" s="504"/>
      <c r="IR40" s="504"/>
      <c r="IS40" s="504"/>
      <c r="IT40" s="504"/>
      <c r="IU40" s="504"/>
      <c r="IV40" s="504"/>
    </row>
    <row r="41" spans="1:256" ht="12.75">
      <c r="A41" s="504"/>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504"/>
      <c r="BV41" s="504"/>
      <c r="BW41" s="504"/>
      <c r="BX41" s="504"/>
      <c r="BY41" s="504"/>
      <c r="BZ41" s="504"/>
      <c r="CA41" s="504"/>
      <c r="CB41" s="504"/>
      <c r="CC41" s="504"/>
      <c r="CD41" s="504"/>
      <c r="CE41" s="504"/>
      <c r="CF41" s="504"/>
      <c r="CG41" s="504"/>
      <c r="CH41" s="504"/>
      <c r="CI41" s="504"/>
      <c r="CJ41" s="504"/>
      <c r="CK41" s="504"/>
      <c r="CL41" s="504"/>
      <c r="CM41" s="504"/>
      <c r="CN41" s="504"/>
      <c r="CO41" s="504"/>
      <c r="CP41" s="504"/>
      <c r="CQ41" s="504"/>
      <c r="CR41" s="504"/>
      <c r="CS41" s="504"/>
      <c r="CT41" s="504"/>
      <c r="CU41" s="504"/>
      <c r="CV41" s="504"/>
      <c r="CW41" s="504"/>
      <c r="CX41" s="504"/>
      <c r="CY41" s="504"/>
      <c r="CZ41" s="504"/>
      <c r="DA41" s="504"/>
      <c r="DB41" s="504"/>
      <c r="DC41" s="504"/>
      <c r="DD41" s="504"/>
      <c r="DE41" s="504"/>
      <c r="DF41" s="504"/>
      <c r="DG41" s="504"/>
      <c r="DH41" s="504"/>
      <c r="DI41" s="504"/>
      <c r="DJ41" s="504"/>
      <c r="DK41" s="504"/>
      <c r="DL41" s="504"/>
      <c r="DM41" s="504"/>
      <c r="DN41" s="504"/>
      <c r="DO41" s="504"/>
      <c r="DP41" s="504"/>
      <c r="DQ41" s="504"/>
      <c r="DR41" s="504"/>
      <c r="DS41" s="504"/>
      <c r="DT41" s="504"/>
      <c r="DU41" s="504"/>
      <c r="DV41" s="504"/>
      <c r="DW41" s="504"/>
      <c r="DX41" s="504"/>
      <c r="DY41" s="504"/>
      <c r="DZ41" s="504"/>
      <c r="EA41" s="504"/>
      <c r="EB41" s="504"/>
      <c r="EC41" s="504"/>
      <c r="ED41" s="504"/>
      <c r="EE41" s="504"/>
      <c r="EF41" s="504"/>
      <c r="EG41" s="504"/>
      <c r="EH41" s="504"/>
      <c r="EI41" s="504"/>
      <c r="EJ41" s="504"/>
      <c r="EK41" s="504"/>
      <c r="EL41" s="504"/>
      <c r="EM41" s="504"/>
      <c r="EN41" s="504"/>
      <c r="EO41" s="504"/>
      <c r="EP41" s="504"/>
      <c r="EQ41" s="504"/>
      <c r="ER41" s="504"/>
      <c r="ES41" s="504"/>
      <c r="ET41" s="504"/>
      <c r="EU41" s="504"/>
      <c r="EV41" s="504"/>
      <c r="EW41" s="504"/>
      <c r="EX41" s="504"/>
      <c r="EY41" s="504"/>
      <c r="EZ41" s="504"/>
      <c r="FA41" s="504"/>
      <c r="FB41" s="504"/>
      <c r="FC41" s="504"/>
      <c r="FD41" s="504"/>
      <c r="FE41" s="504"/>
      <c r="FF41" s="504"/>
      <c r="FG41" s="504"/>
      <c r="FH41" s="504"/>
      <c r="FI41" s="504"/>
      <c r="FJ41" s="504"/>
      <c r="FK41" s="504"/>
      <c r="FL41" s="504"/>
      <c r="FM41" s="504"/>
      <c r="FN41" s="504"/>
      <c r="FO41" s="504"/>
      <c r="FP41" s="504"/>
      <c r="FQ41" s="504"/>
      <c r="FR41" s="504"/>
      <c r="FS41" s="504"/>
      <c r="FT41" s="504"/>
      <c r="FU41" s="504"/>
      <c r="FV41" s="504"/>
      <c r="FW41" s="504"/>
      <c r="FX41" s="504"/>
      <c r="FY41" s="504"/>
      <c r="FZ41" s="504"/>
      <c r="GA41" s="504"/>
      <c r="GB41" s="504"/>
      <c r="GC41" s="504"/>
      <c r="GD41" s="504"/>
      <c r="GE41" s="504"/>
      <c r="GF41" s="504"/>
      <c r="GG41" s="504"/>
      <c r="GH41" s="504"/>
      <c r="GI41" s="504"/>
      <c r="GJ41" s="504"/>
      <c r="GK41" s="504"/>
      <c r="GL41" s="504"/>
      <c r="GM41" s="504"/>
      <c r="GN41" s="504"/>
      <c r="GO41" s="504"/>
      <c r="GP41" s="504"/>
      <c r="GQ41" s="504"/>
      <c r="GR41" s="504"/>
      <c r="GS41" s="504"/>
      <c r="GT41" s="504"/>
      <c r="GU41" s="504"/>
      <c r="GV41" s="504"/>
      <c r="GW41" s="504"/>
      <c r="GX41" s="504"/>
      <c r="GY41" s="504"/>
      <c r="GZ41" s="504"/>
      <c r="HA41" s="504"/>
      <c r="HB41" s="504"/>
      <c r="HC41" s="504"/>
      <c r="HD41" s="504"/>
      <c r="HE41" s="504"/>
      <c r="HF41" s="504"/>
      <c r="HG41" s="504"/>
      <c r="HH41" s="504"/>
      <c r="HI41" s="504"/>
      <c r="HJ41" s="504"/>
      <c r="HK41" s="504"/>
      <c r="HL41" s="504"/>
      <c r="HM41" s="504"/>
      <c r="HN41" s="504"/>
      <c r="HO41" s="504"/>
      <c r="HP41" s="504"/>
      <c r="HQ41" s="504"/>
      <c r="HR41" s="504"/>
      <c r="HS41" s="504"/>
      <c r="HT41" s="504"/>
      <c r="HU41" s="504"/>
      <c r="HV41" s="504"/>
      <c r="HW41" s="504"/>
      <c r="HX41" s="504"/>
      <c r="HY41" s="504"/>
      <c r="HZ41" s="504"/>
      <c r="IA41" s="504"/>
      <c r="IB41" s="504"/>
      <c r="IC41" s="504"/>
      <c r="ID41" s="504"/>
      <c r="IE41" s="504"/>
      <c r="IF41" s="504"/>
      <c r="IG41" s="504"/>
      <c r="IH41" s="504"/>
      <c r="II41" s="504"/>
      <c r="IJ41" s="504"/>
      <c r="IK41" s="504"/>
      <c r="IL41" s="504"/>
      <c r="IM41" s="504"/>
      <c r="IN41" s="504"/>
      <c r="IO41" s="504"/>
      <c r="IP41" s="504"/>
      <c r="IQ41" s="504"/>
      <c r="IR41" s="504"/>
      <c r="IS41" s="504"/>
      <c r="IT41" s="504"/>
      <c r="IU41" s="504"/>
      <c r="IV41" s="504"/>
    </row>
    <row r="42" spans="1:256" ht="12.75">
      <c r="A42" s="504"/>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504"/>
      <c r="BN42" s="504"/>
      <c r="BO42" s="504"/>
      <c r="BP42" s="504"/>
      <c r="BQ42" s="504"/>
      <c r="BR42" s="504"/>
      <c r="BS42" s="504"/>
      <c r="BT42" s="504"/>
      <c r="BU42" s="504"/>
      <c r="BV42" s="504"/>
      <c r="BW42" s="504"/>
      <c r="BX42" s="504"/>
      <c r="BY42" s="504"/>
      <c r="BZ42" s="504"/>
      <c r="CA42" s="504"/>
      <c r="CB42" s="504"/>
      <c r="CC42" s="504"/>
      <c r="CD42" s="504"/>
      <c r="CE42" s="504"/>
      <c r="CF42" s="504"/>
      <c r="CG42" s="504"/>
      <c r="CH42" s="504"/>
      <c r="CI42" s="504"/>
      <c r="CJ42" s="504"/>
      <c r="CK42" s="504"/>
      <c r="CL42" s="504"/>
      <c r="CM42" s="504"/>
      <c r="CN42" s="504"/>
      <c r="CO42" s="504"/>
      <c r="CP42" s="504"/>
      <c r="CQ42" s="504"/>
      <c r="CR42" s="504"/>
      <c r="CS42" s="504"/>
      <c r="CT42" s="504"/>
      <c r="CU42" s="504"/>
      <c r="CV42" s="504"/>
      <c r="CW42" s="504"/>
      <c r="CX42" s="504"/>
      <c r="CY42" s="504"/>
      <c r="CZ42" s="504"/>
      <c r="DA42" s="504"/>
      <c r="DB42" s="504"/>
      <c r="DC42" s="504"/>
      <c r="DD42" s="504"/>
      <c r="DE42" s="504"/>
      <c r="DF42" s="504"/>
      <c r="DG42" s="504"/>
      <c r="DH42" s="504"/>
      <c r="DI42" s="504"/>
      <c r="DJ42" s="504"/>
      <c r="DK42" s="504"/>
      <c r="DL42" s="504"/>
      <c r="DM42" s="504"/>
      <c r="DN42" s="504"/>
      <c r="DO42" s="504"/>
      <c r="DP42" s="504"/>
      <c r="DQ42" s="504"/>
      <c r="DR42" s="504"/>
      <c r="DS42" s="504"/>
      <c r="DT42" s="504"/>
      <c r="DU42" s="504"/>
      <c r="DV42" s="504"/>
      <c r="DW42" s="504"/>
      <c r="DX42" s="504"/>
      <c r="DY42" s="504"/>
      <c r="DZ42" s="504"/>
      <c r="EA42" s="504"/>
      <c r="EB42" s="504"/>
      <c r="EC42" s="504"/>
      <c r="ED42" s="504"/>
      <c r="EE42" s="504"/>
      <c r="EF42" s="504"/>
      <c r="EG42" s="504"/>
      <c r="EH42" s="504"/>
      <c r="EI42" s="504"/>
      <c r="EJ42" s="504"/>
      <c r="EK42" s="504"/>
      <c r="EL42" s="504"/>
      <c r="EM42" s="504"/>
      <c r="EN42" s="504"/>
      <c r="EO42" s="504"/>
      <c r="EP42" s="504"/>
      <c r="EQ42" s="504"/>
      <c r="ER42" s="504"/>
      <c r="ES42" s="504"/>
      <c r="ET42" s="504"/>
      <c r="EU42" s="504"/>
      <c r="EV42" s="504"/>
      <c r="EW42" s="504"/>
      <c r="EX42" s="504"/>
      <c r="EY42" s="504"/>
      <c r="EZ42" s="504"/>
      <c r="FA42" s="504"/>
      <c r="FB42" s="504"/>
      <c r="FC42" s="504"/>
      <c r="FD42" s="504"/>
      <c r="FE42" s="504"/>
      <c r="FF42" s="504"/>
      <c r="FG42" s="504"/>
      <c r="FH42" s="504"/>
      <c r="FI42" s="504"/>
      <c r="FJ42" s="504"/>
      <c r="FK42" s="504"/>
      <c r="FL42" s="504"/>
      <c r="FM42" s="504"/>
      <c r="FN42" s="504"/>
      <c r="FO42" s="504"/>
      <c r="FP42" s="504"/>
      <c r="FQ42" s="504"/>
      <c r="FR42" s="504"/>
      <c r="FS42" s="504"/>
      <c r="FT42" s="504"/>
      <c r="FU42" s="504"/>
      <c r="FV42" s="504"/>
      <c r="FW42" s="504"/>
      <c r="FX42" s="504"/>
      <c r="FY42" s="504"/>
      <c r="FZ42" s="504"/>
      <c r="GA42" s="504"/>
      <c r="GB42" s="504"/>
      <c r="GC42" s="504"/>
      <c r="GD42" s="504"/>
      <c r="GE42" s="504"/>
      <c r="GF42" s="504"/>
      <c r="GG42" s="504"/>
      <c r="GH42" s="504"/>
      <c r="GI42" s="504"/>
      <c r="GJ42" s="504"/>
      <c r="GK42" s="504"/>
      <c r="GL42" s="504"/>
      <c r="GM42" s="504"/>
      <c r="GN42" s="504"/>
      <c r="GO42" s="504"/>
      <c r="GP42" s="504"/>
      <c r="GQ42" s="504"/>
      <c r="GR42" s="504"/>
      <c r="GS42" s="504"/>
      <c r="GT42" s="504"/>
      <c r="GU42" s="504"/>
      <c r="GV42" s="504"/>
      <c r="GW42" s="504"/>
      <c r="GX42" s="504"/>
      <c r="GY42" s="504"/>
      <c r="GZ42" s="504"/>
      <c r="HA42" s="504"/>
      <c r="HB42" s="504"/>
      <c r="HC42" s="504"/>
      <c r="HD42" s="504"/>
      <c r="HE42" s="504"/>
      <c r="HF42" s="504"/>
      <c r="HG42" s="504"/>
      <c r="HH42" s="504"/>
      <c r="HI42" s="504"/>
      <c r="HJ42" s="504"/>
      <c r="HK42" s="504"/>
      <c r="HL42" s="504"/>
      <c r="HM42" s="504"/>
      <c r="HN42" s="504"/>
      <c r="HO42" s="504"/>
      <c r="HP42" s="504"/>
      <c r="HQ42" s="504"/>
      <c r="HR42" s="504"/>
      <c r="HS42" s="504"/>
      <c r="HT42" s="504"/>
      <c r="HU42" s="504"/>
      <c r="HV42" s="504"/>
      <c r="HW42" s="504"/>
      <c r="HX42" s="504"/>
      <c r="HY42" s="504"/>
      <c r="HZ42" s="504"/>
      <c r="IA42" s="504"/>
      <c r="IB42" s="504"/>
      <c r="IC42" s="504"/>
      <c r="ID42" s="504"/>
      <c r="IE42" s="504"/>
      <c r="IF42" s="504"/>
      <c r="IG42" s="504"/>
      <c r="IH42" s="504"/>
      <c r="II42" s="504"/>
      <c r="IJ42" s="504"/>
      <c r="IK42" s="504"/>
      <c r="IL42" s="504"/>
      <c r="IM42" s="504"/>
      <c r="IN42" s="504"/>
      <c r="IO42" s="504"/>
      <c r="IP42" s="504"/>
      <c r="IQ42" s="504"/>
      <c r="IR42" s="504"/>
      <c r="IS42" s="504"/>
      <c r="IT42" s="504"/>
      <c r="IU42" s="504"/>
      <c r="IV42" s="504"/>
    </row>
    <row r="43" spans="1:256" ht="12.75">
      <c r="A43" s="504"/>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504"/>
      <c r="BY43" s="504"/>
      <c r="BZ43" s="504"/>
      <c r="CA43" s="504"/>
      <c r="CB43" s="504"/>
      <c r="CC43" s="504"/>
      <c r="CD43" s="504"/>
      <c r="CE43" s="504"/>
      <c r="CF43" s="504"/>
      <c r="CG43" s="504"/>
      <c r="CH43" s="504"/>
      <c r="CI43" s="504"/>
      <c r="CJ43" s="504"/>
      <c r="CK43" s="504"/>
      <c r="CL43" s="504"/>
      <c r="CM43" s="504"/>
      <c r="CN43" s="504"/>
      <c r="CO43" s="504"/>
      <c r="CP43" s="504"/>
      <c r="CQ43" s="504"/>
      <c r="CR43" s="504"/>
      <c r="CS43" s="504"/>
      <c r="CT43" s="504"/>
      <c r="CU43" s="504"/>
      <c r="CV43" s="504"/>
      <c r="CW43" s="504"/>
      <c r="CX43" s="504"/>
      <c r="CY43" s="504"/>
      <c r="CZ43" s="504"/>
      <c r="DA43" s="504"/>
      <c r="DB43" s="504"/>
      <c r="DC43" s="504"/>
      <c r="DD43" s="504"/>
      <c r="DE43" s="504"/>
      <c r="DF43" s="504"/>
      <c r="DG43" s="504"/>
      <c r="DH43" s="504"/>
      <c r="DI43" s="504"/>
      <c r="DJ43" s="504"/>
      <c r="DK43" s="504"/>
      <c r="DL43" s="504"/>
      <c r="DM43" s="504"/>
      <c r="DN43" s="504"/>
      <c r="DO43" s="504"/>
      <c r="DP43" s="504"/>
      <c r="DQ43" s="504"/>
      <c r="DR43" s="504"/>
      <c r="DS43" s="504"/>
      <c r="DT43" s="504"/>
      <c r="DU43" s="504"/>
      <c r="DV43" s="504"/>
      <c r="DW43" s="504"/>
      <c r="DX43" s="504"/>
      <c r="DY43" s="504"/>
      <c r="DZ43" s="504"/>
      <c r="EA43" s="504"/>
      <c r="EB43" s="504"/>
      <c r="EC43" s="504"/>
      <c r="ED43" s="504"/>
      <c r="EE43" s="504"/>
      <c r="EF43" s="504"/>
      <c r="EG43" s="504"/>
      <c r="EH43" s="504"/>
      <c r="EI43" s="504"/>
      <c r="EJ43" s="504"/>
      <c r="EK43" s="504"/>
      <c r="EL43" s="504"/>
      <c r="EM43" s="504"/>
      <c r="EN43" s="504"/>
      <c r="EO43" s="504"/>
      <c r="EP43" s="504"/>
      <c r="EQ43" s="504"/>
      <c r="ER43" s="504"/>
      <c r="ES43" s="504"/>
      <c r="ET43" s="504"/>
      <c r="EU43" s="504"/>
      <c r="EV43" s="504"/>
      <c r="EW43" s="504"/>
      <c r="EX43" s="504"/>
      <c r="EY43" s="504"/>
      <c r="EZ43" s="504"/>
      <c r="FA43" s="504"/>
      <c r="FB43" s="504"/>
      <c r="FC43" s="504"/>
      <c r="FD43" s="504"/>
      <c r="FE43" s="504"/>
      <c r="FF43" s="504"/>
      <c r="FG43" s="504"/>
      <c r="FH43" s="504"/>
      <c r="FI43" s="504"/>
      <c r="FJ43" s="504"/>
      <c r="FK43" s="504"/>
      <c r="FL43" s="504"/>
      <c r="FM43" s="504"/>
      <c r="FN43" s="504"/>
      <c r="FO43" s="504"/>
      <c r="FP43" s="504"/>
      <c r="FQ43" s="504"/>
      <c r="FR43" s="504"/>
      <c r="FS43" s="504"/>
      <c r="FT43" s="504"/>
      <c r="FU43" s="504"/>
      <c r="FV43" s="504"/>
      <c r="FW43" s="504"/>
      <c r="FX43" s="504"/>
      <c r="FY43" s="504"/>
      <c r="FZ43" s="504"/>
      <c r="GA43" s="504"/>
      <c r="GB43" s="504"/>
      <c r="GC43" s="504"/>
      <c r="GD43" s="504"/>
      <c r="GE43" s="504"/>
      <c r="GF43" s="504"/>
      <c r="GG43" s="504"/>
      <c r="GH43" s="504"/>
      <c r="GI43" s="504"/>
      <c r="GJ43" s="504"/>
      <c r="GK43" s="504"/>
      <c r="GL43" s="504"/>
      <c r="GM43" s="504"/>
      <c r="GN43" s="504"/>
      <c r="GO43" s="504"/>
      <c r="GP43" s="504"/>
      <c r="GQ43" s="504"/>
      <c r="GR43" s="504"/>
      <c r="GS43" s="504"/>
      <c r="GT43" s="504"/>
      <c r="GU43" s="504"/>
      <c r="GV43" s="504"/>
      <c r="GW43" s="504"/>
      <c r="GX43" s="504"/>
      <c r="GY43" s="504"/>
      <c r="GZ43" s="504"/>
      <c r="HA43" s="504"/>
      <c r="HB43" s="504"/>
      <c r="HC43" s="504"/>
      <c r="HD43" s="504"/>
      <c r="HE43" s="504"/>
      <c r="HF43" s="504"/>
      <c r="HG43" s="504"/>
      <c r="HH43" s="504"/>
      <c r="HI43" s="504"/>
      <c r="HJ43" s="504"/>
      <c r="HK43" s="504"/>
      <c r="HL43" s="504"/>
      <c r="HM43" s="504"/>
      <c r="HN43" s="504"/>
      <c r="HO43" s="504"/>
      <c r="HP43" s="504"/>
      <c r="HQ43" s="504"/>
      <c r="HR43" s="504"/>
      <c r="HS43" s="504"/>
      <c r="HT43" s="504"/>
      <c r="HU43" s="504"/>
      <c r="HV43" s="504"/>
      <c r="HW43" s="504"/>
      <c r="HX43" s="504"/>
      <c r="HY43" s="504"/>
      <c r="HZ43" s="504"/>
      <c r="IA43" s="504"/>
      <c r="IB43" s="504"/>
      <c r="IC43" s="504"/>
      <c r="ID43" s="504"/>
      <c r="IE43" s="504"/>
      <c r="IF43" s="504"/>
      <c r="IG43" s="504"/>
      <c r="IH43" s="504"/>
      <c r="II43" s="504"/>
      <c r="IJ43" s="504"/>
      <c r="IK43" s="504"/>
      <c r="IL43" s="504"/>
      <c r="IM43" s="504"/>
      <c r="IN43" s="504"/>
      <c r="IO43" s="504"/>
      <c r="IP43" s="504"/>
      <c r="IQ43" s="504"/>
      <c r="IR43" s="504"/>
      <c r="IS43" s="504"/>
      <c r="IT43" s="504"/>
      <c r="IU43" s="504"/>
      <c r="IV43" s="504"/>
    </row>
    <row r="44" spans="1:256" ht="12.7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4"/>
      <c r="BG44" s="504"/>
      <c r="BH44" s="504"/>
      <c r="BI44" s="504"/>
      <c r="BJ44" s="504"/>
      <c r="BK44" s="504"/>
      <c r="BL44" s="504"/>
      <c r="BM44" s="504"/>
      <c r="BN44" s="504"/>
      <c r="BO44" s="504"/>
      <c r="BP44" s="504"/>
      <c r="BQ44" s="504"/>
      <c r="BR44" s="504"/>
      <c r="BS44" s="504"/>
      <c r="BT44" s="504"/>
      <c r="BU44" s="504"/>
      <c r="BV44" s="504"/>
      <c r="BW44" s="504"/>
      <c r="BX44" s="504"/>
      <c r="BY44" s="504"/>
      <c r="BZ44" s="504"/>
      <c r="CA44" s="504"/>
      <c r="CB44" s="504"/>
      <c r="CC44" s="504"/>
      <c r="CD44" s="504"/>
      <c r="CE44" s="504"/>
      <c r="CF44" s="504"/>
      <c r="CG44" s="504"/>
      <c r="CH44" s="504"/>
      <c r="CI44" s="504"/>
      <c r="CJ44" s="504"/>
      <c r="CK44" s="504"/>
      <c r="CL44" s="504"/>
      <c r="CM44" s="504"/>
      <c r="CN44" s="504"/>
      <c r="CO44" s="504"/>
      <c r="CP44" s="504"/>
      <c r="CQ44" s="504"/>
      <c r="CR44" s="504"/>
      <c r="CS44" s="504"/>
      <c r="CT44" s="504"/>
      <c r="CU44" s="504"/>
      <c r="CV44" s="504"/>
      <c r="CW44" s="504"/>
      <c r="CX44" s="504"/>
      <c r="CY44" s="504"/>
      <c r="CZ44" s="504"/>
      <c r="DA44" s="504"/>
      <c r="DB44" s="504"/>
      <c r="DC44" s="504"/>
      <c r="DD44" s="504"/>
      <c r="DE44" s="504"/>
      <c r="DF44" s="504"/>
      <c r="DG44" s="504"/>
      <c r="DH44" s="504"/>
      <c r="DI44" s="504"/>
      <c r="DJ44" s="504"/>
      <c r="DK44" s="504"/>
      <c r="DL44" s="504"/>
      <c r="DM44" s="504"/>
      <c r="DN44" s="504"/>
      <c r="DO44" s="504"/>
      <c r="DP44" s="504"/>
      <c r="DQ44" s="504"/>
      <c r="DR44" s="504"/>
      <c r="DS44" s="504"/>
      <c r="DT44" s="504"/>
      <c r="DU44" s="504"/>
      <c r="DV44" s="504"/>
      <c r="DW44" s="504"/>
      <c r="DX44" s="504"/>
      <c r="DY44" s="504"/>
      <c r="DZ44" s="504"/>
      <c r="EA44" s="504"/>
      <c r="EB44" s="504"/>
      <c r="EC44" s="504"/>
      <c r="ED44" s="504"/>
      <c r="EE44" s="504"/>
      <c r="EF44" s="504"/>
      <c r="EG44" s="504"/>
      <c r="EH44" s="504"/>
      <c r="EI44" s="504"/>
      <c r="EJ44" s="504"/>
      <c r="EK44" s="504"/>
      <c r="EL44" s="504"/>
      <c r="EM44" s="504"/>
      <c r="EN44" s="504"/>
      <c r="EO44" s="504"/>
      <c r="EP44" s="504"/>
      <c r="EQ44" s="504"/>
      <c r="ER44" s="504"/>
      <c r="ES44" s="504"/>
      <c r="ET44" s="504"/>
      <c r="EU44" s="504"/>
      <c r="EV44" s="504"/>
      <c r="EW44" s="504"/>
      <c r="EX44" s="504"/>
      <c r="EY44" s="504"/>
      <c r="EZ44" s="504"/>
      <c r="FA44" s="504"/>
      <c r="FB44" s="504"/>
      <c r="FC44" s="504"/>
      <c r="FD44" s="504"/>
      <c r="FE44" s="504"/>
      <c r="FF44" s="504"/>
      <c r="FG44" s="504"/>
      <c r="FH44" s="504"/>
      <c r="FI44" s="504"/>
      <c r="FJ44" s="504"/>
      <c r="FK44" s="504"/>
      <c r="FL44" s="504"/>
      <c r="FM44" s="504"/>
      <c r="FN44" s="504"/>
      <c r="FO44" s="504"/>
      <c r="FP44" s="504"/>
      <c r="FQ44" s="504"/>
      <c r="FR44" s="504"/>
      <c r="FS44" s="504"/>
      <c r="FT44" s="504"/>
      <c r="FU44" s="504"/>
      <c r="FV44" s="504"/>
      <c r="FW44" s="504"/>
      <c r="FX44" s="504"/>
      <c r="FY44" s="504"/>
      <c r="FZ44" s="504"/>
      <c r="GA44" s="504"/>
      <c r="GB44" s="504"/>
      <c r="GC44" s="504"/>
      <c r="GD44" s="504"/>
      <c r="GE44" s="504"/>
      <c r="GF44" s="504"/>
      <c r="GG44" s="504"/>
      <c r="GH44" s="504"/>
      <c r="GI44" s="504"/>
      <c r="GJ44" s="504"/>
      <c r="GK44" s="504"/>
      <c r="GL44" s="504"/>
      <c r="GM44" s="504"/>
      <c r="GN44" s="504"/>
      <c r="GO44" s="504"/>
      <c r="GP44" s="504"/>
      <c r="GQ44" s="504"/>
      <c r="GR44" s="504"/>
      <c r="GS44" s="504"/>
      <c r="GT44" s="504"/>
      <c r="GU44" s="504"/>
      <c r="GV44" s="504"/>
      <c r="GW44" s="504"/>
      <c r="GX44" s="504"/>
      <c r="GY44" s="504"/>
      <c r="GZ44" s="504"/>
      <c r="HA44" s="504"/>
      <c r="HB44" s="504"/>
      <c r="HC44" s="504"/>
      <c r="HD44" s="504"/>
      <c r="HE44" s="504"/>
      <c r="HF44" s="504"/>
      <c r="HG44" s="504"/>
      <c r="HH44" s="504"/>
      <c r="HI44" s="504"/>
      <c r="HJ44" s="504"/>
      <c r="HK44" s="504"/>
      <c r="HL44" s="504"/>
      <c r="HM44" s="504"/>
      <c r="HN44" s="504"/>
      <c r="HO44" s="504"/>
      <c r="HP44" s="504"/>
      <c r="HQ44" s="504"/>
      <c r="HR44" s="504"/>
      <c r="HS44" s="504"/>
      <c r="HT44" s="504"/>
      <c r="HU44" s="504"/>
      <c r="HV44" s="504"/>
      <c r="HW44" s="504"/>
      <c r="HX44" s="504"/>
      <c r="HY44" s="504"/>
      <c r="HZ44" s="504"/>
      <c r="IA44" s="504"/>
      <c r="IB44" s="504"/>
      <c r="IC44" s="504"/>
      <c r="ID44" s="504"/>
      <c r="IE44" s="504"/>
      <c r="IF44" s="504"/>
      <c r="IG44" s="504"/>
      <c r="IH44" s="504"/>
      <c r="II44" s="504"/>
      <c r="IJ44" s="504"/>
      <c r="IK44" s="504"/>
      <c r="IL44" s="504"/>
      <c r="IM44" s="504"/>
      <c r="IN44" s="504"/>
      <c r="IO44" s="504"/>
      <c r="IP44" s="504"/>
      <c r="IQ44" s="504"/>
      <c r="IR44" s="504"/>
      <c r="IS44" s="504"/>
      <c r="IT44" s="504"/>
      <c r="IU44" s="504"/>
      <c r="IV44" s="504"/>
    </row>
    <row r="45" spans="1:256" ht="12.75">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04"/>
      <c r="BM45" s="504"/>
      <c r="BN45" s="504"/>
      <c r="BO45" s="504"/>
      <c r="BP45" s="504"/>
      <c r="BQ45" s="504"/>
      <c r="BR45" s="504"/>
      <c r="BS45" s="504"/>
      <c r="BT45" s="504"/>
      <c r="BU45" s="504"/>
      <c r="BV45" s="504"/>
      <c r="BW45" s="504"/>
      <c r="BX45" s="504"/>
      <c r="BY45" s="504"/>
      <c r="BZ45" s="504"/>
      <c r="CA45" s="504"/>
      <c r="CB45" s="504"/>
      <c r="CC45" s="504"/>
      <c r="CD45" s="504"/>
      <c r="CE45" s="504"/>
      <c r="CF45" s="504"/>
      <c r="CG45" s="504"/>
      <c r="CH45" s="504"/>
      <c r="CI45" s="504"/>
      <c r="CJ45" s="504"/>
      <c r="CK45" s="504"/>
      <c r="CL45" s="504"/>
      <c r="CM45" s="504"/>
      <c r="CN45" s="504"/>
      <c r="CO45" s="504"/>
      <c r="CP45" s="504"/>
      <c r="CQ45" s="504"/>
      <c r="CR45" s="504"/>
      <c r="CS45" s="504"/>
      <c r="CT45" s="504"/>
      <c r="CU45" s="504"/>
      <c r="CV45" s="504"/>
      <c r="CW45" s="504"/>
      <c r="CX45" s="504"/>
      <c r="CY45" s="504"/>
      <c r="CZ45" s="504"/>
      <c r="DA45" s="504"/>
      <c r="DB45" s="504"/>
      <c r="DC45" s="504"/>
      <c r="DD45" s="504"/>
      <c r="DE45" s="504"/>
      <c r="DF45" s="504"/>
      <c r="DG45" s="504"/>
      <c r="DH45" s="504"/>
      <c r="DI45" s="504"/>
      <c r="DJ45" s="504"/>
      <c r="DK45" s="504"/>
      <c r="DL45" s="504"/>
      <c r="DM45" s="504"/>
      <c r="DN45" s="504"/>
      <c r="DO45" s="504"/>
      <c r="DP45" s="504"/>
      <c r="DQ45" s="504"/>
      <c r="DR45" s="504"/>
      <c r="DS45" s="504"/>
      <c r="DT45" s="504"/>
      <c r="DU45" s="504"/>
      <c r="DV45" s="504"/>
      <c r="DW45" s="504"/>
      <c r="DX45" s="504"/>
      <c r="DY45" s="504"/>
      <c r="DZ45" s="504"/>
      <c r="EA45" s="504"/>
      <c r="EB45" s="504"/>
      <c r="EC45" s="504"/>
      <c r="ED45" s="504"/>
      <c r="EE45" s="504"/>
      <c r="EF45" s="504"/>
      <c r="EG45" s="504"/>
      <c r="EH45" s="504"/>
      <c r="EI45" s="504"/>
      <c r="EJ45" s="504"/>
      <c r="EK45" s="504"/>
      <c r="EL45" s="504"/>
      <c r="EM45" s="504"/>
      <c r="EN45" s="504"/>
      <c r="EO45" s="504"/>
      <c r="EP45" s="504"/>
      <c r="EQ45" s="504"/>
      <c r="ER45" s="504"/>
      <c r="ES45" s="504"/>
      <c r="ET45" s="504"/>
      <c r="EU45" s="504"/>
      <c r="EV45" s="504"/>
      <c r="EW45" s="504"/>
      <c r="EX45" s="504"/>
      <c r="EY45" s="504"/>
      <c r="EZ45" s="504"/>
      <c r="FA45" s="504"/>
      <c r="FB45" s="504"/>
      <c r="FC45" s="504"/>
      <c r="FD45" s="504"/>
      <c r="FE45" s="504"/>
      <c r="FF45" s="504"/>
      <c r="FG45" s="504"/>
      <c r="FH45" s="504"/>
      <c r="FI45" s="504"/>
      <c r="FJ45" s="504"/>
      <c r="FK45" s="504"/>
      <c r="FL45" s="504"/>
      <c r="FM45" s="504"/>
      <c r="FN45" s="504"/>
      <c r="FO45" s="504"/>
      <c r="FP45" s="504"/>
      <c r="FQ45" s="504"/>
      <c r="FR45" s="504"/>
      <c r="FS45" s="504"/>
      <c r="FT45" s="504"/>
      <c r="FU45" s="504"/>
      <c r="FV45" s="504"/>
      <c r="FW45" s="504"/>
      <c r="FX45" s="504"/>
      <c r="FY45" s="504"/>
      <c r="FZ45" s="504"/>
      <c r="GA45" s="504"/>
      <c r="GB45" s="504"/>
      <c r="GC45" s="504"/>
      <c r="GD45" s="504"/>
      <c r="GE45" s="504"/>
      <c r="GF45" s="504"/>
      <c r="GG45" s="504"/>
      <c r="GH45" s="504"/>
      <c r="GI45" s="504"/>
      <c r="GJ45" s="504"/>
      <c r="GK45" s="504"/>
      <c r="GL45" s="504"/>
      <c r="GM45" s="504"/>
      <c r="GN45" s="504"/>
      <c r="GO45" s="504"/>
      <c r="GP45" s="504"/>
      <c r="GQ45" s="504"/>
      <c r="GR45" s="504"/>
      <c r="GS45" s="504"/>
      <c r="GT45" s="504"/>
      <c r="GU45" s="504"/>
      <c r="GV45" s="504"/>
      <c r="GW45" s="504"/>
      <c r="GX45" s="504"/>
      <c r="GY45" s="504"/>
      <c r="GZ45" s="504"/>
      <c r="HA45" s="504"/>
      <c r="HB45" s="504"/>
      <c r="HC45" s="504"/>
      <c r="HD45" s="504"/>
      <c r="HE45" s="504"/>
      <c r="HF45" s="504"/>
      <c r="HG45" s="504"/>
      <c r="HH45" s="504"/>
      <c r="HI45" s="504"/>
      <c r="HJ45" s="504"/>
      <c r="HK45" s="504"/>
      <c r="HL45" s="504"/>
      <c r="HM45" s="504"/>
      <c r="HN45" s="504"/>
      <c r="HO45" s="504"/>
      <c r="HP45" s="504"/>
      <c r="HQ45" s="504"/>
      <c r="HR45" s="504"/>
      <c r="HS45" s="504"/>
      <c r="HT45" s="504"/>
      <c r="HU45" s="504"/>
      <c r="HV45" s="504"/>
      <c r="HW45" s="504"/>
      <c r="HX45" s="504"/>
      <c r="HY45" s="504"/>
      <c r="HZ45" s="504"/>
      <c r="IA45" s="504"/>
      <c r="IB45" s="504"/>
      <c r="IC45" s="504"/>
      <c r="ID45" s="504"/>
      <c r="IE45" s="504"/>
      <c r="IF45" s="504"/>
      <c r="IG45" s="504"/>
      <c r="IH45" s="504"/>
      <c r="II45" s="504"/>
      <c r="IJ45" s="504"/>
      <c r="IK45" s="504"/>
      <c r="IL45" s="504"/>
      <c r="IM45" s="504"/>
      <c r="IN45" s="504"/>
      <c r="IO45" s="504"/>
      <c r="IP45" s="504"/>
      <c r="IQ45" s="504"/>
      <c r="IR45" s="504"/>
      <c r="IS45" s="504"/>
      <c r="IT45" s="504"/>
      <c r="IU45" s="504"/>
      <c r="IV45" s="504"/>
    </row>
    <row r="46" spans="1:256" ht="12.75">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04"/>
      <c r="AY46" s="504"/>
      <c r="AZ46" s="504"/>
      <c r="BA46" s="504"/>
      <c r="BB46" s="504"/>
      <c r="BC46" s="504"/>
      <c r="BD46" s="504"/>
      <c r="BE46" s="504"/>
      <c r="BF46" s="504"/>
      <c r="BG46" s="504"/>
      <c r="BH46" s="504"/>
      <c r="BI46" s="504"/>
      <c r="BJ46" s="504"/>
      <c r="BK46" s="504"/>
      <c r="BL46" s="504"/>
      <c r="BM46" s="504"/>
      <c r="BN46" s="504"/>
      <c r="BO46" s="504"/>
      <c r="BP46" s="504"/>
      <c r="BQ46" s="504"/>
      <c r="BR46" s="504"/>
      <c r="BS46" s="504"/>
      <c r="BT46" s="504"/>
      <c r="BU46" s="504"/>
      <c r="BV46" s="504"/>
      <c r="BW46" s="504"/>
      <c r="BX46" s="504"/>
      <c r="BY46" s="504"/>
      <c r="BZ46" s="504"/>
      <c r="CA46" s="504"/>
      <c r="CB46" s="504"/>
      <c r="CC46" s="504"/>
      <c r="CD46" s="504"/>
      <c r="CE46" s="504"/>
      <c r="CF46" s="504"/>
      <c r="CG46" s="504"/>
      <c r="CH46" s="504"/>
      <c r="CI46" s="504"/>
      <c r="CJ46" s="504"/>
      <c r="CK46" s="504"/>
      <c r="CL46" s="504"/>
      <c r="CM46" s="504"/>
      <c r="CN46" s="504"/>
      <c r="CO46" s="504"/>
      <c r="CP46" s="504"/>
      <c r="CQ46" s="504"/>
      <c r="CR46" s="504"/>
      <c r="CS46" s="504"/>
      <c r="CT46" s="504"/>
      <c r="CU46" s="504"/>
      <c r="CV46" s="504"/>
      <c r="CW46" s="504"/>
      <c r="CX46" s="504"/>
      <c r="CY46" s="504"/>
      <c r="CZ46" s="504"/>
      <c r="DA46" s="504"/>
      <c r="DB46" s="504"/>
      <c r="DC46" s="504"/>
      <c r="DD46" s="504"/>
      <c r="DE46" s="504"/>
      <c r="DF46" s="504"/>
      <c r="DG46" s="504"/>
      <c r="DH46" s="504"/>
      <c r="DI46" s="504"/>
      <c r="DJ46" s="504"/>
      <c r="DK46" s="504"/>
      <c r="DL46" s="504"/>
      <c r="DM46" s="504"/>
      <c r="DN46" s="504"/>
      <c r="DO46" s="504"/>
      <c r="DP46" s="504"/>
      <c r="DQ46" s="504"/>
      <c r="DR46" s="504"/>
      <c r="DS46" s="504"/>
      <c r="DT46" s="504"/>
      <c r="DU46" s="504"/>
      <c r="DV46" s="504"/>
      <c r="DW46" s="504"/>
      <c r="DX46" s="504"/>
      <c r="DY46" s="504"/>
      <c r="DZ46" s="504"/>
      <c r="EA46" s="504"/>
      <c r="EB46" s="504"/>
      <c r="EC46" s="504"/>
      <c r="ED46" s="504"/>
      <c r="EE46" s="504"/>
      <c r="EF46" s="504"/>
      <c r="EG46" s="504"/>
      <c r="EH46" s="504"/>
      <c r="EI46" s="504"/>
      <c r="EJ46" s="504"/>
      <c r="EK46" s="504"/>
      <c r="EL46" s="504"/>
      <c r="EM46" s="504"/>
      <c r="EN46" s="504"/>
      <c r="EO46" s="504"/>
      <c r="EP46" s="504"/>
      <c r="EQ46" s="504"/>
      <c r="ER46" s="504"/>
      <c r="ES46" s="504"/>
      <c r="ET46" s="504"/>
      <c r="EU46" s="504"/>
      <c r="EV46" s="504"/>
      <c r="EW46" s="504"/>
      <c r="EX46" s="504"/>
      <c r="EY46" s="504"/>
      <c r="EZ46" s="504"/>
      <c r="FA46" s="504"/>
      <c r="FB46" s="504"/>
      <c r="FC46" s="504"/>
      <c r="FD46" s="504"/>
      <c r="FE46" s="504"/>
      <c r="FF46" s="504"/>
      <c r="FG46" s="504"/>
      <c r="FH46" s="504"/>
      <c r="FI46" s="504"/>
      <c r="FJ46" s="504"/>
      <c r="FK46" s="504"/>
      <c r="FL46" s="504"/>
      <c r="FM46" s="504"/>
      <c r="FN46" s="504"/>
      <c r="FO46" s="504"/>
      <c r="FP46" s="504"/>
      <c r="FQ46" s="504"/>
      <c r="FR46" s="504"/>
      <c r="FS46" s="504"/>
      <c r="FT46" s="504"/>
      <c r="FU46" s="504"/>
      <c r="FV46" s="504"/>
      <c r="FW46" s="504"/>
      <c r="FX46" s="504"/>
      <c r="FY46" s="504"/>
      <c r="FZ46" s="504"/>
      <c r="GA46" s="504"/>
      <c r="GB46" s="504"/>
      <c r="GC46" s="504"/>
      <c r="GD46" s="504"/>
      <c r="GE46" s="504"/>
      <c r="GF46" s="504"/>
      <c r="GG46" s="504"/>
      <c r="GH46" s="504"/>
      <c r="GI46" s="504"/>
      <c r="GJ46" s="504"/>
      <c r="GK46" s="504"/>
      <c r="GL46" s="504"/>
      <c r="GM46" s="504"/>
      <c r="GN46" s="504"/>
      <c r="GO46" s="504"/>
      <c r="GP46" s="504"/>
      <c r="GQ46" s="504"/>
      <c r="GR46" s="504"/>
      <c r="GS46" s="504"/>
      <c r="GT46" s="504"/>
      <c r="GU46" s="504"/>
      <c r="GV46" s="504"/>
      <c r="GW46" s="504"/>
      <c r="GX46" s="504"/>
      <c r="GY46" s="504"/>
      <c r="GZ46" s="504"/>
      <c r="HA46" s="504"/>
      <c r="HB46" s="504"/>
      <c r="HC46" s="504"/>
      <c r="HD46" s="504"/>
      <c r="HE46" s="504"/>
      <c r="HF46" s="504"/>
      <c r="HG46" s="504"/>
      <c r="HH46" s="504"/>
      <c r="HI46" s="504"/>
      <c r="HJ46" s="504"/>
      <c r="HK46" s="504"/>
      <c r="HL46" s="504"/>
      <c r="HM46" s="504"/>
      <c r="HN46" s="504"/>
      <c r="HO46" s="504"/>
      <c r="HP46" s="504"/>
      <c r="HQ46" s="504"/>
      <c r="HR46" s="504"/>
      <c r="HS46" s="504"/>
      <c r="HT46" s="504"/>
      <c r="HU46" s="504"/>
      <c r="HV46" s="504"/>
      <c r="HW46" s="504"/>
      <c r="HX46" s="504"/>
      <c r="HY46" s="504"/>
      <c r="HZ46" s="504"/>
      <c r="IA46" s="504"/>
      <c r="IB46" s="504"/>
      <c r="IC46" s="504"/>
      <c r="ID46" s="504"/>
      <c r="IE46" s="504"/>
      <c r="IF46" s="504"/>
      <c r="IG46" s="504"/>
      <c r="IH46" s="504"/>
      <c r="II46" s="504"/>
      <c r="IJ46" s="504"/>
      <c r="IK46" s="504"/>
      <c r="IL46" s="504"/>
      <c r="IM46" s="504"/>
      <c r="IN46" s="504"/>
      <c r="IO46" s="504"/>
      <c r="IP46" s="504"/>
      <c r="IQ46" s="504"/>
      <c r="IR46" s="504"/>
      <c r="IS46" s="504"/>
      <c r="IT46" s="504"/>
      <c r="IU46" s="504"/>
      <c r="IV46" s="504"/>
    </row>
    <row r="47" spans="1:256" ht="12.75">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c r="BP47" s="504"/>
      <c r="BQ47" s="504"/>
      <c r="BR47" s="504"/>
      <c r="BS47" s="504"/>
      <c r="BT47" s="504"/>
      <c r="BU47" s="504"/>
      <c r="BV47" s="504"/>
      <c r="BW47" s="504"/>
      <c r="BX47" s="504"/>
      <c r="BY47" s="504"/>
      <c r="BZ47" s="504"/>
      <c r="CA47" s="504"/>
      <c r="CB47" s="504"/>
      <c r="CC47" s="504"/>
      <c r="CD47" s="504"/>
      <c r="CE47" s="504"/>
      <c r="CF47" s="504"/>
      <c r="CG47" s="504"/>
      <c r="CH47" s="504"/>
      <c r="CI47" s="504"/>
      <c r="CJ47" s="504"/>
      <c r="CK47" s="504"/>
      <c r="CL47" s="504"/>
      <c r="CM47" s="504"/>
      <c r="CN47" s="504"/>
      <c r="CO47" s="504"/>
      <c r="CP47" s="504"/>
      <c r="CQ47" s="504"/>
      <c r="CR47" s="504"/>
      <c r="CS47" s="504"/>
      <c r="CT47" s="504"/>
      <c r="CU47" s="504"/>
      <c r="CV47" s="504"/>
      <c r="CW47" s="504"/>
      <c r="CX47" s="504"/>
      <c r="CY47" s="504"/>
      <c r="CZ47" s="504"/>
      <c r="DA47" s="504"/>
      <c r="DB47" s="504"/>
      <c r="DC47" s="504"/>
      <c r="DD47" s="504"/>
      <c r="DE47" s="504"/>
      <c r="DF47" s="504"/>
      <c r="DG47" s="504"/>
      <c r="DH47" s="504"/>
      <c r="DI47" s="504"/>
      <c r="DJ47" s="504"/>
      <c r="DK47" s="504"/>
      <c r="DL47" s="504"/>
      <c r="DM47" s="504"/>
      <c r="DN47" s="504"/>
      <c r="DO47" s="504"/>
      <c r="DP47" s="504"/>
      <c r="DQ47" s="504"/>
      <c r="DR47" s="504"/>
      <c r="DS47" s="504"/>
      <c r="DT47" s="504"/>
      <c r="DU47" s="504"/>
      <c r="DV47" s="504"/>
      <c r="DW47" s="504"/>
      <c r="DX47" s="504"/>
      <c r="DY47" s="504"/>
      <c r="DZ47" s="504"/>
      <c r="EA47" s="504"/>
      <c r="EB47" s="504"/>
      <c r="EC47" s="504"/>
      <c r="ED47" s="504"/>
      <c r="EE47" s="504"/>
      <c r="EF47" s="504"/>
      <c r="EG47" s="504"/>
      <c r="EH47" s="504"/>
      <c r="EI47" s="504"/>
      <c r="EJ47" s="504"/>
      <c r="EK47" s="504"/>
      <c r="EL47" s="504"/>
      <c r="EM47" s="504"/>
      <c r="EN47" s="504"/>
      <c r="EO47" s="504"/>
      <c r="EP47" s="504"/>
      <c r="EQ47" s="504"/>
      <c r="ER47" s="504"/>
      <c r="ES47" s="504"/>
      <c r="ET47" s="504"/>
      <c r="EU47" s="504"/>
      <c r="EV47" s="504"/>
      <c r="EW47" s="504"/>
      <c r="EX47" s="504"/>
      <c r="EY47" s="504"/>
      <c r="EZ47" s="504"/>
      <c r="FA47" s="504"/>
      <c r="FB47" s="504"/>
      <c r="FC47" s="504"/>
      <c r="FD47" s="504"/>
      <c r="FE47" s="504"/>
      <c r="FF47" s="504"/>
      <c r="FG47" s="504"/>
      <c r="FH47" s="504"/>
      <c r="FI47" s="504"/>
      <c r="FJ47" s="504"/>
      <c r="FK47" s="504"/>
      <c r="FL47" s="504"/>
      <c r="FM47" s="504"/>
      <c r="FN47" s="504"/>
      <c r="FO47" s="504"/>
      <c r="FP47" s="504"/>
      <c r="FQ47" s="504"/>
      <c r="FR47" s="504"/>
      <c r="FS47" s="504"/>
      <c r="FT47" s="504"/>
      <c r="FU47" s="504"/>
      <c r="FV47" s="504"/>
      <c r="FW47" s="504"/>
      <c r="FX47" s="504"/>
      <c r="FY47" s="504"/>
      <c r="FZ47" s="504"/>
      <c r="GA47" s="504"/>
      <c r="GB47" s="504"/>
      <c r="GC47" s="504"/>
      <c r="GD47" s="504"/>
      <c r="GE47" s="504"/>
      <c r="GF47" s="504"/>
      <c r="GG47" s="504"/>
      <c r="GH47" s="504"/>
      <c r="GI47" s="504"/>
      <c r="GJ47" s="504"/>
      <c r="GK47" s="504"/>
      <c r="GL47" s="504"/>
      <c r="GM47" s="504"/>
      <c r="GN47" s="504"/>
      <c r="GO47" s="504"/>
      <c r="GP47" s="504"/>
      <c r="GQ47" s="504"/>
      <c r="GR47" s="504"/>
      <c r="GS47" s="504"/>
      <c r="GT47" s="504"/>
      <c r="GU47" s="504"/>
      <c r="GV47" s="504"/>
      <c r="GW47" s="504"/>
      <c r="GX47" s="504"/>
      <c r="GY47" s="504"/>
      <c r="GZ47" s="504"/>
      <c r="HA47" s="504"/>
      <c r="HB47" s="504"/>
      <c r="HC47" s="504"/>
      <c r="HD47" s="504"/>
      <c r="HE47" s="504"/>
      <c r="HF47" s="504"/>
      <c r="HG47" s="504"/>
      <c r="HH47" s="504"/>
      <c r="HI47" s="504"/>
      <c r="HJ47" s="504"/>
      <c r="HK47" s="504"/>
      <c r="HL47" s="504"/>
      <c r="HM47" s="504"/>
      <c r="HN47" s="504"/>
      <c r="HO47" s="504"/>
      <c r="HP47" s="504"/>
      <c r="HQ47" s="504"/>
      <c r="HR47" s="504"/>
      <c r="HS47" s="504"/>
      <c r="HT47" s="504"/>
      <c r="HU47" s="504"/>
      <c r="HV47" s="504"/>
      <c r="HW47" s="504"/>
      <c r="HX47" s="504"/>
      <c r="HY47" s="504"/>
      <c r="HZ47" s="504"/>
      <c r="IA47" s="504"/>
      <c r="IB47" s="504"/>
      <c r="IC47" s="504"/>
      <c r="ID47" s="504"/>
      <c r="IE47" s="504"/>
      <c r="IF47" s="504"/>
      <c r="IG47" s="504"/>
      <c r="IH47" s="504"/>
      <c r="II47" s="504"/>
      <c r="IJ47" s="504"/>
      <c r="IK47" s="504"/>
      <c r="IL47" s="504"/>
      <c r="IM47" s="504"/>
      <c r="IN47" s="504"/>
      <c r="IO47" s="504"/>
      <c r="IP47" s="504"/>
      <c r="IQ47" s="504"/>
      <c r="IR47" s="504"/>
      <c r="IS47" s="504"/>
      <c r="IT47" s="504"/>
      <c r="IU47" s="504"/>
      <c r="IV47" s="504"/>
    </row>
    <row r="48" spans="1:256" ht="12.75">
      <c r="A48" s="504"/>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c r="CY48" s="504"/>
      <c r="CZ48" s="504"/>
      <c r="DA48" s="504"/>
      <c r="DB48" s="504"/>
      <c r="DC48" s="504"/>
      <c r="DD48" s="504"/>
      <c r="DE48" s="504"/>
      <c r="DF48" s="504"/>
      <c r="DG48" s="504"/>
      <c r="DH48" s="504"/>
      <c r="DI48" s="504"/>
      <c r="DJ48" s="504"/>
      <c r="DK48" s="504"/>
      <c r="DL48" s="504"/>
      <c r="DM48" s="504"/>
      <c r="DN48" s="504"/>
      <c r="DO48" s="504"/>
      <c r="DP48" s="504"/>
      <c r="DQ48" s="504"/>
      <c r="DR48" s="504"/>
      <c r="DS48" s="504"/>
      <c r="DT48" s="504"/>
      <c r="DU48" s="504"/>
      <c r="DV48" s="504"/>
      <c r="DW48" s="504"/>
      <c r="DX48" s="504"/>
      <c r="DY48" s="504"/>
      <c r="DZ48" s="504"/>
      <c r="EA48" s="504"/>
      <c r="EB48" s="504"/>
      <c r="EC48" s="504"/>
      <c r="ED48" s="504"/>
      <c r="EE48" s="504"/>
      <c r="EF48" s="504"/>
      <c r="EG48" s="504"/>
      <c r="EH48" s="504"/>
      <c r="EI48" s="504"/>
      <c r="EJ48" s="504"/>
      <c r="EK48" s="504"/>
      <c r="EL48" s="504"/>
      <c r="EM48" s="504"/>
      <c r="EN48" s="504"/>
      <c r="EO48" s="504"/>
      <c r="EP48" s="504"/>
      <c r="EQ48" s="504"/>
      <c r="ER48" s="504"/>
      <c r="ES48" s="504"/>
      <c r="ET48" s="504"/>
      <c r="EU48" s="504"/>
      <c r="EV48" s="504"/>
      <c r="EW48" s="504"/>
      <c r="EX48" s="504"/>
      <c r="EY48" s="504"/>
      <c r="EZ48" s="504"/>
      <c r="FA48" s="504"/>
      <c r="FB48" s="504"/>
      <c r="FC48" s="504"/>
      <c r="FD48" s="504"/>
      <c r="FE48" s="504"/>
      <c r="FF48" s="504"/>
      <c r="FG48" s="504"/>
      <c r="FH48" s="504"/>
      <c r="FI48" s="504"/>
      <c r="FJ48" s="504"/>
      <c r="FK48" s="504"/>
      <c r="FL48" s="504"/>
      <c r="FM48" s="504"/>
      <c r="FN48" s="504"/>
      <c r="FO48" s="504"/>
      <c r="FP48" s="504"/>
      <c r="FQ48" s="504"/>
      <c r="FR48" s="504"/>
      <c r="FS48" s="504"/>
      <c r="FT48" s="504"/>
      <c r="FU48" s="504"/>
      <c r="FV48" s="504"/>
      <c r="FW48" s="504"/>
      <c r="FX48" s="504"/>
      <c r="FY48" s="504"/>
      <c r="FZ48" s="504"/>
      <c r="GA48" s="504"/>
      <c r="GB48" s="504"/>
      <c r="GC48" s="504"/>
      <c r="GD48" s="504"/>
      <c r="GE48" s="504"/>
      <c r="GF48" s="504"/>
      <c r="GG48" s="504"/>
      <c r="GH48" s="504"/>
      <c r="GI48" s="504"/>
      <c r="GJ48" s="504"/>
      <c r="GK48" s="504"/>
      <c r="GL48" s="504"/>
      <c r="GM48" s="504"/>
      <c r="GN48" s="504"/>
      <c r="GO48" s="504"/>
      <c r="GP48" s="504"/>
      <c r="GQ48" s="504"/>
      <c r="GR48" s="504"/>
      <c r="GS48" s="504"/>
      <c r="GT48" s="504"/>
      <c r="GU48" s="504"/>
      <c r="GV48" s="504"/>
      <c r="GW48" s="504"/>
      <c r="GX48" s="504"/>
      <c r="GY48" s="504"/>
      <c r="GZ48" s="504"/>
      <c r="HA48" s="504"/>
      <c r="HB48" s="504"/>
      <c r="HC48" s="504"/>
      <c r="HD48" s="504"/>
      <c r="HE48" s="504"/>
      <c r="HF48" s="504"/>
      <c r="HG48" s="504"/>
      <c r="HH48" s="504"/>
      <c r="HI48" s="504"/>
      <c r="HJ48" s="504"/>
      <c r="HK48" s="504"/>
      <c r="HL48" s="504"/>
      <c r="HM48" s="504"/>
      <c r="HN48" s="504"/>
      <c r="HO48" s="504"/>
      <c r="HP48" s="504"/>
      <c r="HQ48" s="504"/>
      <c r="HR48" s="504"/>
      <c r="HS48" s="504"/>
      <c r="HT48" s="504"/>
      <c r="HU48" s="504"/>
      <c r="HV48" s="504"/>
      <c r="HW48" s="504"/>
      <c r="HX48" s="504"/>
      <c r="HY48" s="504"/>
      <c r="HZ48" s="504"/>
      <c r="IA48" s="504"/>
      <c r="IB48" s="504"/>
      <c r="IC48" s="504"/>
      <c r="ID48" s="504"/>
      <c r="IE48" s="504"/>
      <c r="IF48" s="504"/>
      <c r="IG48" s="504"/>
      <c r="IH48" s="504"/>
      <c r="II48" s="504"/>
      <c r="IJ48" s="504"/>
      <c r="IK48" s="504"/>
      <c r="IL48" s="504"/>
      <c r="IM48" s="504"/>
      <c r="IN48" s="504"/>
      <c r="IO48" s="504"/>
      <c r="IP48" s="504"/>
      <c r="IQ48" s="504"/>
      <c r="IR48" s="504"/>
      <c r="IS48" s="504"/>
      <c r="IT48" s="504"/>
      <c r="IU48" s="504"/>
      <c r="IV48" s="504"/>
    </row>
    <row r="49" spans="1:256" ht="12.75">
      <c r="A49" s="504"/>
      <c r="B49" s="504"/>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c r="IK49" s="504"/>
      <c r="IL49" s="504"/>
      <c r="IM49" s="504"/>
      <c r="IN49" s="504"/>
      <c r="IO49" s="504"/>
      <c r="IP49" s="504"/>
      <c r="IQ49" s="504"/>
      <c r="IR49" s="504"/>
      <c r="IS49" s="504"/>
      <c r="IT49" s="504"/>
      <c r="IU49" s="504"/>
      <c r="IV49" s="504"/>
    </row>
    <row r="50" spans="1:256" ht="12.75">
      <c r="A50" s="504"/>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4"/>
      <c r="BQ50" s="504"/>
      <c r="BR50" s="504"/>
      <c r="BS50" s="504"/>
      <c r="BT50" s="504"/>
      <c r="BU50" s="504"/>
      <c r="BV50" s="504"/>
      <c r="BW50" s="504"/>
      <c r="BX50" s="504"/>
      <c r="BY50" s="504"/>
      <c r="BZ50" s="504"/>
      <c r="CA50" s="504"/>
      <c r="CB50" s="504"/>
      <c r="CC50" s="504"/>
      <c r="CD50" s="504"/>
      <c r="CE50" s="504"/>
      <c r="CF50" s="504"/>
      <c r="CG50" s="504"/>
      <c r="CH50" s="504"/>
      <c r="CI50" s="504"/>
      <c r="CJ50" s="504"/>
      <c r="CK50" s="504"/>
      <c r="CL50" s="504"/>
      <c r="CM50" s="504"/>
      <c r="CN50" s="504"/>
      <c r="CO50" s="504"/>
      <c r="CP50" s="504"/>
      <c r="CQ50" s="504"/>
      <c r="CR50" s="504"/>
      <c r="CS50" s="504"/>
      <c r="CT50" s="504"/>
      <c r="CU50" s="504"/>
      <c r="CV50" s="504"/>
      <c r="CW50" s="504"/>
      <c r="CX50" s="504"/>
      <c r="CY50" s="504"/>
      <c r="CZ50" s="504"/>
      <c r="DA50" s="504"/>
      <c r="DB50" s="504"/>
      <c r="DC50" s="504"/>
      <c r="DD50" s="504"/>
      <c r="DE50" s="504"/>
      <c r="DF50" s="504"/>
      <c r="DG50" s="504"/>
      <c r="DH50" s="504"/>
      <c r="DI50" s="504"/>
      <c r="DJ50" s="504"/>
      <c r="DK50" s="504"/>
      <c r="DL50" s="504"/>
      <c r="DM50" s="504"/>
      <c r="DN50" s="504"/>
      <c r="DO50" s="504"/>
      <c r="DP50" s="504"/>
      <c r="DQ50" s="504"/>
      <c r="DR50" s="504"/>
      <c r="DS50" s="504"/>
      <c r="DT50" s="504"/>
      <c r="DU50" s="504"/>
      <c r="DV50" s="504"/>
      <c r="DW50" s="504"/>
      <c r="DX50" s="504"/>
      <c r="DY50" s="504"/>
      <c r="DZ50" s="504"/>
      <c r="EA50" s="504"/>
      <c r="EB50" s="504"/>
      <c r="EC50" s="504"/>
      <c r="ED50" s="504"/>
      <c r="EE50" s="504"/>
      <c r="EF50" s="504"/>
      <c r="EG50" s="504"/>
      <c r="EH50" s="504"/>
      <c r="EI50" s="504"/>
      <c r="EJ50" s="504"/>
      <c r="EK50" s="504"/>
      <c r="EL50" s="504"/>
      <c r="EM50" s="504"/>
      <c r="EN50" s="504"/>
      <c r="EO50" s="504"/>
      <c r="EP50" s="504"/>
      <c r="EQ50" s="504"/>
      <c r="ER50" s="504"/>
      <c r="ES50" s="504"/>
      <c r="ET50" s="504"/>
      <c r="EU50" s="504"/>
      <c r="EV50" s="504"/>
      <c r="EW50" s="504"/>
      <c r="EX50" s="504"/>
      <c r="EY50" s="504"/>
      <c r="EZ50" s="504"/>
      <c r="FA50" s="504"/>
      <c r="FB50" s="504"/>
      <c r="FC50" s="504"/>
      <c r="FD50" s="504"/>
      <c r="FE50" s="504"/>
      <c r="FF50" s="504"/>
      <c r="FG50" s="504"/>
      <c r="FH50" s="504"/>
      <c r="FI50" s="504"/>
      <c r="FJ50" s="504"/>
      <c r="FK50" s="504"/>
      <c r="FL50" s="504"/>
      <c r="FM50" s="504"/>
      <c r="FN50" s="504"/>
      <c r="FO50" s="504"/>
      <c r="FP50" s="504"/>
      <c r="FQ50" s="504"/>
      <c r="FR50" s="504"/>
      <c r="FS50" s="504"/>
      <c r="FT50" s="504"/>
      <c r="FU50" s="504"/>
      <c r="FV50" s="504"/>
      <c r="FW50" s="504"/>
      <c r="FX50" s="504"/>
      <c r="FY50" s="504"/>
      <c r="FZ50" s="504"/>
      <c r="GA50" s="504"/>
      <c r="GB50" s="504"/>
      <c r="GC50" s="504"/>
      <c r="GD50" s="504"/>
      <c r="GE50" s="504"/>
      <c r="GF50" s="504"/>
      <c r="GG50" s="504"/>
      <c r="GH50" s="504"/>
      <c r="GI50" s="504"/>
      <c r="GJ50" s="504"/>
      <c r="GK50" s="504"/>
      <c r="GL50" s="504"/>
      <c r="GM50" s="504"/>
      <c r="GN50" s="504"/>
      <c r="GO50" s="504"/>
      <c r="GP50" s="504"/>
      <c r="GQ50" s="504"/>
      <c r="GR50" s="504"/>
      <c r="GS50" s="504"/>
      <c r="GT50" s="504"/>
      <c r="GU50" s="504"/>
      <c r="GV50" s="504"/>
      <c r="GW50" s="504"/>
      <c r="GX50" s="504"/>
      <c r="GY50" s="504"/>
      <c r="GZ50" s="504"/>
      <c r="HA50" s="504"/>
      <c r="HB50" s="504"/>
      <c r="HC50" s="504"/>
      <c r="HD50" s="504"/>
      <c r="HE50" s="504"/>
      <c r="HF50" s="504"/>
      <c r="HG50" s="504"/>
      <c r="HH50" s="504"/>
      <c r="HI50" s="504"/>
      <c r="HJ50" s="504"/>
      <c r="HK50" s="504"/>
      <c r="HL50" s="504"/>
      <c r="HM50" s="504"/>
      <c r="HN50" s="504"/>
      <c r="HO50" s="504"/>
      <c r="HP50" s="504"/>
      <c r="HQ50" s="504"/>
      <c r="HR50" s="504"/>
      <c r="HS50" s="504"/>
      <c r="HT50" s="504"/>
      <c r="HU50" s="504"/>
      <c r="HV50" s="504"/>
      <c r="HW50" s="504"/>
      <c r="HX50" s="504"/>
      <c r="HY50" s="504"/>
      <c r="HZ50" s="504"/>
      <c r="IA50" s="504"/>
      <c r="IB50" s="504"/>
      <c r="IC50" s="504"/>
      <c r="ID50" s="504"/>
      <c r="IE50" s="504"/>
      <c r="IF50" s="504"/>
      <c r="IG50" s="504"/>
      <c r="IH50" s="504"/>
      <c r="II50" s="504"/>
      <c r="IJ50" s="504"/>
      <c r="IK50" s="504"/>
      <c r="IL50" s="504"/>
      <c r="IM50" s="504"/>
      <c r="IN50" s="504"/>
      <c r="IO50" s="504"/>
      <c r="IP50" s="504"/>
      <c r="IQ50" s="504"/>
      <c r="IR50" s="504"/>
      <c r="IS50" s="504"/>
      <c r="IT50" s="504"/>
      <c r="IU50" s="504"/>
      <c r="IV50" s="504"/>
    </row>
    <row r="51" spans="1:256" ht="12.75">
      <c r="A51" s="504"/>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4"/>
      <c r="BR51" s="504"/>
      <c r="BS51" s="504"/>
      <c r="BT51" s="504"/>
      <c r="BU51" s="504"/>
      <c r="BV51" s="504"/>
      <c r="BW51" s="504"/>
      <c r="BX51" s="504"/>
      <c r="BY51" s="504"/>
      <c r="BZ51" s="504"/>
      <c r="CA51" s="504"/>
      <c r="CB51" s="504"/>
      <c r="CC51" s="504"/>
      <c r="CD51" s="504"/>
      <c r="CE51" s="504"/>
      <c r="CF51" s="504"/>
      <c r="CG51" s="504"/>
      <c r="CH51" s="504"/>
      <c r="CI51" s="504"/>
      <c r="CJ51" s="504"/>
      <c r="CK51" s="504"/>
      <c r="CL51" s="504"/>
      <c r="CM51" s="504"/>
      <c r="CN51" s="504"/>
      <c r="CO51" s="504"/>
      <c r="CP51" s="504"/>
      <c r="CQ51" s="504"/>
      <c r="CR51" s="504"/>
      <c r="CS51" s="504"/>
      <c r="CT51" s="504"/>
      <c r="CU51" s="504"/>
      <c r="CV51" s="504"/>
      <c r="CW51" s="504"/>
      <c r="CX51" s="504"/>
      <c r="CY51" s="504"/>
      <c r="CZ51" s="504"/>
      <c r="DA51" s="504"/>
      <c r="DB51" s="504"/>
      <c r="DC51" s="504"/>
      <c r="DD51" s="504"/>
      <c r="DE51" s="504"/>
      <c r="DF51" s="504"/>
      <c r="DG51" s="504"/>
      <c r="DH51" s="504"/>
      <c r="DI51" s="504"/>
      <c r="DJ51" s="504"/>
      <c r="DK51" s="504"/>
      <c r="DL51" s="504"/>
      <c r="DM51" s="504"/>
      <c r="DN51" s="504"/>
      <c r="DO51" s="504"/>
      <c r="DP51" s="504"/>
      <c r="DQ51" s="504"/>
      <c r="DR51" s="504"/>
      <c r="DS51" s="504"/>
      <c r="DT51" s="504"/>
      <c r="DU51" s="504"/>
      <c r="DV51" s="504"/>
      <c r="DW51" s="504"/>
      <c r="DX51" s="504"/>
      <c r="DY51" s="504"/>
      <c r="DZ51" s="504"/>
      <c r="EA51" s="504"/>
      <c r="EB51" s="504"/>
      <c r="EC51" s="504"/>
      <c r="ED51" s="504"/>
      <c r="EE51" s="504"/>
      <c r="EF51" s="504"/>
      <c r="EG51" s="504"/>
      <c r="EH51" s="504"/>
      <c r="EI51" s="504"/>
      <c r="EJ51" s="504"/>
      <c r="EK51" s="504"/>
      <c r="EL51" s="504"/>
      <c r="EM51" s="504"/>
      <c r="EN51" s="504"/>
      <c r="EO51" s="504"/>
      <c r="EP51" s="504"/>
      <c r="EQ51" s="504"/>
      <c r="ER51" s="504"/>
      <c r="ES51" s="504"/>
      <c r="ET51" s="504"/>
      <c r="EU51" s="504"/>
      <c r="EV51" s="504"/>
      <c r="EW51" s="504"/>
      <c r="EX51" s="504"/>
      <c r="EY51" s="504"/>
      <c r="EZ51" s="504"/>
      <c r="FA51" s="504"/>
      <c r="FB51" s="504"/>
      <c r="FC51" s="504"/>
      <c r="FD51" s="504"/>
      <c r="FE51" s="504"/>
      <c r="FF51" s="504"/>
      <c r="FG51" s="504"/>
      <c r="FH51" s="504"/>
      <c r="FI51" s="504"/>
      <c r="FJ51" s="504"/>
      <c r="FK51" s="504"/>
      <c r="FL51" s="504"/>
      <c r="FM51" s="504"/>
      <c r="FN51" s="504"/>
      <c r="FO51" s="504"/>
      <c r="FP51" s="504"/>
      <c r="FQ51" s="504"/>
      <c r="FR51" s="504"/>
      <c r="FS51" s="504"/>
      <c r="FT51" s="504"/>
      <c r="FU51" s="504"/>
      <c r="FV51" s="504"/>
      <c r="FW51" s="504"/>
      <c r="FX51" s="504"/>
      <c r="FY51" s="504"/>
      <c r="FZ51" s="504"/>
      <c r="GA51" s="504"/>
      <c r="GB51" s="504"/>
      <c r="GC51" s="504"/>
      <c r="GD51" s="504"/>
      <c r="GE51" s="504"/>
      <c r="GF51" s="504"/>
      <c r="GG51" s="504"/>
      <c r="GH51" s="504"/>
      <c r="GI51" s="504"/>
      <c r="GJ51" s="504"/>
      <c r="GK51" s="504"/>
      <c r="GL51" s="504"/>
      <c r="GM51" s="504"/>
      <c r="GN51" s="504"/>
      <c r="GO51" s="504"/>
      <c r="GP51" s="504"/>
      <c r="GQ51" s="504"/>
      <c r="GR51" s="504"/>
      <c r="GS51" s="504"/>
      <c r="GT51" s="504"/>
      <c r="GU51" s="504"/>
      <c r="GV51" s="504"/>
      <c r="GW51" s="504"/>
      <c r="GX51" s="504"/>
      <c r="GY51" s="504"/>
      <c r="GZ51" s="504"/>
      <c r="HA51" s="504"/>
      <c r="HB51" s="504"/>
      <c r="HC51" s="504"/>
      <c r="HD51" s="504"/>
      <c r="HE51" s="504"/>
      <c r="HF51" s="504"/>
      <c r="HG51" s="504"/>
      <c r="HH51" s="504"/>
      <c r="HI51" s="504"/>
      <c r="HJ51" s="504"/>
      <c r="HK51" s="504"/>
      <c r="HL51" s="504"/>
      <c r="HM51" s="504"/>
      <c r="HN51" s="504"/>
      <c r="HO51" s="504"/>
      <c r="HP51" s="504"/>
      <c r="HQ51" s="504"/>
      <c r="HR51" s="504"/>
      <c r="HS51" s="504"/>
      <c r="HT51" s="504"/>
      <c r="HU51" s="504"/>
      <c r="HV51" s="504"/>
      <c r="HW51" s="504"/>
      <c r="HX51" s="504"/>
      <c r="HY51" s="504"/>
      <c r="HZ51" s="504"/>
      <c r="IA51" s="504"/>
      <c r="IB51" s="504"/>
      <c r="IC51" s="504"/>
      <c r="ID51" s="504"/>
      <c r="IE51" s="504"/>
      <c r="IF51" s="504"/>
      <c r="IG51" s="504"/>
      <c r="IH51" s="504"/>
      <c r="II51" s="504"/>
      <c r="IJ51" s="504"/>
      <c r="IK51" s="504"/>
      <c r="IL51" s="504"/>
      <c r="IM51" s="504"/>
      <c r="IN51" s="504"/>
      <c r="IO51" s="504"/>
      <c r="IP51" s="504"/>
      <c r="IQ51" s="504"/>
      <c r="IR51" s="504"/>
      <c r="IS51" s="504"/>
      <c r="IT51" s="504"/>
      <c r="IU51" s="504"/>
      <c r="IV51" s="504"/>
    </row>
    <row r="52" spans="1:256" ht="12.75">
      <c r="A52" s="504"/>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c r="AL52" s="504"/>
      <c r="AM52" s="504"/>
      <c r="AN52" s="504"/>
      <c r="AO52" s="504"/>
      <c r="AP52" s="504"/>
      <c r="AQ52" s="504"/>
      <c r="AR52" s="504"/>
      <c r="AS52" s="504"/>
      <c r="AT52" s="504"/>
      <c r="AU52" s="504"/>
      <c r="AV52" s="504"/>
      <c r="AW52" s="504"/>
      <c r="AX52" s="504"/>
      <c r="AY52" s="504"/>
      <c r="AZ52" s="504"/>
      <c r="BA52" s="504"/>
      <c r="BB52" s="504"/>
      <c r="BC52" s="504"/>
      <c r="BD52" s="504"/>
      <c r="BE52" s="504"/>
      <c r="BF52" s="504"/>
      <c r="BG52" s="504"/>
      <c r="BH52" s="504"/>
      <c r="BI52" s="504"/>
      <c r="BJ52" s="504"/>
      <c r="BK52" s="504"/>
      <c r="BL52" s="504"/>
      <c r="BM52" s="504"/>
      <c r="BN52" s="504"/>
      <c r="BO52" s="504"/>
      <c r="BP52" s="504"/>
      <c r="BQ52" s="504"/>
      <c r="BR52" s="504"/>
      <c r="BS52" s="504"/>
      <c r="BT52" s="504"/>
      <c r="BU52" s="504"/>
      <c r="BV52" s="504"/>
      <c r="BW52" s="504"/>
      <c r="BX52" s="504"/>
      <c r="BY52" s="504"/>
      <c r="BZ52" s="504"/>
      <c r="CA52" s="504"/>
      <c r="CB52" s="504"/>
      <c r="CC52" s="504"/>
      <c r="CD52" s="504"/>
      <c r="CE52" s="504"/>
      <c r="CF52" s="504"/>
      <c r="CG52" s="504"/>
      <c r="CH52" s="504"/>
      <c r="CI52" s="504"/>
      <c r="CJ52" s="504"/>
      <c r="CK52" s="504"/>
      <c r="CL52" s="504"/>
      <c r="CM52" s="504"/>
      <c r="CN52" s="504"/>
      <c r="CO52" s="504"/>
      <c r="CP52" s="504"/>
      <c r="CQ52" s="504"/>
      <c r="CR52" s="504"/>
      <c r="CS52" s="504"/>
      <c r="CT52" s="504"/>
      <c r="CU52" s="504"/>
      <c r="CV52" s="504"/>
      <c r="CW52" s="504"/>
      <c r="CX52" s="504"/>
      <c r="CY52" s="504"/>
      <c r="CZ52" s="504"/>
      <c r="DA52" s="504"/>
      <c r="DB52" s="504"/>
      <c r="DC52" s="504"/>
      <c r="DD52" s="504"/>
      <c r="DE52" s="504"/>
      <c r="DF52" s="504"/>
      <c r="DG52" s="504"/>
      <c r="DH52" s="504"/>
      <c r="DI52" s="504"/>
      <c r="DJ52" s="504"/>
      <c r="DK52" s="504"/>
      <c r="DL52" s="504"/>
      <c r="DM52" s="504"/>
      <c r="DN52" s="504"/>
      <c r="DO52" s="504"/>
      <c r="DP52" s="504"/>
      <c r="DQ52" s="504"/>
      <c r="DR52" s="504"/>
      <c r="DS52" s="504"/>
      <c r="DT52" s="504"/>
      <c r="DU52" s="504"/>
      <c r="DV52" s="504"/>
      <c r="DW52" s="504"/>
      <c r="DX52" s="504"/>
      <c r="DY52" s="504"/>
      <c r="DZ52" s="504"/>
      <c r="EA52" s="504"/>
      <c r="EB52" s="504"/>
      <c r="EC52" s="504"/>
      <c r="ED52" s="504"/>
      <c r="EE52" s="504"/>
      <c r="EF52" s="504"/>
      <c r="EG52" s="504"/>
      <c r="EH52" s="504"/>
      <c r="EI52" s="504"/>
      <c r="EJ52" s="504"/>
      <c r="EK52" s="504"/>
      <c r="EL52" s="504"/>
      <c r="EM52" s="504"/>
      <c r="EN52" s="504"/>
      <c r="EO52" s="504"/>
      <c r="EP52" s="504"/>
      <c r="EQ52" s="504"/>
      <c r="ER52" s="504"/>
      <c r="ES52" s="504"/>
      <c r="ET52" s="504"/>
      <c r="EU52" s="504"/>
      <c r="EV52" s="504"/>
      <c r="EW52" s="504"/>
      <c r="EX52" s="504"/>
      <c r="EY52" s="504"/>
      <c r="EZ52" s="504"/>
      <c r="FA52" s="504"/>
      <c r="FB52" s="504"/>
      <c r="FC52" s="504"/>
      <c r="FD52" s="504"/>
      <c r="FE52" s="504"/>
      <c r="FF52" s="504"/>
      <c r="FG52" s="504"/>
      <c r="FH52" s="504"/>
      <c r="FI52" s="504"/>
      <c r="FJ52" s="504"/>
      <c r="FK52" s="504"/>
      <c r="FL52" s="504"/>
      <c r="FM52" s="504"/>
      <c r="FN52" s="504"/>
      <c r="FO52" s="504"/>
      <c r="FP52" s="504"/>
      <c r="FQ52" s="504"/>
      <c r="FR52" s="504"/>
      <c r="FS52" s="504"/>
      <c r="FT52" s="504"/>
      <c r="FU52" s="504"/>
      <c r="FV52" s="504"/>
      <c r="FW52" s="504"/>
      <c r="FX52" s="504"/>
      <c r="FY52" s="504"/>
      <c r="FZ52" s="504"/>
      <c r="GA52" s="504"/>
      <c r="GB52" s="504"/>
      <c r="GC52" s="504"/>
      <c r="GD52" s="504"/>
      <c r="GE52" s="504"/>
      <c r="GF52" s="504"/>
      <c r="GG52" s="504"/>
      <c r="GH52" s="504"/>
      <c r="GI52" s="504"/>
      <c r="GJ52" s="504"/>
      <c r="GK52" s="504"/>
      <c r="GL52" s="504"/>
      <c r="GM52" s="504"/>
      <c r="GN52" s="504"/>
      <c r="GO52" s="504"/>
      <c r="GP52" s="504"/>
      <c r="GQ52" s="504"/>
      <c r="GR52" s="504"/>
      <c r="GS52" s="504"/>
      <c r="GT52" s="504"/>
      <c r="GU52" s="504"/>
      <c r="GV52" s="504"/>
      <c r="GW52" s="504"/>
      <c r="GX52" s="504"/>
      <c r="GY52" s="504"/>
      <c r="GZ52" s="504"/>
      <c r="HA52" s="504"/>
      <c r="HB52" s="504"/>
      <c r="HC52" s="504"/>
      <c r="HD52" s="504"/>
      <c r="HE52" s="504"/>
      <c r="HF52" s="504"/>
      <c r="HG52" s="504"/>
      <c r="HH52" s="504"/>
      <c r="HI52" s="504"/>
      <c r="HJ52" s="504"/>
      <c r="HK52" s="504"/>
      <c r="HL52" s="504"/>
      <c r="HM52" s="504"/>
      <c r="HN52" s="504"/>
      <c r="HO52" s="504"/>
      <c r="HP52" s="504"/>
      <c r="HQ52" s="504"/>
      <c r="HR52" s="504"/>
      <c r="HS52" s="504"/>
      <c r="HT52" s="504"/>
      <c r="HU52" s="504"/>
      <c r="HV52" s="504"/>
      <c r="HW52" s="504"/>
      <c r="HX52" s="504"/>
      <c r="HY52" s="504"/>
      <c r="HZ52" s="504"/>
      <c r="IA52" s="504"/>
      <c r="IB52" s="504"/>
      <c r="IC52" s="504"/>
      <c r="ID52" s="504"/>
      <c r="IE52" s="504"/>
      <c r="IF52" s="504"/>
      <c r="IG52" s="504"/>
      <c r="IH52" s="504"/>
      <c r="II52" s="504"/>
      <c r="IJ52" s="504"/>
      <c r="IK52" s="504"/>
      <c r="IL52" s="504"/>
      <c r="IM52" s="504"/>
      <c r="IN52" s="504"/>
      <c r="IO52" s="504"/>
      <c r="IP52" s="504"/>
      <c r="IQ52" s="504"/>
      <c r="IR52" s="504"/>
      <c r="IS52" s="504"/>
      <c r="IT52" s="504"/>
      <c r="IU52" s="504"/>
      <c r="IV52" s="504"/>
    </row>
    <row r="53" spans="1:15" ht="12.75">
      <c r="A53" s="504"/>
      <c r="B53" s="504"/>
      <c r="C53" s="504"/>
      <c r="D53" s="504"/>
      <c r="E53" s="504"/>
      <c r="F53" s="504"/>
      <c r="G53" s="504"/>
      <c r="H53" s="504"/>
      <c r="I53" s="504"/>
      <c r="J53" s="504"/>
      <c r="K53" s="504"/>
      <c r="L53" s="504"/>
      <c r="M53" s="504"/>
      <c r="N53" s="504"/>
      <c r="O53" s="504"/>
    </row>
    <row r="54" ht="12.75">
      <c r="A54" s="504"/>
    </row>
  </sheetData>
  <sheetProtection/>
  <mergeCells count="1">
    <mergeCell ref="A2:O2"/>
  </mergeCells>
  <printOptions/>
  <pageMargins left="0.7" right="0.7" top="0.75" bottom="0.75" header="0.3" footer="0.3"/>
  <pageSetup horizontalDpi="600" verticalDpi="600" orientation="portrait" paperSize="9" r:id="rId1"/>
</worksheet>
</file>

<file path=xl/worksheets/sheet105.xml><?xml version="1.0" encoding="utf-8"?>
<worksheet xmlns="http://schemas.openxmlformats.org/spreadsheetml/2006/main" xmlns:r="http://schemas.openxmlformats.org/officeDocument/2006/relationships">
  <dimension ref="A1:IV49"/>
  <sheetViews>
    <sheetView zoomScalePageLayoutView="0" workbookViewId="0" topLeftCell="A1">
      <selection activeCell="A2" sqref="A2:N11"/>
    </sheetView>
  </sheetViews>
  <sheetFormatPr defaultColWidth="5.00390625" defaultRowHeight="12.75"/>
  <cols>
    <col min="1" max="1" width="29.7109375" style="505" customWidth="1"/>
    <col min="2" max="12" width="5.00390625" style="505" bestFit="1" customWidth="1"/>
    <col min="13" max="13" width="5.8515625" style="505" customWidth="1"/>
    <col min="14" max="14" width="5.00390625" style="505" bestFit="1" customWidth="1"/>
    <col min="15" max="245" width="10.28125" style="505" customWidth="1"/>
    <col min="246" max="246" width="21.8515625" style="505" customWidth="1"/>
    <col min="247" max="247" width="5.421875" style="505" customWidth="1"/>
    <col min="248" max="248" width="5.00390625" style="505" bestFit="1" customWidth="1"/>
    <col min="249" max="16384" width="5.00390625" style="505" customWidth="1"/>
  </cols>
  <sheetData>
    <row r="1" spans="1:256" ht="12.75">
      <c r="A1" s="473"/>
      <c r="B1" s="473"/>
      <c r="C1" s="473"/>
      <c r="D1" s="473"/>
      <c r="E1" s="473"/>
      <c r="F1" s="473"/>
      <c r="G1" s="473"/>
      <c r="H1" s="473"/>
      <c r="I1" s="473"/>
      <c r="J1" s="473"/>
      <c r="K1" s="473"/>
      <c r="L1" s="473"/>
      <c r="M1" s="515"/>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c r="DY1" s="347"/>
      <c r="DZ1" s="347"/>
      <c r="EA1" s="347"/>
      <c r="EB1" s="347"/>
      <c r="EC1" s="347"/>
      <c r="ED1" s="347"/>
      <c r="EE1" s="347"/>
      <c r="EF1" s="347"/>
      <c r="EG1" s="347"/>
      <c r="EH1" s="347"/>
      <c r="EI1" s="347"/>
      <c r="EJ1" s="347"/>
      <c r="EK1" s="347"/>
      <c r="EL1" s="347"/>
      <c r="EM1" s="347"/>
      <c r="EN1" s="347"/>
      <c r="EO1" s="347"/>
      <c r="EP1" s="347"/>
      <c r="EQ1" s="347"/>
      <c r="ER1" s="347"/>
      <c r="ES1" s="347"/>
      <c r="ET1" s="347"/>
      <c r="EU1" s="347"/>
      <c r="EV1" s="347"/>
      <c r="EW1" s="347"/>
      <c r="EX1" s="347"/>
      <c r="EY1" s="347"/>
      <c r="EZ1" s="347"/>
      <c r="FA1" s="347"/>
      <c r="FB1" s="347"/>
      <c r="FC1" s="347"/>
      <c r="FD1" s="347"/>
      <c r="FE1" s="347"/>
      <c r="FF1" s="347"/>
      <c r="FG1" s="347"/>
      <c r="FH1" s="347"/>
      <c r="FI1" s="347"/>
      <c r="FJ1" s="347"/>
      <c r="FK1" s="347"/>
      <c r="FL1" s="347"/>
      <c r="FM1" s="347"/>
      <c r="FN1" s="347"/>
      <c r="FO1" s="347"/>
      <c r="FP1" s="347"/>
      <c r="FQ1" s="347"/>
      <c r="FR1" s="347"/>
      <c r="FS1" s="347"/>
      <c r="FT1" s="347"/>
      <c r="FU1" s="347"/>
      <c r="FV1" s="347"/>
      <c r="FW1" s="347"/>
      <c r="FX1" s="347"/>
      <c r="FY1" s="347"/>
      <c r="FZ1" s="347"/>
      <c r="GA1" s="347"/>
      <c r="GB1" s="347"/>
      <c r="GC1" s="347"/>
      <c r="GD1" s="347"/>
      <c r="GE1" s="347"/>
      <c r="GF1" s="347"/>
      <c r="GG1" s="347"/>
      <c r="GH1" s="347"/>
      <c r="GI1" s="347"/>
      <c r="GJ1" s="347"/>
      <c r="GK1" s="347"/>
      <c r="GL1" s="347"/>
      <c r="GM1" s="347"/>
      <c r="GN1" s="347"/>
      <c r="GO1" s="347"/>
      <c r="GP1" s="347"/>
      <c r="GQ1" s="347"/>
      <c r="GR1" s="347"/>
      <c r="GS1" s="347"/>
      <c r="GT1" s="347"/>
      <c r="GU1" s="347"/>
      <c r="GV1" s="347"/>
      <c r="GW1" s="347"/>
      <c r="GX1" s="347"/>
      <c r="GY1" s="347"/>
      <c r="GZ1" s="347"/>
      <c r="HA1" s="347"/>
      <c r="HB1" s="347"/>
      <c r="HC1" s="347"/>
      <c r="HD1" s="347"/>
      <c r="HE1" s="347"/>
      <c r="HF1" s="347"/>
      <c r="HG1" s="347"/>
      <c r="HH1" s="347"/>
      <c r="HI1" s="347"/>
      <c r="HJ1" s="347"/>
      <c r="HK1" s="347"/>
      <c r="HL1" s="347"/>
      <c r="HM1" s="347"/>
      <c r="HN1" s="347"/>
      <c r="HO1" s="347"/>
      <c r="HP1" s="347"/>
      <c r="HQ1" s="347"/>
      <c r="HR1" s="347"/>
      <c r="HS1" s="347"/>
      <c r="HT1" s="347"/>
      <c r="HU1" s="347"/>
      <c r="HV1" s="347"/>
      <c r="HW1" s="347"/>
      <c r="HX1" s="347"/>
      <c r="HY1" s="347"/>
      <c r="HZ1" s="347"/>
      <c r="IA1" s="347"/>
      <c r="IB1" s="347"/>
      <c r="IC1" s="347"/>
      <c r="ID1" s="347"/>
      <c r="IE1" s="347"/>
      <c r="IF1" s="347"/>
      <c r="IG1" s="347"/>
      <c r="IH1" s="347"/>
      <c r="II1" s="347"/>
      <c r="IJ1" s="347"/>
      <c r="IK1" s="347"/>
      <c r="IL1" s="347"/>
      <c r="IM1" s="347"/>
      <c r="IN1" s="347"/>
      <c r="IO1" s="347"/>
      <c r="IP1" s="347"/>
      <c r="IQ1" s="347"/>
      <c r="IR1" s="347"/>
      <c r="IS1" s="347"/>
      <c r="IT1" s="347"/>
      <c r="IU1" s="347"/>
      <c r="IV1" s="347"/>
    </row>
    <row r="2" spans="1:256" ht="16.5">
      <c r="A2" s="762" t="s">
        <v>415</v>
      </c>
      <c r="B2" s="762"/>
      <c r="C2" s="762"/>
      <c r="D2" s="762"/>
      <c r="E2" s="762"/>
      <c r="F2" s="762"/>
      <c r="G2" s="762"/>
      <c r="H2" s="762"/>
      <c r="I2" s="762"/>
      <c r="J2" s="762"/>
      <c r="K2" s="762"/>
      <c r="L2" s="762"/>
      <c r="M2" s="762"/>
      <c r="N2" s="762"/>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c r="ED2" s="347"/>
      <c r="EE2" s="347"/>
      <c r="EF2" s="347"/>
      <c r="EG2" s="347"/>
      <c r="EH2" s="347"/>
      <c r="EI2" s="347"/>
      <c r="EJ2" s="347"/>
      <c r="EK2" s="347"/>
      <c r="EL2" s="347"/>
      <c r="EM2" s="347"/>
      <c r="EN2" s="347"/>
      <c r="EO2" s="347"/>
      <c r="EP2" s="347"/>
      <c r="EQ2" s="347"/>
      <c r="ER2" s="347"/>
      <c r="ES2" s="347"/>
      <c r="ET2" s="347"/>
      <c r="EU2" s="347"/>
      <c r="EV2" s="347"/>
      <c r="EW2" s="347"/>
      <c r="EX2" s="347"/>
      <c r="EY2" s="347"/>
      <c r="EZ2" s="347"/>
      <c r="FA2" s="347"/>
      <c r="FB2" s="347"/>
      <c r="FC2" s="347"/>
      <c r="FD2" s="347"/>
      <c r="FE2" s="347"/>
      <c r="FF2" s="347"/>
      <c r="FG2" s="347"/>
      <c r="FH2" s="347"/>
      <c r="FI2" s="347"/>
      <c r="FJ2" s="347"/>
      <c r="FK2" s="347"/>
      <c r="FL2" s="347"/>
      <c r="FM2" s="347"/>
      <c r="FN2" s="347"/>
      <c r="FO2" s="347"/>
      <c r="FP2" s="347"/>
      <c r="FQ2" s="347"/>
      <c r="FR2" s="347"/>
      <c r="FS2" s="347"/>
      <c r="FT2" s="347"/>
      <c r="FU2" s="347"/>
      <c r="FV2" s="347"/>
      <c r="FW2" s="347"/>
      <c r="FX2" s="347"/>
      <c r="FY2" s="347"/>
      <c r="FZ2" s="347"/>
      <c r="GA2" s="347"/>
      <c r="GB2" s="347"/>
      <c r="GC2" s="347"/>
      <c r="GD2" s="347"/>
      <c r="GE2" s="347"/>
      <c r="GF2" s="347"/>
      <c r="GG2" s="347"/>
      <c r="GH2" s="347"/>
      <c r="GI2" s="347"/>
      <c r="GJ2" s="347"/>
      <c r="GK2" s="347"/>
      <c r="GL2" s="347"/>
      <c r="GM2" s="347"/>
      <c r="GN2" s="347"/>
      <c r="GO2" s="347"/>
      <c r="GP2" s="347"/>
      <c r="GQ2" s="347"/>
      <c r="GR2" s="347"/>
      <c r="GS2" s="347"/>
      <c r="GT2" s="347"/>
      <c r="GU2" s="347"/>
      <c r="GV2" s="347"/>
      <c r="GW2" s="347"/>
      <c r="GX2" s="347"/>
      <c r="GY2" s="347"/>
      <c r="GZ2" s="347"/>
      <c r="HA2" s="347"/>
      <c r="HB2" s="347"/>
      <c r="HC2" s="347"/>
      <c r="HD2" s="347"/>
      <c r="HE2" s="347"/>
      <c r="HF2" s="347"/>
      <c r="HG2" s="347"/>
      <c r="HH2" s="347"/>
      <c r="HI2" s="347"/>
      <c r="HJ2" s="347"/>
      <c r="HK2" s="347"/>
      <c r="HL2" s="347"/>
      <c r="HM2" s="347"/>
      <c r="HN2" s="347"/>
      <c r="HO2" s="347"/>
      <c r="HP2" s="347"/>
      <c r="HQ2" s="347"/>
      <c r="HR2" s="347"/>
      <c r="HS2" s="347"/>
      <c r="HT2" s="347"/>
      <c r="HU2" s="347"/>
      <c r="HV2" s="347"/>
      <c r="HW2" s="347"/>
      <c r="HX2" s="347"/>
      <c r="HY2" s="347"/>
      <c r="HZ2" s="347"/>
      <c r="IA2" s="347"/>
      <c r="IB2" s="347"/>
      <c r="IC2" s="347"/>
      <c r="ID2" s="347"/>
      <c r="IE2" s="347"/>
      <c r="IF2" s="347"/>
      <c r="IG2" s="347"/>
      <c r="IH2" s="347"/>
      <c r="II2" s="347"/>
      <c r="IJ2" s="347"/>
      <c r="IK2" s="347"/>
      <c r="IL2" s="347"/>
      <c r="IM2" s="347"/>
      <c r="IN2" s="347"/>
      <c r="IO2" s="347"/>
      <c r="IP2" s="347"/>
      <c r="IQ2" s="347"/>
      <c r="IR2" s="347"/>
      <c r="IS2" s="347"/>
      <c r="IT2" s="347"/>
      <c r="IU2" s="347"/>
      <c r="IV2" s="347"/>
    </row>
    <row r="3" spans="1:256" ht="12.75">
      <c r="A3" s="473"/>
      <c r="B3" s="473"/>
      <c r="C3" s="473"/>
      <c r="D3" s="473"/>
      <c r="E3" s="473"/>
      <c r="F3" s="473"/>
      <c r="G3" s="473"/>
      <c r="H3" s="473"/>
      <c r="I3" s="473"/>
      <c r="J3" s="473"/>
      <c r="K3" s="473"/>
      <c r="L3" s="473"/>
      <c r="M3" s="515"/>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7"/>
      <c r="ED3" s="347"/>
      <c r="EE3" s="347"/>
      <c r="EF3" s="347"/>
      <c r="EG3" s="347"/>
      <c r="EH3" s="347"/>
      <c r="EI3" s="347"/>
      <c r="EJ3" s="347"/>
      <c r="EK3" s="347"/>
      <c r="EL3" s="347"/>
      <c r="EM3" s="347"/>
      <c r="EN3" s="347"/>
      <c r="EO3" s="347"/>
      <c r="EP3" s="347"/>
      <c r="EQ3" s="347"/>
      <c r="ER3" s="347"/>
      <c r="ES3" s="347"/>
      <c r="ET3" s="347"/>
      <c r="EU3" s="347"/>
      <c r="EV3" s="347"/>
      <c r="EW3" s="347"/>
      <c r="EX3" s="347"/>
      <c r="EY3" s="347"/>
      <c r="EZ3" s="347"/>
      <c r="FA3" s="347"/>
      <c r="FB3" s="347"/>
      <c r="FC3" s="347"/>
      <c r="FD3" s="347"/>
      <c r="FE3" s="347"/>
      <c r="FF3" s="347"/>
      <c r="FG3" s="347"/>
      <c r="FH3" s="347"/>
      <c r="FI3" s="347"/>
      <c r="FJ3" s="347"/>
      <c r="FK3" s="347"/>
      <c r="FL3" s="347"/>
      <c r="FM3" s="347"/>
      <c r="FN3" s="347"/>
      <c r="FO3" s="347"/>
      <c r="FP3" s="347"/>
      <c r="FQ3" s="347"/>
      <c r="FR3" s="347"/>
      <c r="FS3" s="347"/>
      <c r="FT3" s="347"/>
      <c r="FU3" s="347"/>
      <c r="FV3" s="347"/>
      <c r="FW3" s="347"/>
      <c r="FX3" s="347"/>
      <c r="FY3" s="347"/>
      <c r="FZ3" s="347"/>
      <c r="GA3" s="347"/>
      <c r="GB3" s="347"/>
      <c r="GC3" s="347"/>
      <c r="GD3" s="347"/>
      <c r="GE3" s="347"/>
      <c r="GF3" s="347"/>
      <c r="GG3" s="347"/>
      <c r="GH3" s="347"/>
      <c r="GI3" s="347"/>
      <c r="GJ3" s="347"/>
      <c r="GK3" s="347"/>
      <c r="GL3" s="347"/>
      <c r="GM3" s="347"/>
      <c r="GN3" s="347"/>
      <c r="GO3" s="347"/>
      <c r="GP3" s="347"/>
      <c r="GQ3" s="347"/>
      <c r="GR3" s="347"/>
      <c r="GS3" s="347"/>
      <c r="GT3" s="347"/>
      <c r="GU3" s="347"/>
      <c r="GV3" s="347"/>
      <c r="GW3" s="347"/>
      <c r="GX3" s="347"/>
      <c r="GY3" s="347"/>
      <c r="GZ3" s="347"/>
      <c r="HA3" s="347"/>
      <c r="HB3" s="347"/>
      <c r="HC3" s="347"/>
      <c r="HD3" s="347"/>
      <c r="HE3" s="347"/>
      <c r="HF3" s="347"/>
      <c r="HG3" s="347"/>
      <c r="HH3" s="347"/>
      <c r="HI3" s="347"/>
      <c r="HJ3" s="347"/>
      <c r="HK3" s="347"/>
      <c r="HL3" s="347"/>
      <c r="HM3" s="347"/>
      <c r="HN3" s="347"/>
      <c r="HO3" s="347"/>
      <c r="HP3" s="347"/>
      <c r="HQ3" s="347"/>
      <c r="HR3" s="347"/>
      <c r="HS3" s="347"/>
      <c r="HT3" s="347"/>
      <c r="HU3" s="347"/>
      <c r="HV3" s="347"/>
      <c r="HW3" s="347"/>
      <c r="HX3" s="347"/>
      <c r="HY3" s="347"/>
      <c r="HZ3" s="347"/>
      <c r="IA3" s="347"/>
      <c r="IB3" s="347"/>
      <c r="IC3" s="347"/>
      <c r="ID3" s="347"/>
      <c r="IE3" s="347"/>
      <c r="IF3" s="347"/>
      <c r="IG3" s="347"/>
      <c r="IH3" s="347"/>
      <c r="II3" s="347"/>
      <c r="IJ3" s="347"/>
      <c r="IK3" s="347"/>
      <c r="IL3" s="347"/>
      <c r="IM3" s="347"/>
      <c r="IN3" s="347"/>
      <c r="IO3" s="347"/>
      <c r="IP3" s="347"/>
      <c r="IQ3" s="347"/>
      <c r="IR3" s="347"/>
      <c r="IS3" s="347"/>
      <c r="IT3" s="347"/>
      <c r="IU3" s="347"/>
      <c r="IV3" s="347"/>
    </row>
    <row r="4" spans="1:256" ht="12.75">
      <c r="A4" s="502"/>
      <c r="B4" s="502" t="s">
        <v>17</v>
      </c>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c r="BS4" s="502"/>
      <c r="BT4" s="502"/>
      <c r="BU4" s="502"/>
      <c r="BV4" s="502"/>
      <c r="BW4" s="502"/>
      <c r="BX4" s="502"/>
      <c r="BY4" s="502"/>
      <c r="BZ4" s="502"/>
      <c r="CA4" s="502"/>
      <c r="CB4" s="502"/>
      <c r="CC4" s="502"/>
      <c r="CD4" s="502"/>
      <c r="CE4" s="502"/>
      <c r="CF4" s="502"/>
      <c r="CG4" s="502"/>
      <c r="CH4" s="502"/>
      <c r="CI4" s="502"/>
      <c r="CJ4" s="502"/>
      <c r="CK4" s="502"/>
      <c r="CL4" s="502"/>
      <c r="CM4" s="502"/>
      <c r="CN4" s="502"/>
      <c r="CO4" s="502"/>
      <c r="CP4" s="502"/>
      <c r="CQ4" s="502"/>
      <c r="CR4" s="502"/>
      <c r="CS4" s="502"/>
      <c r="CT4" s="502"/>
      <c r="CU4" s="502"/>
      <c r="CV4" s="502"/>
      <c r="CW4" s="502"/>
      <c r="CX4" s="502"/>
      <c r="CY4" s="502"/>
      <c r="CZ4" s="502"/>
      <c r="DA4" s="502"/>
      <c r="DB4" s="502"/>
      <c r="DC4" s="502"/>
      <c r="DD4" s="502"/>
      <c r="DE4" s="502"/>
      <c r="DF4" s="502"/>
      <c r="DG4" s="502"/>
      <c r="DH4" s="502"/>
      <c r="DI4" s="502"/>
      <c r="DJ4" s="502"/>
      <c r="DK4" s="502"/>
      <c r="DL4" s="502"/>
      <c r="DM4" s="502"/>
      <c r="DN4" s="502"/>
      <c r="DO4" s="502"/>
      <c r="DP4" s="502"/>
      <c r="DQ4" s="502"/>
      <c r="DR4" s="502"/>
      <c r="DS4" s="502"/>
      <c r="DT4" s="502"/>
      <c r="DU4" s="502"/>
      <c r="DV4" s="502"/>
      <c r="DW4" s="502"/>
      <c r="DX4" s="502"/>
      <c r="DY4" s="502"/>
      <c r="DZ4" s="502"/>
      <c r="EA4" s="502"/>
      <c r="EB4" s="502"/>
      <c r="EC4" s="502"/>
      <c r="ED4" s="502"/>
      <c r="EE4" s="502"/>
      <c r="EF4" s="502"/>
      <c r="EG4" s="502"/>
      <c r="EH4" s="502"/>
      <c r="EI4" s="502"/>
      <c r="EJ4" s="502"/>
      <c r="EK4" s="502"/>
      <c r="EL4" s="502"/>
      <c r="EM4" s="502"/>
      <c r="EN4" s="502"/>
      <c r="EO4" s="502"/>
      <c r="EP4" s="502"/>
      <c r="EQ4" s="502"/>
      <c r="ER4" s="502"/>
      <c r="ES4" s="502"/>
      <c r="ET4" s="502"/>
      <c r="EU4" s="502"/>
      <c r="EV4" s="502"/>
      <c r="EW4" s="502"/>
      <c r="EX4" s="502"/>
      <c r="EY4" s="502"/>
      <c r="EZ4" s="502"/>
      <c r="FA4" s="502"/>
      <c r="FB4" s="502"/>
      <c r="FC4" s="502"/>
      <c r="FD4" s="502"/>
      <c r="FE4" s="502"/>
      <c r="FF4" s="502"/>
      <c r="FG4" s="502"/>
      <c r="FH4" s="502"/>
      <c r="FI4" s="502"/>
      <c r="FJ4" s="502"/>
      <c r="FK4" s="502"/>
      <c r="FL4" s="502"/>
      <c r="FM4" s="502"/>
      <c r="FN4" s="502"/>
      <c r="FO4" s="502"/>
      <c r="FP4" s="502"/>
      <c r="FQ4" s="502"/>
      <c r="FR4" s="502"/>
      <c r="FS4" s="502"/>
      <c r="FT4" s="502"/>
      <c r="FU4" s="502"/>
      <c r="FV4" s="502"/>
      <c r="FW4" s="502"/>
      <c r="FX4" s="502"/>
      <c r="FY4" s="502"/>
      <c r="FZ4" s="502"/>
      <c r="GA4" s="502"/>
      <c r="GB4" s="502"/>
      <c r="GC4" s="502"/>
      <c r="GD4" s="502"/>
      <c r="GE4" s="502"/>
      <c r="GF4" s="502"/>
      <c r="GG4" s="502"/>
      <c r="GH4" s="502"/>
      <c r="GI4" s="502"/>
      <c r="GJ4" s="502"/>
      <c r="GK4" s="502"/>
      <c r="GL4" s="502"/>
      <c r="GM4" s="502"/>
      <c r="GN4" s="502"/>
      <c r="GO4" s="502"/>
      <c r="GP4" s="502"/>
      <c r="GQ4" s="502"/>
      <c r="GR4" s="502"/>
      <c r="GS4" s="502"/>
      <c r="GT4" s="502"/>
      <c r="GU4" s="502"/>
      <c r="GV4" s="502"/>
      <c r="GW4" s="502"/>
      <c r="GX4" s="502"/>
      <c r="GY4" s="502"/>
      <c r="GZ4" s="502"/>
      <c r="HA4" s="502"/>
      <c r="HB4" s="502"/>
      <c r="HC4" s="502"/>
      <c r="HD4" s="502"/>
      <c r="HE4" s="502"/>
      <c r="HF4" s="502"/>
      <c r="HG4" s="502"/>
      <c r="HH4" s="502"/>
      <c r="HI4" s="502"/>
      <c r="HJ4" s="502"/>
      <c r="HK4" s="502"/>
      <c r="HL4" s="502"/>
      <c r="HM4" s="502"/>
      <c r="HN4" s="502"/>
      <c r="HO4" s="502"/>
      <c r="HP4" s="502"/>
      <c r="HQ4" s="502"/>
      <c r="HR4" s="502"/>
      <c r="HS4" s="502"/>
      <c r="HT4" s="502"/>
      <c r="HU4" s="502"/>
      <c r="HV4" s="502"/>
      <c r="HW4" s="502"/>
      <c r="HX4" s="502"/>
      <c r="HY4" s="502"/>
      <c r="HZ4" s="502"/>
      <c r="IA4" s="502"/>
      <c r="IB4" s="502"/>
      <c r="IC4" s="502"/>
      <c r="ID4" s="502"/>
      <c r="IE4" s="502"/>
      <c r="IF4" s="502"/>
      <c r="IG4" s="502"/>
      <c r="IH4" s="502"/>
      <c r="II4" s="502"/>
      <c r="IJ4" s="502"/>
      <c r="IK4" s="502"/>
      <c r="IL4" s="502"/>
      <c r="IM4" s="502"/>
      <c r="IN4" s="502"/>
      <c r="IO4" s="502"/>
      <c r="IP4" s="502"/>
      <c r="IQ4" s="502"/>
      <c r="IR4" s="502"/>
      <c r="IS4" s="502"/>
      <c r="IT4" s="502"/>
      <c r="IU4" s="502"/>
      <c r="IV4" s="502"/>
    </row>
    <row r="5" spans="1:256" ht="12.75">
      <c r="A5" s="502"/>
      <c r="B5" s="393">
        <v>2003</v>
      </c>
      <c r="C5" s="393">
        <v>2004</v>
      </c>
      <c r="D5" s="393">
        <v>2005</v>
      </c>
      <c r="E5" s="393">
        <v>2006</v>
      </c>
      <c r="F5" s="393">
        <v>2007</v>
      </c>
      <c r="G5" s="393">
        <v>2008</v>
      </c>
      <c r="H5" s="393">
        <v>2009</v>
      </c>
      <c r="I5" s="393">
        <v>2010</v>
      </c>
      <c r="J5" s="393">
        <v>2011</v>
      </c>
      <c r="K5" s="393">
        <v>2012</v>
      </c>
      <c r="L5" s="393">
        <v>2013</v>
      </c>
      <c r="M5" s="393">
        <v>2014</v>
      </c>
      <c r="N5" s="393">
        <v>2015</v>
      </c>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c r="BS5" s="503"/>
      <c r="BT5" s="503"/>
      <c r="BU5" s="503"/>
      <c r="BV5" s="503"/>
      <c r="BW5" s="503"/>
      <c r="BX5" s="503"/>
      <c r="BY5" s="503"/>
      <c r="BZ5" s="503"/>
      <c r="CA5" s="503"/>
      <c r="CB5" s="503"/>
      <c r="CC5" s="503"/>
      <c r="CD5" s="503"/>
      <c r="CE5" s="503"/>
      <c r="CF5" s="503"/>
      <c r="CG5" s="503"/>
      <c r="CH5" s="503"/>
      <c r="CI5" s="503"/>
      <c r="CJ5" s="503"/>
      <c r="CK5" s="503"/>
      <c r="CL5" s="503"/>
      <c r="CM5" s="503"/>
      <c r="CN5" s="503"/>
      <c r="CO5" s="503"/>
      <c r="CP5" s="503"/>
      <c r="CQ5" s="503"/>
      <c r="CR5" s="503"/>
      <c r="CS5" s="503"/>
      <c r="CT5" s="503"/>
      <c r="CU5" s="503"/>
      <c r="CV5" s="503"/>
      <c r="CW5" s="503"/>
      <c r="CX5" s="503"/>
      <c r="CY5" s="503"/>
      <c r="CZ5" s="503"/>
      <c r="DA5" s="503"/>
      <c r="DB5" s="503"/>
      <c r="DC5" s="503"/>
      <c r="DD5" s="503"/>
      <c r="DE5" s="503"/>
      <c r="DF5" s="503"/>
      <c r="DG5" s="503"/>
      <c r="DH5" s="503"/>
      <c r="DI5" s="503"/>
      <c r="DJ5" s="503"/>
      <c r="DK5" s="503"/>
      <c r="DL5" s="503"/>
      <c r="DM5" s="503"/>
      <c r="DN5" s="503"/>
      <c r="DO5" s="503"/>
      <c r="DP5" s="503"/>
      <c r="DQ5" s="503"/>
      <c r="DR5" s="503"/>
      <c r="DS5" s="503"/>
      <c r="DT5" s="503"/>
      <c r="DU5" s="503"/>
      <c r="DV5" s="503"/>
      <c r="DW5" s="503"/>
      <c r="DX5" s="503"/>
      <c r="DY5" s="503"/>
      <c r="DZ5" s="503"/>
      <c r="EA5" s="503"/>
      <c r="EB5" s="503"/>
      <c r="EC5" s="503"/>
      <c r="ED5" s="503"/>
      <c r="EE5" s="503"/>
      <c r="EF5" s="503"/>
      <c r="EG5" s="503"/>
      <c r="EH5" s="503"/>
      <c r="EI5" s="503"/>
      <c r="EJ5" s="503"/>
      <c r="EK5" s="503"/>
      <c r="EL5" s="503"/>
      <c r="EM5" s="503"/>
      <c r="EN5" s="503"/>
      <c r="EO5" s="503"/>
      <c r="EP5" s="503"/>
      <c r="EQ5" s="503"/>
      <c r="ER5" s="503"/>
      <c r="ES5" s="503"/>
      <c r="ET5" s="503"/>
      <c r="EU5" s="503"/>
      <c r="EV5" s="503"/>
      <c r="EW5" s="503"/>
      <c r="EX5" s="503"/>
      <c r="EY5" s="503"/>
      <c r="EZ5" s="503"/>
      <c r="FA5" s="503"/>
      <c r="FB5" s="503"/>
      <c r="FC5" s="503"/>
      <c r="FD5" s="503"/>
      <c r="FE5" s="503"/>
      <c r="FF5" s="503"/>
      <c r="FG5" s="503"/>
      <c r="FH5" s="503"/>
      <c r="FI5" s="503"/>
      <c r="FJ5" s="503"/>
      <c r="FK5" s="503"/>
      <c r="FL5" s="503"/>
      <c r="FM5" s="503"/>
      <c r="FN5" s="503"/>
      <c r="FO5" s="503"/>
      <c r="FP5" s="503"/>
      <c r="FQ5" s="503"/>
      <c r="FR5" s="503"/>
      <c r="FS5" s="503"/>
      <c r="FT5" s="503"/>
      <c r="FU5" s="503"/>
      <c r="FV5" s="503"/>
      <c r="FW5" s="503"/>
      <c r="FX5" s="503"/>
      <c r="FY5" s="503"/>
      <c r="FZ5" s="503"/>
      <c r="GA5" s="503"/>
      <c r="GB5" s="503"/>
      <c r="GC5" s="503"/>
      <c r="GD5" s="503"/>
      <c r="GE5" s="503"/>
      <c r="GF5" s="503"/>
      <c r="GG5" s="503"/>
      <c r="GH5" s="503"/>
      <c r="GI5" s="503"/>
      <c r="GJ5" s="503"/>
      <c r="GK5" s="503"/>
      <c r="GL5" s="503"/>
      <c r="GM5" s="503"/>
      <c r="GN5" s="503"/>
      <c r="GO5" s="503"/>
      <c r="GP5" s="503"/>
      <c r="GQ5" s="503"/>
      <c r="GR5" s="503"/>
      <c r="GS5" s="503"/>
      <c r="GT5" s="503"/>
      <c r="GU5" s="503"/>
      <c r="GV5" s="503"/>
      <c r="GW5" s="503"/>
      <c r="GX5" s="503"/>
      <c r="GY5" s="503"/>
      <c r="GZ5" s="503"/>
      <c r="HA5" s="503"/>
      <c r="HB5" s="503"/>
      <c r="HC5" s="503"/>
      <c r="HD5" s="503"/>
      <c r="HE5" s="503"/>
      <c r="HF5" s="503"/>
      <c r="HG5" s="503"/>
      <c r="HH5" s="503"/>
      <c r="HI5" s="503"/>
      <c r="HJ5" s="503"/>
      <c r="HK5" s="503"/>
      <c r="HL5" s="503"/>
      <c r="HM5" s="503"/>
      <c r="HN5" s="503"/>
      <c r="HO5" s="503"/>
      <c r="HP5" s="503"/>
      <c r="HQ5" s="503"/>
      <c r="HR5" s="503"/>
      <c r="HS5" s="503"/>
      <c r="HT5" s="503"/>
      <c r="HU5" s="503"/>
      <c r="HV5" s="503"/>
      <c r="HW5" s="503"/>
      <c r="HX5" s="503"/>
      <c r="HY5" s="503"/>
      <c r="HZ5" s="503"/>
      <c r="IA5" s="503"/>
      <c r="IB5" s="503"/>
      <c r="IC5" s="503"/>
      <c r="ID5" s="503"/>
      <c r="IE5" s="503"/>
      <c r="IF5" s="503"/>
      <c r="IG5" s="503"/>
      <c r="IH5" s="503"/>
      <c r="II5" s="503"/>
      <c r="IJ5" s="503"/>
      <c r="IK5" s="503"/>
      <c r="IL5" s="503"/>
      <c r="IM5" s="503"/>
      <c r="IN5" s="503"/>
      <c r="IO5" s="503"/>
      <c r="IP5" s="503"/>
      <c r="IQ5" s="503"/>
      <c r="IR5" s="503"/>
      <c r="IS5" s="503"/>
      <c r="IT5" s="503"/>
      <c r="IU5" s="503"/>
      <c r="IV5" s="503"/>
    </row>
    <row r="6" spans="1:256" ht="25.5">
      <c r="A6" s="507" t="s">
        <v>406</v>
      </c>
      <c r="B6" s="508">
        <f>SUM(B7:B10)</f>
        <v>1581</v>
      </c>
      <c r="C6" s="508">
        <f aca="true" t="shared" si="0" ref="C6:N6">SUM(C7:C10)</f>
        <v>1685</v>
      </c>
      <c r="D6" s="508">
        <f t="shared" si="0"/>
        <v>1845</v>
      </c>
      <c r="E6" s="508">
        <f t="shared" si="0"/>
        <v>1892</v>
      </c>
      <c r="F6" s="508">
        <f t="shared" si="0"/>
        <v>2251</v>
      </c>
      <c r="G6" s="508">
        <f t="shared" si="0"/>
        <v>2729</v>
      </c>
      <c r="H6" s="508">
        <f t="shared" si="0"/>
        <v>3051</v>
      </c>
      <c r="I6" s="508">
        <f t="shared" si="0"/>
        <v>3064</v>
      </c>
      <c r="J6" s="508">
        <f t="shared" si="0"/>
        <v>3535</v>
      </c>
      <c r="K6" s="508">
        <f t="shared" si="0"/>
        <v>3198</v>
      </c>
      <c r="L6" s="508">
        <f t="shared" si="0"/>
        <v>3514</v>
      </c>
      <c r="M6" s="508">
        <f t="shared" si="0"/>
        <v>3119</v>
      </c>
      <c r="N6" s="508">
        <f t="shared" si="0"/>
        <v>3361</v>
      </c>
      <c r="O6" s="516"/>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4"/>
      <c r="BA6" s="504"/>
      <c r="BB6" s="504"/>
      <c r="BC6" s="504"/>
      <c r="BD6" s="504"/>
      <c r="BE6" s="504"/>
      <c r="BF6" s="504"/>
      <c r="BG6" s="504"/>
      <c r="BH6" s="504"/>
      <c r="BI6" s="504"/>
      <c r="BJ6" s="504"/>
      <c r="BK6" s="504"/>
      <c r="BL6" s="504"/>
      <c r="BM6" s="504"/>
      <c r="BN6" s="504"/>
      <c r="BO6" s="504"/>
      <c r="BP6" s="504"/>
      <c r="BQ6" s="504"/>
      <c r="BR6" s="504"/>
      <c r="BS6" s="504"/>
      <c r="BT6" s="504"/>
      <c r="BU6" s="504"/>
      <c r="BV6" s="504"/>
      <c r="BW6" s="504"/>
      <c r="BX6" s="504"/>
      <c r="BY6" s="504"/>
      <c r="BZ6" s="504"/>
      <c r="CA6" s="504"/>
      <c r="CB6" s="504"/>
      <c r="CC6" s="504"/>
      <c r="CD6" s="504"/>
      <c r="CE6" s="504"/>
      <c r="CF6" s="504"/>
      <c r="CG6" s="504"/>
      <c r="CH6" s="504"/>
      <c r="CI6" s="504"/>
      <c r="CJ6" s="504"/>
      <c r="CK6" s="504"/>
      <c r="CL6" s="504"/>
      <c r="CM6" s="504"/>
      <c r="CN6" s="504"/>
      <c r="CO6" s="504"/>
      <c r="CP6" s="504"/>
      <c r="CQ6" s="504"/>
      <c r="CR6" s="504"/>
      <c r="CS6" s="504"/>
      <c r="CT6" s="504"/>
      <c r="CU6" s="504"/>
      <c r="CV6" s="504"/>
      <c r="CW6" s="504"/>
      <c r="CX6" s="504"/>
      <c r="CY6" s="504"/>
      <c r="CZ6" s="504"/>
      <c r="DA6" s="504"/>
      <c r="DB6" s="504"/>
      <c r="DC6" s="504"/>
      <c r="DD6" s="504"/>
      <c r="DE6" s="504"/>
      <c r="DF6" s="504"/>
      <c r="DG6" s="504"/>
      <c r="DH6" s="504"/>
      <c r="DI6" s="504"/>
      <c r="DJ6" s="504"/>
      <c r="DK6" s="504"/>
      <c r="DL6" s="504"/>
      <c r="DM6" s="504"/>
      <c r="DN6" s="504"/>
      <c r="DO6" s="504"/>
      <c r="DP6" s="504"/>
      <c r="DQ6" s="504"/>
      <c r="DR6" s="504"/>
      <c r="DS6" s="504"/>
      <c r="DT6" s="504"/>
      <c r="DU6" s="504"/>
      <c r="DV6" s="504"/>
      <c r="DW6" s="504"/>
      <c r="DX6" s="504"/>
      <c r="DY6" s="504"/>
      <c r="DZ6" s="504"/>
      <c r="EA6" s="504"/>
      <c r="EB6" s="504"/>
      <c r="EC6" s="504"/>
      <c r="ED6" s="504"/>
      <c r="EE6" s="504"/>
      <c r="EF6" s="504"/>
      <c r="EG6" s="504"/>
      <c r="EH6" s="504"/>
      <c r="EI6" s="504"/>
      <c r="EJ6" s="504"/>
      <c r="EK6" s="504"/>
      <c r="EL6" s="504"/>
      <c r="EM6" s="504"/>
      <c r="EN6" s="504"/>
      <c r="EO6" s="504"/>
      <c r="EP6" s="504"/>
      <c r="EQ6" s="504"/>
      <c r="ER6" s="504"/>
      <c r="ES6" s="504"/>
      <c r="ET6" s="504"/>
      <c r="EU6" s="504"/>
      <c r="EV6" s="504"/>
      <c r="EW6" s="504"/>
      <c r="EX6" s="504"/>
      <c r="EY6" s="504"/>
      <c r="EZ6" s="504"/>
      <c r="FA6" s="504"/>
      <c r="FB6" s="504"/>
      <c r="FC6" s="504"/>
      <c r="FD6" s="504"/>
      <c r="FE6" s="504"/>
      <c r="FF6" s="504"/>
      <c r="FG6" s="504"/>
      <c r="FH6" s="504"/>
      <c r="FI6" s="504"/>
      <c r="FJ6" s="504"/>
      <c r="FK6" s="504"/>
      <c r="FL6" s="504"/>
      <c r="FM6" s="504"/>
      <c r="FN6" s="504"/>
      <c r="FO6" s="504"/>
      <c r="FP6" s="504"/>
      <c r="FQ6" s="504"/>
      <c r="FR6" s="504"/>
      <c r="FS6" s="504"/>
      <c r="FT6" s="504"/>
      <c r="FU6" s="504"/>
      <c r="FV6" s="504"/>
      <c r="FW6" s="504"/>
      <c r="FX6" s="504"/>
      <c r="FY6" s="504"/>
      <c r="FZ6" s="504"/>
      <c r="GA6" s="504"/>
      <c r="GB6" s="504"/>
      <c r="GC6" s="504"/>
      <c r="GD6" s="504"/>
      <c r="GE6" s="504"/>
      <c r="GF6" s="504"/>
      <c r="GG6" s="504"/>
      <c r="GH6" s="504"/>
      <c r="GI6" s="504"/>
      <c r="GJ6" s="504"/>
      <c r="GK6" s="504"/>
      <c r="GL6" s="504"/>
      <c r="GM6" s="504"/>
      <c r="GN6" s="504"/>
      <c r="GO6" s="504"/>
      <c r="GP6" s="504"/>
      <c r="GQ6" s="504"/>
      <c r="GR6" s="504"/>
      <c r="GS6" s="504"/>
      <c r="GT6" s="504"/>
      <c r="GU6" s="504"/>
      <c r="GV6" s="504"/>
      <c r="GW6" s="504"/>
      <c r="GX6" s="504"/>
      <c r="GY6" s="504"/>
      <c r="GZ6" s="504"/>
      <c r="HA6" s="504"/>
      <c r="HB6" s="504"/>
      <c r="HC6" s="504"/>
      <c r="HD6" s="504"/>
      <c r="HE6" s="504"/>
      <c r="HF6" s="504"/>
      <c r="HG6" s="504"/>
      <c r="HH6" s="504"/>
      <c r="HI6" s="504"/>
      <c r="HJ6" s="504"/>
      <c r="HK6" s="504"/>
      <c r="HL6" s="504"/>
      <c r="HM6" s="504"/>
      <c r="HN6" s="504"/>
      <c r="HO6" s="504"/>
      <c r="HP6" s="504"/>
      <c r="HQ6" s="504"/>
      <c r="HR6" s="504"/>
      <c r="HS6" s="504"/>
      <c r="HT6" s="504"/>
      <c r="HU6" s="504"/>
      <c r="HV6" s="504"/>
      <c r="HW6" s="504"/>
      <c r="HX6" s="504"/>
      <c r="HY6" s="504"/>
      <c r="HZ6" s="504"/>
      <c r="IA6" s="504"/>
      <c r="IB6" s="504"/>
      <c r="IC6" s="504"/>
      <c r="ID6" s="504"/>
      <c r="IE6" s="504"/>
      <c r="IF6" s="504"/>
      <c r="IG6" s="504"/>
      <c r="IH6" s="504"/>
      <c r="II6" s="504"/>
      <c r="IJ6" s="504"/>
      <c r="IK6" s="504"/>
      <c r="IL6" s="504"/>
      <c r="IM6" s="504"/>
      <c r="IN6" s="504"/>
      <c r="IO6" s="504"/>
      <c r="IP6" s="504"/>
      <c r="IQ6" s="504"/>
      <c r="IR6" s="504"/>
      <c r="IS6" s="504"/>
      <c r="IT6" s="504"/>
      <c r="IU6" s="504"/>
      <c r="IV6" s="504"/>
    </row>
    <row r="7" spans="1:256" ht="12.75">
      <c r="A7" s="509" t="s">
        <v>407</v>
      </c>
      <c r="B7" s="510">
        <v>334</v>
      </c>
      <c r="C7" s="510">
        <v>424</v>
      </c>
      <c r="D7" s="510">
        <v>535</v>
      </c>
      <c r="E7" s="510">
        <v>582</v>
      </c>
      <c r="F7" s="510">
        <v>576</v>
      </c>
      <c r="G7" s="510">
        <v>807</v>
      </c>
      <c r="H7" s="510">
        <v>835</v>
      </c>
      <c r="I7" s="510">
        <v>847</v>
      </c>
      <c r="J7" s="510">
        <v>954</v>
      </c>
      <c r="K7" s="510">
        <v>1048</v>
      </c>
      <c r="L7" s="510">
        <v>1013</v>
      </c>
      <c r="M7" s="510">
        <v>1045</v>
      </c>
      <c r="N7" s="510">
        <v>1210</v>
      </c>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4"/>
      <c r="AY7" s="504"/>
      <c r="AZ7" s="504"/>
      <c r="BA7" s="504"/>
      <c r="BB7" s="504"/>
      <c r="BC7" s="504"/>
      <c r="BD7" s="504"/>
      <c r="BE7" s="504"/>
      <c r="BF7" s="504"/>
      <c r="BG7" s="504"/>
      <c r="BH7" s="504"/>
      <c r="BI7" s="504"/>
      <c r="BJ7" s="504"/>
      <c r="BK7" s="504"/>
      <c r="BL7" s="504"/>
      <c r="BM7" s="504"/>
      <c r="BN7" s="504"/>
      <c r="BO7" s="504"/>
      <c r="BP7" s="504"/>
      <c r="BQ7" s="504"/>
      <c r="BR7" s="504"/>
      <c r="BS7" s="504"/>
      <c r="BT7" s="504"/>
      <c r="BU7" s="504"/>
      <c r="BV7" s="504"/>
      <c r="BW7" s="504"/>
      <c r="BX7" s="504"/>
      <c r="BY7" s="504"/>
      <c r="BZ7" s="504"/>
      <c r="CA7" s="504"/>
      <c r="CB7" s="504"/>
      <c r="CC7" s="504"/>
      <c r="CD7" s="504"/>
      <c r="CE7" s="504"/>
      <c r="CF7" s="504"/>
      <c r="CG7" s="504"/>
      <c r="CH7" s="504"/>
      <c r="CI7" s="504"/>
      <c r="CJ7" s="504"/>
      <c r="CK7" s="504"/>
      <c r="CL7" s="504"/>
      <c r="CM7" s="504"/>
      <c r="CN7" s="504"/>
      <c r="CO7" s="504"/>
      <c r="CP7" s="504"/>
      <c r="CQ7" s="504"/>
      <c r="CR7" s="504"/>
      <c r="CS7" s="504"/>
      <c r="CT7" s="504"/>
      <c r="CU7" s="504"/>
      <c r="CV7" s="504"/>
      <c r="CW7" s="504"/>
      <c r="CX7" s="504"/>
      <c r="CY7" s="504"/>
      <c r="CZ7" s="504"/>
      <c r="DA7" s="504"/>
      <c r="DB7" s="504"/>
      <c r="DC7" s="504"/>
      <c r="DD7" s="504"/>
      <c r="DE7" s="504"/>
      <c r="DF7" s="504"/>
      <c r="DG7" s="504"/>
      <c r="DH7" s="504"/>
      <c r="DI7" s="504"/>
      <c r="DJ7" s="504"/>
      <c r="DK7" s="504"/>
      <c r="DL7" s="504"/>
      <c r="DM7" s="504"/>
      <c r="DN7" s="504"/>
      <c r="DO7" s="504"/>
      <c r="DP7" s="504"/>
      <c r="DQ7" s="504"/>
      <c r="DR7" s="504"/>
      <c r="DS7" s="504"/>
      <c r="DT7" s="504"/>
      <c r="DU7" s="504"/>
      <c r="DV7" s="504"/>
      <c r="DW7" s="504"/>
      <c r="DX7" s="504"/>
      <c r="DY7" s="504"/>
      <c r="DZ7" s="504"/>
      <c r="EA7" s="504"/>
      <c r="EB7" s="504"/>
      <c r="EC7" s="504"/>
      <c r="ED7" s="504"/>
      <c r="EE7" s="504"/>
      <c r="EF7" s="504"/>
      <c r="EG7" s="504"/>
      <c r="EH7" s="504"/>
      <c r="EI7" s="504"/>
      <c r="EJ7" s="504"/>
      <c r="EK7" s="504"/>
      <c r="EL7" s="504"/>
      <c r="EM7" s="504"/>
      <c r="EN7" s="504"/>
      <c r="EO7" s="504"/>
      <c r="EP7" s="504"/>
      <c r="EQ7" s="504"/>
      <c r="ER7" s="504"/>
      <c r="ES7" s="504"/>
      <c r="ET7" s="504"/>
      <c r="EU7" s="504"/>
      <c r="EV7" s="504"/>
      <c r="EW7" s="504"/>
      <c r="EX7" s="504"/>
      <c r="EY7" s="504"/>
      <c r="EZ7" s="504"/>
      <c r="FA7" s="504"/>
      <c r="FB7" s="504"/>
      <c r="FC7" s="504"/>
      <c r="FD7" s="504"/>
      <c r="FE7" s="504"/>
      <c r="FF7" s="504"/>
      <c r="FG7" s="504"/>
      <c r="FH7" s="504"/>
      <c r="FI7" s="504"/>
      <c r="FJ7" s="504"/>
      <c r="FK7" s="504"/>
      <c r="FL7" s="504"/>
      <c r="FM7" s="504"/>
      <c r="FN7" s="504"/>
      <c r="FO7" s="504"/>
      <c r="FP7" s="504"/>
      <c r="FQ7" s="504"/>
      <c r="FR7" s="504"/>
      <c r="FS7" s="504"/>
      <c r="FT7" s="504"/>
      <c r="FU7" s="504"/>
      <c r="FV7" s="504"/>
      <c r="FW7" s="504"/>
      <c r="FX7" s="504"/>
      <c r="FY7" s="504"/>
      <c r="FZ7" s="504"/>
      <c r="GA7" s="504"/>
      <c r="GB7" s="504"/>
      <c r="GC7" s="504"/>
      <c r="GD7" s="504"/>
      <c r="GE7" s="504"/>
      <c r="GF7" s="504"/>
      <c r="GG7" s="504"/>
      <c r="GH7" s="504"/>
      <c r="GI7" s="504"/>
      <c r="GJ7" s="504"/>
      <c r="GK7" s="504"/>
      <c r="GL7" s="504"/>
      <c r="GM7" s="504"/>
      <c r="GN7" s="504"/>
      <c r="GO7" s="504"/>
      <c r="GP7" s="504"/>
      <c r="GQ7" s="504"/>
      <c r="GR7" s="504"/>
      <c r="GS7" s="504"/>
      <c r="GT7" s="504"/>
      <c r="GU7" s="504"/>
      <c r="GV7" s="504"/>
      <c r="GW7" s="504"/>
      <c r="GX7" s="504"/>
      <c r="GY7" s="504"/>
      <c r="GZ7" s="504"/>
      <c r="HA7" s="504"/>
      <c r="HB7" s="504"/>
      <c r="HC7" s="504"/>
      <c r="HD7" s="504"/>
      <c r="HE7" s="504"/>
      <c r="HF7" s="504"/>
      <c r="HG7" s="504"/>
      <c r="HH7" s="504"/>
      <c r="HI7" s="504"/>
      <c r="HJ7" s="504"/>
      <c r="HK7" s="504"/>
      <c r="HL7" s="504"/>
      <c r="HM7" s="504"/>
      <c r="HN7" s="504"/>
      <c r="HO7" s="504"/>
      <c r="HP7" s="504"/>
      <c r="HQ7" s="504"/>
      <c r="HR7" s="504"/>
      <c r="HS7" s="504"/>
      <c r="HT7" s="504"/>
      <c r="HU7" s="504"/>
      <c r="HV7" s="504"/>
      <c r="HW7" s="504"/>
      <c r="HX7" s="504"/>
      <c r="HY7" s="504"/>
      <c r="HZ7" s="504"/>
      <c r="IA7" s="504"/>
      <c r="IB7" s="504"/>
      <c r="IC7" s="504"/>
      <c r="ID7" s="504"/>
      <c r="IE7" s="504"/>
      <c r="IF7" s="504"/>
      <c r="IG7" s="504"/>
      <c r="IH7" s="504"/>
      <c r="II7" s="504"/>
      <c r="IJ7" s="504"/>
      <c r="IK7" s="504"/>
      <c r="IL7" s="504"/>
      <c r="IM7" s="504"/>
      <c r="IN7" s="504"/>
      <c r="IO7" s="504"/>
      <c r="IP7" s="504"/>
      <c r="IQ7" s="504"/>
      <c r="IR7" s="504"/>
      <c r="IS7" s="504"/>
      <c r="IT7" s="504"/>
      <c r="IU7" s="504"/>
      <c r="IV7" s="504"/>
    </row>
    <row r="8" spans="1:256" ht="12.75">
      <c r="A8" s="511" t="s">
        <v>408</v>
      </c>
      <c r="B8" s="510">
        <v>1168</v>
      </c>
      <c r="C8" s="510">
        <v>1191</v>
      </c>
      <c r="D8" s="510">
        <v>1243</v>
      </c>
      <c r="E8" s="510">
        <v>1243</v>
      </c>
      <c r="F8" s="510">
        <v>1596</v>
      </c>
      <c r="G8" s="510">
        <v>1867</v>
      </c>
      <c r="H8" s="510">
        <v>2141</v>
      </c>
      <c r="I8" s="510">
        <v>2141</v>
      </c>
      <c r="J8" s="510">
        <v>2484</v>
      </c>
      <c r="K8" s="510">
        <v>2050</v>
      </c>
      <c r="L8" s="510">
        <v>2410</v>
      </c>
      <c r="M8" s="510">
        <v>1970</v>
      </c>
      <c r="N8" s="510">
        <v>2057</v>
      </c>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4"/>
      <c r="AZ8" s="504"/>
      <c r="BA8" s="504"/>
      <c r="BB8" s="504"/>
      <c r="BC8" s="504"/>
      <c r="BD8" s="504"/>
      <c r="BE8" s="504"/>
      <c r="BF8" s="504"/>
      <c r="BG8" s="504"/>
      <c r="BH8" s="504"/>
      <c r="BI8" s="504"/>
      <c r="BJ8" s="504"/>
      <c r="BK8" s="504"/>
      <c r="BL8" s="504"/>
      <c r="BM8" s="504"/>
      <c r="BN8" s="504"/>
      <c r="BO8" s="504"/>
      <c r="BP8" s="504"/>
      <c r="BQ8" s="504"/>
      <c r="BR8" s="504"/>
      <c r="BS8" s="504"/>
      <c r="BT8" s="504"/>
      <c r="BU8" s="504"/>
      <c r="BV8" s="504"/>
      <c r="BW8" s="504"/>
      <c r="BX8" s="504"/>
      <c r="BY8" s="504"/>
      <c r="BZ8" s="504"/>
      <c r="CA8" s="504"/>
      <c r="CB8" s="504"/>
      <c r="CC8" s="504"/>
      <c r="CD8" s="504"/>
      <c r="CE8" s="504"/>
      <c r="CF8" s="504"/>
      <c r="CG8" s="504"/>
      <c r="CH8" s="504"/>
      <c r="CI8" s="504"/>
      <c r="CJ8" s="504"/>
      <c r="CK8" s="504"/>
      <c r="CL8" s="504"/>
      <c r="CM8" s="504"/>
      <c r="CN8" s="504"/>
      <c r="CO8" s="504"/>
      <c r="CP8" s="504"/>
      <c r="CQ8" s="504"/>
      <c r="CR8" s="504"/>
      <c r="CS8" s="504"/>
      <c r="CT8" s="504"/>
      <c r="CU8" s="504"/>
      <c r="CV8" s="504"/>
      <c r="CW8" s="504"/>
      <c r="CX8" s="504"/>
      <c r="CY8" s="504"/>
      <c r="CZ8" s="504"/>
      <c r="DA8" s="504"/>
      <c r="DB8" s="504"/>
      <c r="DC8" s="504"/>
      <c r="DD8" s="504"/>
      <c r="DE8" s="504"/>
      <c r="DF8" s="504"/>
      <c r="DG8" s="504"/>
      <c r="DH8" s="504"/>
      <c r="DI8" s="504"/>
      <c r="DJ8" s="504"/>
      <c r="DK8" s="504"/>
      <c r="DL8" s="504"/>
      <c r="DM8" s="504"/>
      <c r="DN8" s="504"/>
      <c r="DO8" s="504"/>
      <c r="DP8" s="504"/>
      <c r="DQ8" s="504"/>
      <c r="DR8" s="504"/>
      <c r="DS8" s="504"/>
      <c r="DT8" s="504"/>
      <c r="DU8" s="504"/>
      <c r="DV8" s="504"/>
      <c r="DW8" s="504"/>
      <c r="DX8" s="504"/>
      <c r="DY8" s="504"/>
      <c r="DZ8" s="504"/>
      <c r="EA8" s="504"/>
      <c r="EB8" s="504"/>
      <c r="EC8" s="504"/>
      <c r="ED8" s="504"/>
      <c r="EE8" s="504"/>
      <c r="EF8" s="504"/>
      <c r="EG8" s="504"/>
      <c r="EH8" s="504"/>
      <c r="EI8" s="504"/>
      <c r="EJ8" s="504"/>
      <c r="EK8" s="504"/>
      <c r="EL8" s="504"/>
      <c r="EM8" s="504"/>
      <c r="EN8" s="504"/>
      <c r="EO8" s="504"/>
      <c r="EP8" s="504"/>
      <c r="EQ8" s="504"/>
      <c r="ER8" s="504"/>
      <c r="ES8" s="504"/>
      <c r="ET8" s="504"/>
      <c r="EU8" s="504"/>
      <c r="EV8" s="504"/>
      <c r="EW8" s="504"/>
      <c r="EX8" s="504"/>
      <c r="EY8" s="504"/>
      <c r="EZ8" s="504"/>
      <c r="FA8" s="504"/>
      <c r="FB8" s="504"/>
      <c r="FC8" s="504"/>
      <c r="FD8" s="504"/>
      <c r="FE8" s="504"/>
      <c r="FF8" s="504"/>
      <c r="FG8" s="504"/>
      <c r="FH8" s="504"/>
      <c r="FI8" s="504"/>
      <c r="FJ8" s="504"/>
      <c r="FK8" s="504"/>
      <c r="FL8" s="504"/>
      <c r="FM8" s="504"/>
      <c r="FN8" s="504"/>
      <c r="FO8" s="504"/>
      <c r="FP8" s="504"/>
      <c r="FQ8" s="504"/>
      <c r="FR8" s="504"/>
      <c r="FS8" s="504"/>
      <c r="FT8" s="504"/>
      <c r="FU8" s="504"/>
      <c r="FV8" s="504"/>
      <c r="FW8" s="504"/>
      <c r="FX8" s="504"/>
      <c r="FY8" s="504"/>
      <c r="FZ8" s="504"/>
      <c r="GA8" s="504"/>
      <c r="GB8" s="504"/>
      <c r="GC8" s="504"/>
      <c r="GD8" s="504"/>
      <c r="GE8" s="504"/>
      <c r="GF8" s="504"/>
      <c r="GG8" s="504"/>
      <c r="GH8" s="504"/>
      <c r="GI8" s="504"/>
      <c r="GJ8" s="504"/>
      <c r="GK8" s="504"/>
      <c r="GL8" s="504"/>
      <c r="GM8" s="504"/>
      <c r="GN8" s="504"/>
      <c r="GO8" s="504"/>
      <c r="GP8" s="504"/>
      <c r="GQ8" s="504"/>
      <c r="GR8" s="504"/>
      <c r="GS8" s="504"/>
      <c r="GT8" s="504"/>
      <c r="GU8" s="504"/>
      <c r="GV8" s="504"/>
      <c r="GW8" s="504"/>
      <c r="GX8" s="504"/>
      <c r="GY8" s="504"/>
      <c r="GZ8" s="504"/>
      <c r="HA8" s="504"/>
      <c r="HB8" s="504"/>
      <c r="HC8" s="504"/>
      <c r="HD8" s="504"/>
      <c r="HE8" s="504"/>
      <c r="HF8" s="504"/>
      <c r="HG8" s="504"/>
      <c r="HH8" s="504"/>
      <c r="HI8" s="504"/>
      <c r="HJ8" s="504"/>
      <c r="HK8" s="504"/>
      <c r="HL8" s="504"/>
      <c r="HM8" s="504"/>
      <c r="HN8" s="504"/>
      <c r="HO8" s="504"/>
      <c r="HP8" s="504"/>
      <c r="HQ8" s="504"/>
      <c r="HR8" s="504"/>
      <c r="HS8" s="504"/>
      <c r="HT8" s="504"/>
      <c r="HU8" s="504"/>
      <c r="HV8" s="504"/>
      <c r="HW8" s="504"/>
      <c r="HX8" s="504"/>
      <c r="HY8" s="504"/>
      <c r="HZ8" s="504"/>
      <c r="IA8" s="504"/>
      <c r="IB8" s="504"/>
      <c r="IC8" s="504"/>
      <c r="ID8" s="504"/>
      <c r="IE8" s="504"/>
      <c r="IF8" s="504"/>
      <c r="IG8" s="504"/>
      <c r="IH8" s="504"/>
      <c r="II8" s="504"/>
      <c r="IJ8" s="504"/>
      <c r="IK8" s="504"/>
      <c r="IL8" s="504"/>
      <c r="IM8" s="504"/>
      <c r="IN8" s="504"/>
      <c r="IO8" s="504"/>
      <c r="IP8" s="504"/>
      <c r="IQ8" s="504"/>
      <c r="IR8" s="504"/>
      <c r="IS8" s="504"/>
      <c r="IT8" s="504"/>
      <c r="IU8" s="504"/>
      <c r="IV8" s="504"/>
    </row>
    <row r="9" spans="1:256" ht="12.75">
      <c r="A9" s="511" t="s">
        <v>409</v>
      </c>
      <c r="B9" s="510">
        <v>24</v>
      </c>
      <c r="C9" s="510">
        <v>28</v>
      </c>
      <c r="D9" s="510">
        <v>23</v>
      </c>
      <c r="E9" s="510">
        <v>23</v>
      </c>
      <c r="F9" s="510">
        <v>21</v>
      </c>
      <c r="G9" s="510">
        <v>18</v>
      </c>
      <c r="H9" s="510">
        <v>34</v>
      </c>
      <c r="I9" s="510">
        <v>25</v>
      </c>
      <c r="J9" s="510">
        <v>35</v>
      </c>
      <c r="K9" s="510">
        <v>30</v>
      </c>
      <c r="L9" s="510">
        <v>25</v>
      </c>
      <c r="M9" s="510">
        <v>29</v>
      </c>
      <c r="N9" s="510">
        <v>32</v>
      </c>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4"/>
      <c r="BU9" s="504"/>
      <c r="BV9" s="504"/>
      <c r="BW9" s="504"/>
      <c r="BX9" s="504"/>
      <c r="BY9" s="504"/>
      <c r="BZ9" s="504"/>
      <c r="CA9" s="504"/>
      <c r="CB9" s="504"/>
      <c r="CC9" s="504"/>
      <c r="CD9" s="504"/>
      <c r="CE9" s="504"/>
      <c r="CF9" s="504"/>
      <c r="CG9" s="504"/>
      <c r="CH9" s="504"/>
      <c r="CI9" s="504"/>
      <c r="CJ9" s="504"/>
      <c r="CK9" s="504"/>
      <c r="CL9" s="504"/>
      <c r="CM9" s="504"/>
      <c r="CN9" s="504"/>
      <c r="CO9" s="504"/>
      <c r="CP9" s="504"/>
      <c r="CQ9" s="504"/>
      <c r="CR9" s="504"/>
      <c r="CS9" s="504"/>
      <c r="CT9" s="504"/>
      <c r="CU9" s="504"/>
      <c r="CV9" s="504"/>
      <c r="CW9" s="504"/>
      <c r="CX9" s="504"/>
      <c r="CY9" s="504"/>
      <c r="CZ9" s="504"/>
      <c r="DA9" s="504"/>
      <c r="DB9" s="504"/>
      <c r="DC9" s="504"/>
      <c r="DD9" s="504"/>
      <c r="DE9" s="504"/>
      <c r="DF9" s="504"/>
      <c r="DG9" s="504"/>
      <c r="DH9" s="504"/>
      <c r="DI9" s="504"/>
      <c r="DJ9" s="504"/>
      <c r="DK9" s="504"/>
      <c r="DL9" s="504"/>
      <c r="DM9" s="504"/>
      <c r="DN9" s="504"/>
      <c r="DO9" s="504"/>
      <c r="DP9" s="504"/>
      <c r="DQ9" s="504"/>
      <c r="DR9" s="504"/>
      <c r="DS9" s="504"/>
      <c r="DT9" s="504"/>
      <c r="DU9" s="504"/>
      <c r="DV9" s="504"/>
      <c r="DW9" s="504"/>
      <c r="DX9" s="504"/>
      <c r="DY9" s="504"/>
      <c r="DZ9" s="504"/>
      <c r="EA9" s="504"/>
      <c r="EB9" s="504"/>
      <c r="EC9" s="504"/>
      <c r="ED9" s="504"/>
      <c r="EE9" s="504"/>
      <c r="EF9" s="504"/>
      <c r="EG9" s="504"/>
      <c r="EH9" s="504"/>
      <c r="EI9" s="504"/>
      <c r="EJ9" s="504"/>
      <c r="EK9" s="504"/>
      <c r="EL9" s="504"/>
      <c r="EM9" s="504"/>
      <c r="EN9" s="504"/>
      <c r="EO9" s="504"/>
      <c r="EP9" s="504"/>
      <c r="EQ9" s="504"/>
      <c r="ER9" s="504"/>
      <c r="ES9" s="504"/>
      <c r="ET9" s="504"/>
      <c r="EU9" s="504"/>
      <c r="EV9" s="504"/>
      <c r="EW9" s="504"/>
      <c r="EX9" s="504"/>
      <c r="EY9" s="504"/>
      <c r="EZ9" s="504"/>
      <c r="FA9" s="504"/>
      <c r="FB9" s="504"/>
      <c r="FC9" s="504"/>
      <c r="FD9" s="504"/>
      <c r="FE9" s="504"/>
      <c r="FF9" s="504"/>
      <c r="FG9" s="504"/>
      <c r="FH9" s="504"/>
      <c r="FI9" s="504"/>
      <c r="FJ9" s="504"/>
      <c r="FK9" s="504"/>
      <c r="FL9" s="504"/>
      <c r="FM9" s="504"/>
      <c r="FN9" s="504"/>
      <c r="FO9" s="504"/>
      <c r="FP9" s="504"/>
      <c r="FQ9" s="504"/>
      <c r="FR9" s="504"/>
      <c r="FS9" s="504"/>
      <c r="FT9" s="504"/>
      <c r="FU9" s="504"/>
      <c r="FV9" s="504"/>
      <c r="FW9" s="504"/>
      <c r="FX9" s="504"/>
      <c r="FY9" s="504"/>
      <c r="FZ9" s="504"/>
      <c r="GA9" s="504"/>
      <c r="GB9" s="504"/>
      <c r="GC9" s="504"/>
      <c r="GD9" s="504"/>
      <c r="GE9" s="504"/>
      <c r="GF9" s="504"/>
      <c r="GG9" s="504"/>
      <c r="GH9" s="504"/>
      <c r="GI9" s="504"/>
      <c r="GJ9" s="504"/>
      <c r="GK9" s="504"/>
      <c r="GL9" s="504"/>
      <c r="GM9" s="504"/>
      <c r="GN9" s="504"/>
      <c r="GO9" s="504"/>
      <c r="GP9" s="504"/>
      <c r="GQ9" s="504"/>
      <c r="GR9" s="504"/>
      <c r="GS9" s="504"/>
      <c r="GT9" s="504"/>
      <c r="GU9" s="504"/>
      <c r="GV9" s="504"/>
      <c r="GW9" s="504"/>
      <c r="GX9" s="504"/>
      <c r="GY9" s="504"/>
      <c r="GZ9" s="504"/>
      <c r="HA9" s="504"/>
      <c r="HB9" s="504"/>
      <c r="HC9" s="504"/>
      <c r="HD9" s="504"/>
      <c r="HE9" s="504"/>
      <c r="HF9" s="504"/>
      <c r="HG9" s="504"/>
      <c r="HH9" s="504"/>
      <c r="HI9" s="504"/>
      <c r="HJ9" s="504"/>
      <c r="HK9" s="504"/>
      <c r="HL9" s="504"/>
      <c r="HM9" s="504"/>
      <c r="HN9" s="504"/>
      <c r="HO9" s="504"/>
      <c r="HP9" s="504"/>
      <c r="HQ9" s="504"/>
      <c r="HR9" s="504"/>
      <c r="HS9" s="504"/>
      <c r="HT9" s="504"/>
      <c r="HU9" s="504"/>
      <c r="HV9" s="504"/>
      <c r="HW9" s="504"/>
      <c r="HX9" s="504"/>
      <c r="HY9" s="504"/>
      <c r="HZ9" s="504"/>
      <c r="IA9" s="504"/>
      <c r="IB9" s="504"/>
      <c r="IC9" s="504"/>
      <c r="ID9" s="504"/>
      <c r="IE9" s="504"/>
      <c r="IF9" s="504"/>
      <c r="IG9" s="504"/>
      <c r="IH9" s="504"/>
      <c r="II9" s="504"/>
      <c r="IJ9" s="504"/>
      <c r="IK9" s="504"/>
      <c r="IL9" s="504"/>
      <c r="IM9" s="504"/>
      <c r="IN9" s="504"/>
      <c r="IO9" s="504"/>
      <c r="IP9" s="504"/>
      <c r="IQ9" s="504"/>
      <c r="IR9" s="504"/>
      <c r="IS9" s="504"/>
      <c r="IT9" s="504"/>
      <c r="IU9" s="504"/>
      <c r="IV9" s="504"/>
    </row>
    <row r="10" spans="1:256" ht="12.75">
      <c r="A10" s="512" t="s">
        <v>410</v>
      </c>
      <c r="B10" s="513">
        <v>55</v>
      </c>
      <c r="C10" s="513">
        <v>42</v>
      </c>
      <c r="D10" s="513">
        <v>44</v>
      </c>
      <c r="E10" s="513">
        <v>44</v>
      </c>
      <c r="F10" s="513">
        <v>58</v>
      </c>
      <c r="G10" s="513">
        <v>37</v>
      </c>
      <c r="H10" s="513">
        <v>41</v>
      </c>
      <c r="I10" s="513">
        <v>51</v>
      </c>
      <c r="J10" s="513">
        <v>62</v>
      </c>
      <c r="K10" s="513">
        <v>70</v>
      </c>
      <c r="L10" s="513">
        <v>66</v>
      </c>
      <c r="M10" s="513">
        <v>75</v>
      </c>
      <c r="N10" s="513">
        <v>62</v>
      </c>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4"/>
      <c r="BZ10" s="504"/>
      <c r="CA10" s="504"/>
      <c r="CB10" s="504"/>
      <c r="CC10" s="504"/>
      <c r="CD10" s="504"/>
      <c r="CE10" s="504"/>
      <c r="CF10" s="504"/>
      <c r="CG10" s="504"/>
      <c r="CH10" s="504"/>
      <c r="CI10" s="504"/>
      <c r="CJ10" s="504"/>
      <c r="CK10" s="504"/>
      <c r="CL10" s="504"/>
      <c r="CM10" s="504"/>
      <c r="CN10" s="504"/>
      <c r="CO10" s="504"/>
      <c r="CP10" s="504"/>
      <c r="CQ10" s="504"/>
      <c r="CR10" s="504"/>
      <c r="CS10" s="504"/>
      <c r="CT10" s="504"/>
      <c r="CU10" s="504"/>
      <c r="CV10" s="504"/>
      <c r="CW10" s="504"/>
      <c r="CX10" s="504"/>
      <c r="CY10" s="504"/>
      <c r="CZ10" s="504"/>
      <c r="DA10" s="504"/>
      <c r="DB10" s="504"/>
      <c r="DC10" s="504"/>
      <c r="DD10" s="504"/>
      <c r="DE10" s="504"/>
      <c r="DF10" s="504"/>
      <c r="DG10" s="504"/>
      <c r="DH10" s="504"/>
      <c r="DI10" s="504"/>
      <c r="DJ10" s="504"/>
      <c r="DK10" s="504"/>
      <c r="DL10" s="504"/>
      <c r="DM10" s="504"/>
      <c r="DN10" s="504"/>
      <c r="DO10" s="504"/>
      <c r="DP10" s="504"/>
      <c r="DQ10" s="504"/>
      <c r="DR10" s="504"/>
      <c r="DS10" s="504"/>
      <c r="DT10" s="504"/>
      <c r="DU10" s="504"/>
      <c r="DV10" s="504"/>
      <c r="DW10" s="504"/>
      <c r="DX10" s="504"/>
      <c r="DY10" s="504"/>
      <c r="DZ10" s="504"/>
      <c r="EA10" s="504"/>
      <c r="EB10" s="504"/>
      <c r="EC10" s="504"/>
      <c r="ED10" s="504"/>
      <c r="EE10" s="504"/>
      <c r="EF10" s="504"/>
      <c r="EG10" s="504"/>
      <c r="EH10" s="504"/>
      <c r="EI10" s="504"/>
      <c r="EJ10" s="504"/>
      <c r="EK10" s="504"/>
      <c r="EL10" s="504"/>
      <c r="EM10" s="504"/>
      <c r="EN10" s="504"/>
      <c r="EO10" s="504"/>
      <c r="EP10" s="504"/>
      <c r="EQ10" s="504"/>
      <c r="ER10" s="504"/>
      <c r="ES10" s="504"/>
      <c r="ET10" s="504"/>
      <c r="EU10" s="504"/>
      <c r="EV10" s="504"/>
      <c r="EW10" s="504"/>
      <c r="EX10" s="504"/>
      <c r="EY10" s="504"/>
      <c r="EZ10" s="504"/>
      <c r="FA10" s="504"/>
      <c r="FB10" s="504"/>
      <c r="FC10" s="504"/>
      <c r="FD10" s="504"/>
      <c r="FE10" s="504"/>
      <c r="FF10" s="504"/>
      <c r="FG10" s="504"/>
      <c r="FH10" s="504"/>
      <c r="FI10" s="504"/>
      <c r="FJ10" s="504"/>
      <c r="FK10" s="504"/>
      <c r="FL10" s="504"/>
      <c r="FM10" s="504"/>
      <c r="FN10" s="504"/>
      <c r="FO10" s="504"/>
      <c r="FP10" s="504"/>
      <c r="FQ10" s="504"/>
      <c r="FR10" s="504"/>
      <c r="FS10" s="504"/>
      <c r="FT10" s="504"/>
      <c r="FU10" s="504"/>
      <c r="FV10" s="504"/>
      <c r="FW10" s="504"/>
      <c r="FX10" s="504"/>
      <c r="FY10" s="504"/>
      <c r="FZ10" s="504"/>
      <c r="GA10" s="504"/>
      <c r="GB10" s="504"/>
      <c r="GC10" s="504"/>
      <c r="GD10" s="504"/>
      <c r="GE10" s="504"/>
      <c r="GF10" s="504"/>
      <c r="GG10" s="504"/>
      <c r="GH10" s="504"/>
      <c r="GI10" s="504"/>
      <c r="GJ10" s="504"/>
      <c r="GK10" s="504"/>
      <c r="GL10" s="504"/>
      <c r="GM10" s="504"/>
      <c r="GN10" s="504"/>
      <c r="GO10" s="504"/>
      <c r="GP10" s="504"/>
      <c r="GQ10" s="504"/>
      <c r="GR10" s="504"/>
      <c r="GS10" s="504"/>
      <c r="GT10" s="504"/>
      <c r="GU10" s="504"/>
      <c r="GV10" s="504"/>
      <c r="GW10" s="504"/>
      <c r="GX10" s="504"/>
      <c r="GY10" s="504"/>
      <c r="GZ10" s="504"/>
      <c r="HA10" s="504"/>
      <c r="HB10" s="504"/>
      <c r="HC10" s="504"/>
      <c r="HD10" s="504"/>
      <c r="HE10" s="504"/>
      <c r="HF10" s="504"/>
      <c r="HG10" s="504"/>
      <c r="HH10" s="504"/>
      <c r="HI10" s="504"/>
      <c r="HJ10" s="504"/>
      <c r="HK10" s="504"/>
      <c r="HL10" s="504"/>
      <c r="HM10" s="504"/>
      <c r="HN10" s="504"/>
      <c r="HO10" s="504"/>
      <c r="HP10" s="504"/>
      <c r="HQ10" s="504"/>
      <c r="HR10" s="504"/>
      <c r="HS10" s="504"/>
      <c r="HT10" s="504"/>
      <c r="HU10" s="504"/>
      <c r="HV10" s="504"/>
      <c r="HW10" s="504"/>
      <c r="HX10" s="504"/>
      <c r="HY10" s="504"/>
      <c r="HZ10" s="504"/>
      <c r="IA10" s="504"/>
      <c r="IB10" s="504"/>
      <c r="IC10" s="504"/>
      <c r="ID10" s="504"/>
      <c r="IE10" s="504"/>
      <c r="IF10" s="504"/>
      <c r="IG10" s="504"/>
      <c r="IH10" s="504"/>
      <c r="II10" s="504"/>
      <c r="IJ10" s="504"/>
      <c r="IK10" s="504"/>
      <c r="IL10" s="504"/>
      <c r="IM10" s="504"/>
      <c r="IN10" s="504"/>
      <c r="IO10" s="504"/>
      <c r="IP10" s="504"/>
      <c r="IQ10" s="504"/>
      <c r="IR10" s="504"/>
      <c r="IS10" s="504"/>
      <c r="IT10" s="504"/>
      <c r="IU10" s="504"/>
      <c r="IV10" s="504"/>
    </row>
    <row r="11" spans="1:256" ht="12.75">
      <c r="A11" s="517" t="s">
        <v>420</v>
      </c>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W11" s="504"/>
      <c r="BX11" s="504"/>
      <c r="BY11" s="504"/>
      <c r="BZ11" s="504"/>
      <c r="CA11" s="504"/>
      <c r="CB11" s="504"/>
      <c r="CC11" s="504"/>
      <c r="CD11" s="504"/>
      <c r="CE11" s="504"/>
      <c r="CF11" s="504"/>
      <c r="CG11" s="504"/>
      <c r="CH11" s="504"/>
      <c r="CI11" s="504"/>
      <c r="CJ11" s="504"/>
      <c r="CK11" s="504"/>
      <c r="CL11" s="504"/>
      <c r="CM11" s="504"/>
      <c r="CN11" s="504"/>
      <c r="CO11" s="504"/>
      <c r="CP11" s="504"/>
      <c r="CQ11" s="504"/>
      <c r="CR11" s="504"/>
      <c r="CS11" s="504"/>
      <c r="CT11" s="504"/>
      <c r="CU11" s="504"/>
      <c r="CV11" s="504"/>
      <c r="CW11" s="504"/>
      <c r="CX11" s="504"/>
      <c r="CY11" s="504"/>
      <c r="CZ11" s="504"/>
      <c r="DA11" s="504"/>
      <c r="DB11" s="504"/>
      <c r="DC11" s="504"/>
      <c r="DD11" s="504"/>
      <c r="DE11" s="504"/>
      <c r="DF11" s="504"/>
      <c r="DG11" s="504"/>
      <c r="DH11" s="504"/>
      <c r="DI11" s="504"/>
      <c r="DJ11" s="504"/>
      <c r="DK11" s="504"/>
      <c r="DL11" s="504"/>
      <c r="DM11" s="504"/>
      <c r="DN11" s="504"/>
      <c r="DO11" s="504"/>
      <c r="DP11" s="504"/>
      <c r="DQ11" s="504"/>
      <c r="DR11" s="504"/>
      <c r="DS11" s="504"/>
      <c r="DT11" s="504"/>
      <c r="DU11" s="504"/>
      <c r="DV11" s="504"/>
      <c r="DW11" s="504"/>
      <c r="DX11" s="504"/>
      <c r="DY11" s="504"/>
      <c r="DZ11" s="504"/>
      <c r="EA11" s="504"/>
      <c r="EB11" s="504"/>
      <c r="EC11" s="504"/>
      <c r="ED11" s="504"/>
      <c r="EE11" s="504"/>
      <c r="EF11" s="504"/>
      <c r="EG11" s="504"/>
      <c r="EH11" s="504"/>
      <c r="EI11" s="504"/>
      <c r="EJ11" s="504"/>
      <c r="EK11" s="504"/>
      <c r="EL11" s="504"/>
      <c r="EM11" s="504"/>
      <c r="EN11" s="504"/>
      <c r="EO11" s="504"/>
      <c r="EP11" s="504"/>
      <c r="EQ11" s="504"/>
      <c r="ER11" s="504"/>
      <c r="ES11" s="504"/>
      <c r="ET11" s="504"/>
      <c r="EU11" s="504"/>
      <c r="EV11" s="504"/>
      <c r="EW11" s="504"/>
      <c r="EX11" s="504"/>
      <c r="EY11" s="504"/>
      <c r="EZ11" s="504"/>
      <c r="FA11" s="504"/>
      <c r="FB11" s="504"/>
      <c r="FC11" s="504"/>
      <c r="FD11" s="504"/>
      <c r="FE11" s="504"/>
      <c r="FF11" s="504"/>
      <c r="FG11" s="504"/>
      <c r="FH11" s="504"/>
      <c r="FI11" s="504"/>
      <c r="FJ11" s="504"/>
      <c r="FK11" s="504"/>
      <c r="FL11" s="504"/>
      <c r="FM11" s="504"/>
      <c r="FN11" s="504"/>
      <c r="FO11" s="504"/>
      <c r="FP11" s="504"/>
      <c r="FQ11" s="504"/>
      <c r="FR11" s="504"/>
      <c r="FS11" s="504"/>
      <c r="FT11" s="504"/>
      <c r="FU11" s="504"/>
      <c r="FV11" s="504"/>
      <c r="FW11" s="504"/>
      <c r="FX11" s="504"/>
      <c r="FY11" s="504"/>
      <c r="FZ11" s="504"/>
      <c r="GA11" s="504"/>
      <c r="GB11" s="504"/>
      <c r="GC11" s="504"/>
      <c r="GD11" s="504"/>
      <c r="GE11" s="504"/>
      <c r="GF11" s="504"/>
      <c r="GG11" s="504"/>
      <c r="GH11" s="504"/>
      <c r="GI11" s="504"/>
      <c r="GJ11" s="504"/>
      <c r="GK11" s="504"/>
      <c r="GL11" s="504"/>
      <c r="GM11" s="504"/>
      <c r="GN11" s="504"/>
      <c r="GO11" s="504"/>
      <c r="GP11" s="504"/>
      <c r="GQ11" s="504"/>
      <c r="GR11" s="504"/>
      <c r="GS11" s="504"/>
      <c r="GT11" s="504"/>
      <c r="GU11" s="504"/>
      <c r="GV11" s="504"/>
      <c r="GW11" s="504"/>
      <c r="GX11" s="504"/>
      <c r="GY11" s="504"/>
      <c r="GZ11" s="504"/>
      <c r="HA11" s="504"/>
      <c r="HB11" s="504"/>
      <c r="HC11" s="504"/>
      <c r="HD11" s="504"/>
      <c r="HE11" s="504"/>
      <c r="HF11" s="504"/>
      <c r="HG11" s="504"/>
      <c r="HH11" s="504"/>
      <c r="HI11" s="504"/>
      <c r="HJ11" s="504"/>
      <c r="HK11" s="504"/>
      <c r="HL11" s="504"/>
      <c r="HM11" s="504"/>
      <c r="HN11" s="504"/>
      <c r="HO11" s="504"/>
      <c r="HP11" s="504"/>
      <c r="HQ11" s="504"/>
      <c r="HR11" s="504"/>
      <c r="HS11" s="504"/>
      <c r="HT11" s="504"/>
      <c r="HU11" s="504"/>
      <c r="HV11" s="504"/>
      <c r="HW11" s="504"/>
      <c r="HX11" s="504"/>
      <c r="HY11" s="504"/>
      <c r="HZ11" s="504"/>
      <c r="IA11" s="504"/>
      <c r="IB11" s="504"/>
      <c r="IC11" s="504"/>
      <c r="ID11" s="504"/>
      <c r="IE11" s="504"/>
      <c r="IF11" s="504"/>
      <c r="IG11" s="504"/>
      <c r="IH11" s="504"/>
      <c r="II11" s="504"/>
      <c r="IJ11" s="504"/>
      <c r="IK11" s="504"/>
      <c r="IL11" s="504"/>
      <c r="IM11" s="504"/>
      <c r="IN11" s="504"/>
      <c r="IO11" s="504"/>
      <c r="IP11" s="504"/>
      <c r="IQ11" s="504"/>
      <c r="IR11" s="504"/>
      <c r="IS11" s="504"/>
      <c r="IT11" s="504"/>
      <c r="IU11" s="504"/>
      <c r="IV11" s="504"/>
    </row>
    <row r="12" spans="1:256" ht="12.75">
      <c r="A12" s="504"/>
      <c r="B12" s="50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c r="BP12" s="504"/>
      <c r="BQ12" s="504"/>
      <c r="BR12" s="504"/>
      <c r="BS12" s="504"/>
      <c r="BT12" s="504"/>
      <c r="BU12" s="504"/>
      <c r="BV12" s="504"/>
      <c r="BW12" s="504"/>
      <c r="BX12" s="504"/>
      <c r="BY12" s="504"/>
      <c r="BZ12" s="504"/>
      <c r="CA12" s="504"/>
      <c r="CB12" s="504"/>
      <c r="CC12" s="504"/>
      <c r="CD12" s="504"/>
      <c r="CE12" s="504"/>
      <c r="CF12" s="504"/>
      <c r="CG12" s="504"/>
      <c r="CH12" s="504"/>
      <c r="CI12" s="504"/>
      <c r="CJ12" s="504"/>
      <c r="CK12" s="504"/>
      <c r="CL12" s="504"/>
      <c r="CM12" s="504"/>
      <c r="CN12" s="504"/>
      <c r="CO12" s="504"/>
      <c r="CP12" s="504"/>
      <c r="CQ12" s="504"/>
      <c r="CR12" s="504"/>
      <c r="CS12" s="504"/>
      <c r="CT12" s="504"/>
      <c r="CU12" s="504"/>
      <c r="CV12" s="504"/>
      <c r="CW12" s="504"/>
      <c r="CX12" s="504"/>
      <c r="CY12" s="504"/>
      <c r="CZ12" s="504"/>
      <c r="DA12" s="504"/>
      <c r="DB12" s="504"/>
      <c r="DC12" s="504"/>
      <c r="DD12" s="504"/>
      <c r="DE12" s="504"/>
      <c r="DF12" s="504"/>
      <c r="DG12" s="504"/>
      <c r="DH12" s="504"/>
      <c r="DI12" s="504"/>
      <c r="DJ12" s="504"/>
      <c r="DK12" s="504"/>
      <c r="DL12" s="504"/>
      <c r="DM12" s="504"/>
      <c r="DN12" s="504"/>
      <c r="DO12" s="504"/>
      <c r="DP12" s="504"/>
      <c r="DQ12" s="504"/>
      <c r="DR12" s="504"/>
      <c r="DS12" s="504"/>
      <c r="DT12" s="504"/>
      <c r="DU12" s="504"/>
      <c r="DV12" s="504"/>
      <c r="DW12" s="504"/>
      <c r="DX12" s="504"/>
      <c r="DY12" s="504"/>
      <c r="DZ12" s="504"/>
      <c r="EA12" s="504"/>
      <c r="EB12" s="504"/>
      <c r="EC12" s="504"/>
      <c r="ED12" s="504"/>
      <c r="EE12" s="504"/>
      <c r="EF12" s="504"/>
      <c r="EG12" s="504"/>
      <c r="EH12" s="504"/>
      <c r="EI12" s="504"/>
      <c r="EJ12" s="504"/>
      <c r="EK12" s="504"/>
      <c r="EL12" s="504"/>
      <c r="EM12" s="504"/>
      <c r="EN12" s="504"/>
      <c r="EO12" s="504"/>
      <c r="EP12" s="504"/>
      <c r="EQ12" s="504"/>
      <c r="ER12" s="504"/>
      <c r="ES12" s="504"/>
      <c r="ET12" s="504"/>
      <c r="EU12" s="504"/>
      <c r="EV12" s="504"/>
      <c r="EW12" s="504"/>
      <c r="EX12" s="504"/>
      <c r="EY12" s="504"/>
      <c r="EZ12" s="504"/>
      <c r="FA12" s="504"/>
      <c r="FB12" s="504"/>
      <c r="FC12" s="504"/>
      <c r="FD12" s="504"/>
      <c r="FE12" s="504"/>
      <c r="FF12" s="504"/>
      <c r="FG12" s="504"/>
      <c r="FH12" s="504"/>
      <c r="FI12" s="504"/>
      <c r="FJ12" s="504"/>
      <c r="FK12" s="504"/>
      <c r="FL12" s="504"/>
      <c r="FM12" s="504"/>
      <c r="FN12" s="504"/>
      <c r="FO12" s="504"/>
      <c r="FP12" s="504"/>
      <c r="FQ12" s="504"/>
      <c r="FR12" s="504"/>
      <c r="FS12" s="504"/>
      <c r="FT12" s="504"/>
      <c r="FU12" s="504"/>
      <c r="FV12" s="504"/>
      <c r="FW12" s="504"/>
      <c r="FX12" s="504"/>
      <c r="FY12" s="504"/>
      <c r="FZ12" s="504"/>
      <c r="GA12" s="504"/>
      <c r="GB12" s="504"/>
      <c r="GC12" s="504"/>
      <c r="GD12" s="504"/>
      <c r="GE12" s="504"/>
      <c r="GF12" s="504"/>
      <c r="GG12" s="504"/>
      <c r="GH12" s="504"/>
      <c r="GI12" s="504"/>
      <c r="GJ12" s="504"/>
      <c r="GK12" s="504"/>
      <c r="GL12" s="504"/>
      <c r="GM12" s="504"/>
      <c r="GN12" s="504"/>
      <c r="GO12" s="504"/>
      <c r="GP12" s="504"/>
      <c r="GQ12" s="504"/>
      <c r="GR12" s="504"/>
      <c r="GS12" s="504"/>
      <c r="GT12" s="504"/>
      <c r="GU12" s="504"/>
      <c r="GV12" s="504"/>
      <c r="GW12" s="504"/>
      <c r="GX12" s="504"/>
      <c r="GY12" s="504"/>
      <c r="GZ12" s="504"/>
      <c r="HA12" s="504"/>
      <c r="HB12" s="504"/>
      <c r="HC12" s="504"/>
      <c r="HD12" s="504"/>
      <c r="HE12" s="504"/>
      <c r="HF12" s="504"/>
      <c r="HG12" s="504"/>
      <c r="HH12" s="504"/>
      <c r="HI12" s="504"/>
      <c r="HJ12" s="504"/>
      <c r="HK12" s="504"/>
      <c r="HL12" s="504"/>
      <c r="HM12" s="504"/>
      <c r="HN12" s="504"/>
      <c r="HO12" s="504"/>
      <c r="HP12" s="504"/>
      <c r="HQ12" s="504"/>
      <c r="HR12" s="504"/>
      <c r="HS12" s="504"/>
      <c r="HT12" s="504"/>
      <c r="HU12" s="504"/>
      <c r="HV12" s="504"/>
      <c r="HW12" s="504"/>
      <c r="HX12" s="504"/>
      <c r="HY12" s="504"/>
      <c r="HZ12" s="504"/>
      <c r="IA12" s="504"/>
      <c r="IB12" s="504"/>
      <c r="IC12" s="504"/>
      <c r="ID12" s="504"/>
      <c r="IE12" s="504"/>
      <c r="IF12" s="504"/>
      <c r="IG12" s="504"/>
      <c r="IH12" s="504"/>
      <c r="II12" s="504"/>
      <c r="IJ12" s="504"/>
      <c r="IK12" s="504"/>
      <c r="IL12" s="504"/>
      <c r="IM12" s="504"/>
      <c r="IN12" s="504"/>
      <c r="IO12" s="504"/>
      <c r="IP12" s="504"/>
      <c r="IQ12" s="504"/>
      <c r="IR12" s="504"/>
      <c r="IS12" s="504"/>
      <c r="IT12" s="504"/>
      <c r="IU12" s="504"/>
      <c r="IV12" s="504"/>
    </row>
    <row r="13" spans="1:256" ht="12.75">
      <c r="A13" s="504"/>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c r="BP13" s="504"/>
      <c r="BQ13" s="504"/>
      <c r="BR13" s="504"/>
      <c r="BS13" s="504"/>
      <c r="BT13" s="504"/>
      <c r="BU13" s="504"/>
      <c r="BV13" s="504"/>
      <c r="BW13" s="504"/>
      <c r="BX13" s="504"/>
      <c r="BY13" s="504"/>
      <c r="BZ13" s="504"/>
      <c r="CA13" s="504"/>
      <c r="CB13" s="504"/>
      <c r="CC13" s="504"/>
      <c r="CD13" s="504"/>
      <c r="CE13" s="504"/>
      <c r="CF13" s="504"/>
      <c r="CG13" s="504"/>
      <c r="CH13" s="504"/>
      <c r="CI13" s="504"/>
      <c r="CJ13" s="504"/>
      <c r="CK13" s="504"/>
      <c r="CL13" s="504"/>
      <c r="CM13" s="504"/>
      <c r="CN13" s="504"/>
      <c r="CO13" s="504"/>
      <c r="CP13" s="504"/>
      <c r="CQ13" s="504"/>
      <c r="CR13" s="504"/>
      <c r="CS13" s="504"/>
      <c r="CT13" s="504"/>
      <c r="CU13" s="504"/>
      <c r="CV13" s="504"/>
      <c r="CW13" s="504"/>
      <c r="CX13" s="504"/>
      <c r="CY13" s="504"/>
      <c r="CZ13" s="504"/>
      <c r="DA13" s="504"/>
      <c r="DB13" s="504"/>
      <c r="DC13" s="504"/>
      <c r="DD13" s="504"/>
      <c r="DE13" s="504"/>
      <c r="DF13" s="504"/>
      <c r="DG13" s="504"/>
      <c r="DH13" s="504"/>
      <c r="DI13" s="504"/>
      <c r="DJ13" s="504"/>
      <c r="DK13" s="504"/>
      <c r="DL13" s="504"/>
      <c r="DM13" s="504"/>
      <c r="DN13" s="504"/>
      <c r="DO13" s="504"/>
      <c r="DP13" s="504"/>
      <c r="DQ13" s="504"/>
      <c r="DR13" s="504"/>
      <c r="DS13" s="504"/>
      <c r="DT13" s="504"/>
      <c r="DU13" s="504"/>
      <c r="DV13" s="504"/>
      <c r="DW13" s="504"/>
      <c r="DX13" s="504"/>
      <c r="DY13" s="504"/>
      <c r="DZ13" s="504"/>
      <c r="EA13" s="504"/>
      <c r="EB13" s="504"/>
      <c r="EC13" s="504"/>
      <c r="ED13" s="504"/>
      <c r="EE13" s="504"/>
      <c r="EF13" s="504"/>
      <c r="EG13" s="504"/>
      <c r="EH13" s="504"/>
      <c r="EI13" s="504"/>
      <c r="EJ13" s="504"/>
      <c r="EK13" s="504"/>
      <c r="EL13" s="504"/>
      <c r="EM13" s="504"/>
      <c r="EN13" s="504"/>
      <c r="EO13" s="504"/>
      <c r="EP13" s="504"/>
      <c r="EQ13" s="504"/>
      <c r="ER13" s="504"/>
      <c r="ES13" s="504"/>
      <c r="ET13" s="504"/>
      <c r="EU13" s="504"/>
      <c r="EV13" s="504"/>
      <c r="EW13" s="504"/>
      <c r="EX13" s="504"/>
      <c r="EY13" s="504"/>
      <c r="EZ13" s="504"/>
      <c r="FA13" s="504"/>
      <c r="FB13" s="504"/>
      <c r="FC13" s="504"/>
      <c r="FD13" s="504"/>
      <c r="FE13" s="504"/>
      <c r="FF13" s="504"/>
      <c r="FG13" s="504"/>
      <c r="FH13" s="504"/>
      <c r="FI13" s="504"/>
      <c r="FJ13" s="504"/>
      <c r="FK13" s="504"/>
      <c r="FL13" s="504"/>
      <c r="FM13" s="504"/>
      <c r="FN13" s="504"/>
      <c r="FO13" s="504"/>
      <c r="FP13" s="504"/>
      <c r="FQ13" s="504"/>
      <c r="FR13" s="504"/>
      <c r="FS13" s="504"/>
      <c r="FT13" s="504"/>
      <c r="FU13" s="504"/>
      <c r="FV13" s="504"/>
      <c r="FW13" s="504"/>
      <c r="FX13" s="504"/>
      <c r="FY13" s="504"/>
      <c r="FZ13" s="504"/>
      <c r="GA13" s="504"/>
      <c r="GB13" s="504"/>
      <c r="GC13" s="504"/>
      <c r="GD13" s="504"/>
      <c r="GE13" s="504"/>
      <c r="GF13" s="504"/>
      <c r="GG13" s="504"/>
      <c r="GH13" s="504"/>
      <c r="GI13" s="504"/>
      <c r="GJ13" s="504"/>
      <c r="GK13" s="504"/>
      <c r="GL13" s="504"/>
      <c r="GM13" s="504"/>
      <c r="GN13" s="504"/>
      <c r="GO13" s="504"/>
      <c r="GP13" s="504"/>
      <c r="GQ13" s="504"/>
      <c r="GR13" s="504"/>
      <c r="GS13" s="504"/>
      <c r="GT13" s="504"/>
      <c r="GU13" s="504"/>
      <c r="GV13" s="504"/>
      <c r="GW13" s="504"/>
      <c r="GX13" s="504"/>
      <c r="GY13" s="504"/>
      <c r="GZ13" s="504"/>
      <c r="HA13" s="504"/>
      <c r="HB13" s="504"/>
      <c r="HC13" s="504"/>
      <c r="HD13" s="504"/>
      <c r="HE13" s="504"/>
      <c r="HF13" s="504"/>
      <c r="HG13" s="504"/>
      <c r="HH13" s="504"/>
      <c r="HI13" s="504"/>
      <c r="HJ13" s="504"/>
      <c r="HK13" s="504"/>
      <c r="HL13" s="504"/>
      <c r="HM13" s="504"/>
      <c r="HN13" s="504"/>
      <c r="HO13" s="504"/>
      <c r="HP13" s="504"/>
      <c r="HQ13" s="504"/>
      <c r="HR13" s="504"/>
      <c r="HS13" s="504"/>
      <c r="HT13" s="504"/>
      <c r="HU13" s="504"/>
      <c r="HV13" s="504"/>
      <c r="HW13" s="504"/>
      <c r="HX13" s="504"/>
      <c r="HY13" s="504"/>
      <c r="HZ13" s="504"/>
      <c r="IA13" s="504"/>
      <c r="IB13" s="504"/>
      <c r="IC13" s="504"/>
      <c r="ID13" s="504"/>
      <c r="IE13" s="504"/>
      <c r="IF13" s="504"/>
      <c r="IG13" s="504"/>
      <c r="IH13" s="504"/>
      <c r="II13" s="504"/>
      <c r="IJ13" s="504"/>
      <c r="IK13" s="504"/>
      <c r="IL13" s="504"/>
      <c r="IM13" s="504"/>
      <c r="IN13" s="504"/>
      <c r="IO13" s="504"/>
      <c r="IP13" s="504"/>
      <c r="IQ13" s="504"/>
      <c r="IR13" s="504"/>
      <c r="IS13" s="504"/>
      <c r="IT13" s="504"/>
      <c r="IU13" s="504"/>
      <c r="IV13" s="504"/>
    </row>
    <row r="14" spans="1:256" ht="12.75">
      <c r="A14" s="504"/>
      <c r="B14" s="504"/>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04"/>
      <c r="BD14" s="504"/>
      <c r="BE14" s="504"/>
      <c r="BF14" s="504"/>
      <c r="BG14" s="504"/>
      <c r="BH14" s="504"/>
      <c r="BI14" s="504"/>
      <c r="BJ14" s="504"/>
      <c r="BK14" s="504"/>
      <c r="BL14" s="504"/>
      <c r="BM14" s="504"/>
      <c r="BN14" s="504"/>
      <c r="BO14" s="504"/>
      <c r="BP14" s="504"/>
      <c r="BQ14" s="504"/>
      <c r="BR14" s="504"/>
      <c r="BS14" s="504"/>
      <c r="BT14" s="504"/>
      <c r="BU14" s="504"/>
      <c r="BV14" s="504"/>
      <c r="BW14" s="504"/>
      <c r="BX14" s="504"/>
      <c r="BY14" s="504"/>
      <c r="BZ14" s="504"/>
      <c r="CA14" s="504"/>
      <c r="CB14" s="504"/>
      <c r="CC14" s="504"/>
      <c r="CD14" s="504"/>
      <c r="CE14" s="504"/>
      <c r="CF14" s="504"/>
      <c r="CG14" s="504"/>
      <c r="CH14" s="504"/>
      <c r="CI14" s="504"/>
      <c r="CJ14" s="504"/>
      <c r="CK14" s="504"/>
      <c r="CL14" s="504"/>
      <c r="CM14" s="504"/>
      <c r="CN14" s="504"/>
      <c r="CO14" s="504"/>
      <c r="CP14" s="504"/>
      <c r="CQ14" s="504"/>
      <c r="CR14" s="504"/>
      <c r="CS14" s="504"/>
      <c r="CT14" s="504"/>
      <c r="CU14" s="504"/>
      <c r="CV14" s="504"/>
      <c r="CW14" s="504"/>
      <c r="CX14" s="504"/>
      <c r="CY14" s="504"/>
      <c r="CZ14" s="504"/>
      <c r="DA14" s="504"/>
      <c r="DB14" s="504"/>
      <c r="DC14" s="504"/>
      <c r="DD14" s="504"/>
      <c r="DE14" s="504"/>
      <c r="DF14" s="504"/>
      <c r="DG14" s="504"/>
      <c r="DH14" s="504"/>
      <c r="DI14" s="504"/>
      <c r="DJ14" s="504"/>
      <c r="DK14" s="504"/>
      <c r="DL14" s="504"/>
      <c r="DM14" s="504"/>
      <c r="DN14" s="504"/>
      <c r="DO14" s="504"/>
      <c r="DP14" s="504"/>
      <c r="DQ14" s="504"/>
      <c r="DR14" s="504"/>
      <c r="DS14" s="504"/>
      <c r="DT14" s="504"/>
      <c r="DU14" s="504"/>
      <c r="DV14" s="504"/>
      <c r="DW14" s="504"/>
      <c r="DX14" s="504"/>
      <c r="DY14" s="504"/>
      <c r="DZ14" s="504"/>
      <c r="EA14" s="504"/>
      <c r="EB14" s="504"/>
      <c r="EC14" s="504"/>
      <c r="ED14" s="504"/>
      <c r="EE14" s="504"/>
      <c r="EF14" s="504"/>
      <c r="EG14" s="504"/>
      <c r="EH14" s="504"/>
      <c r="EI14" s="504"/>
      <c r="EJ14" s="504"/>
      <c r="EK14" s="504"/>
      <c r="EL14" s="504"/>
      <c r="EM14" s="504"/>
      <c r="EN14" s="504"/>
      <c r="EO14" s="504"/>
      <c r="EP14" s="504"/>
      <c r="EQ14" s="504"/>
      <c r="ER14" s="504"/>
      <c r="ES14" s="504"/>
      <c r="ET14" s="504"/>
      <c r="EU14" s="504"/>
      <c r="EV14" s="504"/>
      <c r="EW14" s="504"/>
      <c r="EX14" s="504"/>
      <c r="EY14" s="504"/>
      <c r="EZ14" s="504"/>
      <c r="FA14" s="504"/>
      <c r="FB14" s="504"/>
      <c r="FC14" s="504"/>
      <c r="FD14" s="504"/>
      <c r="FE14" s="504"/>
      <c r="FF14" s="504"/>
      <c r="FG14" s="504"/>
      <c r="FH14" s="504"/>
      <c r="FI14" s="504"/>
      <c r="FJ14" s="504"/>
      <c r="FK14" s="504"/>
      <c r="FL14" s="504"/>
      <c r="FM14" s="504"/>
      <c r="FN14" s="504"/>
      <c r="FO14" s="504"/>
      <c r="FP14" s="504"/>
      <c r="FQ14" s="504"/>
      <c r="FR14" s="504"/>
      <c r="FS14" s="504"/>
      <c r="FT14" s="504"/>
      <c r="FU14" s="504"/>
      <c r="FV14" s="504"/>
      <c r="FW14" s="504"/>
      <c r="FX14" s="504"/>
      <c r="FY14" s="504"/>
      <c r="FZ14" s="504"/>
      <c r="GA14" s="504"/>
      <c r="GB14" s="504"/>
      <c r="GC14" s="504"/>
      <c r="GD14" s="504"/>
      <c r="GE14" s="504"/>
      <c r="GF14" s="504"/>
      <c r="GG14" s="504"/>
      <c r="GH14" s="504"/>
      <c r="GI14" s="504"/>
      <c r="GJ14" s="504"/>
      <c r="GK14" s="504"/>
      <c r="GL14" s="504"/>
      <c r="GM14" s="504"/>
      <c r="GN14" s="504"/>
      <c r="GO14" s="504"/>
      <c r="GP14" s="504"/>
      <c r="GQ14" s="504"/>
      <c r="GR14" s="504"/>
      <c r="GS14" s="504"/>
      <c r="GT14" s="504"/>
      <c r="GU14" s="504"/>
      <c r="GV14" s="504"/>
      <c r="GW14" s="504"/>
      <c r="GX14" s="504"/>
      <c r="GY14" s="504"/>
      <c r="GZ14" s="504"/>
      <c r="HA14" s="504"/>
      <c r="HB14" s="504"/>
      <c r="HC14" s="504"/>
      <c r="HD14" s="504"/>
      <c r="HE14" s="504"/>
      <c r="HF14" s="504"/>
      <c r="HG14" s="504"/>
      <c r="HH14" s="504"/>
      <c r="HI14" s="504"/>
      <c r="HJ14" s="504"/>
      <c r="HK14" s="504"/>
      <c r="HL14" s="504"/>
      <c r="HM14" s="504"/>
      <c r="HN14" s="504"/>
      <c r="HO14" s="504"/>
      <c r="HP14" s="504"/>
      <c r="HQ14" s="504"/>
      <c r="HR14" s="504"/>
      <c r="HS14" s="504"/>
      <c r="HT14" s="504"/>
      <c r="HU14" s="504"/>
      <c r="HV14" s="504"/>
      <c r="HW14" s="504"/>
      <c r="HX14" s="504"/>
      <c r="HY14" s="504"/>
      <c r="HZ14" s="504"/>
      <c r="IA14" s="504"/>
      <c r="IB14" s="504"/>
      <c r="IC14" s="504"/>
      <c r="ID14" s="504"/>
      <c r="IE14" s="504"/>
      <c r="IF14" s="504"/>
      <c r="IG14" s="504"/>
      <c r="IH14" s="504"/>
      <c r="II14" s="504"/>
      <c r="IJ14" s="504"/>
      <c r="IK14" s="504"/>
      <c r="IL14" s="504"/>
      <c r="IM14" s="504"/>
      <c r="IN14" s="504"/>
      <c r="IO14" s="504"/>
      <c r="IP14" s="504"/>
      <c r="IQ14" s="504"/>
      <c r="IR14" s="504"/>
      <c r="IS14" s="504"/>
      <c r="IT14" s="504"/>
      <c r="IU14" s="504"/>
      <c r="IV14" s="504"/>
    </row>
    <row r="15" spans="1:256" ht="12.75">
      <c r="A15" s="504"/>
      <c r="B15" s="504"/>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504"/>
      <c r="BP15" s="504"/>
      <c r="BQ15" s="504"/>
      <c r="BR15" s="504"/>
      <c r="BS15" s="504"/>
      <c r="BT15" s="504"/>
      <c r="BU15" s="504"/>
      <c r="BV15" s="504"/>
      <c r="BW15" s="504"/>
      <c r="BX15" s="504"/>
      <c r="BY15" s="504"/>
      <c r="BZ15" s="504"/>
      <c r="CA15" s="504"/>
      <c r="CB15" s="504"/>
      <c r="CC15" s="504"/>
      <c r="CD15" s="504"/>
      <c r="CE15" s="504"/>
      <c r="CF15" s="504"/>
      <c r="CG15" s="504"/>
      <c r="CH15" s="504"/>
      <c r="CI15" s="504"/>
      <c r="CJ15" s="504"/>
      <c r="CK15" s="504"/>
      <c r="CL15" s="504"/>
      <c r="CM15" s="504"/>
      <c r="CN15" s="504"/>
      <c r="CO15" s="504"/>
      <c r="CP15" s="504"/>
      <c r="CQ15" s="504"/>
      <c r="CR15" s="504"/>
      <c r="CS15" s="504"/>
      <c r="CT15" s="504"/>
      <c r="CU15" s="504"/>
      <c r="CV15" s="504"/>
      <c r="CW15" s="504"/>
      <c r="CX15" s="504"/>
      <c r="CY15" s="504"/>
      <c r="CZ15" s="504"/>
      <c r="DA15" s="504"/>
      <c r="DB15" s="504"/>
      <c r="DC15" s="504"/>
      <c r="DD15" s="504"/>
      <c r="DE15" s="504"/>
      <c r="DF15" s="504"/>
      <c r="DG15" s="504"/>
      <c r="DH15" s="504"/>
      <c r="DI15" s="504"/>
      <c r="DJ15" s="504"/>
      <c r="DK15" s="504"/>
      <c r="DL15" s="504"/>
      <c r="DM15" s="504"/>
      <c r="DN15" s="504"/>
      <c r="DO15" s="504"/>
      <c r="DP15" s="504"/>
      <c r="DQ15" s="504"/>
      <c r="DR15" s="504"/>
      <c r="DS15" s="504"/>
      <c r="DT15" s="504"/>
      <c r="DU15" s="504"/>
      <c r="DV15" s="504"/>
      <c r="DW15" s="504"/>
      <c r="DX15" s="504"/>
      <c r="DY15" s="504"/>
      <c r="DZ15" s="504"/>
      <c r="EA15" s="504"/>
      <c r="EB15" s="504"/>
      <c r="EC15" s="504"/>
      <c r="ED15" s="504"/>
      <c r="EE15" s="504"/>
      <c r="EF15" s="504"/>
      <c r="EG15" s="504"/>
      <c r="EH15" s="504"/>
      <c r="EI15" s="504"/>
      <c r="EJ15" s="504"/>
      <c r="EK15" s="504"/>
      <c r="EL15" s="504"/>
      <c r="EM15" s="504"/>
      <c r="EN15" s="504"/>
      <c r="EO15" s="504"/>
      <c r="EP15" s="504"/>
      <c r="EQ15" s="504"/>
      <c r="ER15" s="504"/>
      <c r="ES15" s="504"/>
      <c r="ET15" s="504"/>
      <c r="EU15" s="504"/>
      <c r="EV15" s="504"/>
      <c r="EW15" s="504"/>
      <c r="EX15" s="504"/>
      <c r="EY15" s="504"/>
      <c r="EZ15" s="504"/>
      <c r="FA15" s="504"/>
      <c r="FB15" s="504"/>
      <c r="FC15" s="504"/>
      <c r="FD15" s="504"/>
      <c r="FE15" s="504"/>
      <c r="FF15" s="504"/>
      <c r="FG15" s="504"/>
      <c r="FH15" s="504"/>
      <c r="FI15" s="504"/>
      <c r="FJ15" s="504"/>
      <c r="FK15" s="504"/>
      <c r="FL15" s="504"/>
      <c r="FM15" s="504"/>
      <c r="FN15" s="504"/>
      <c r="FO15" s="504"/>
      <c r="FP15" s="504"/>
      <c r="FQ15" s="504"/>
      <c r="FR15" s="504"/>
      <c r="FS15" s="504"/>
      <c r="FT15" s="504"/>
      <c r="FU15" s="504"/>
      <c r="FV15" s="504"/>
      <c r="FW15" s="504"/>
      <c r="FX15" s="504"/>
      <c r="FY15" s="504"/>
      <c r="FZ15" s="504"/>
      <c r="GA15" s="504"/>
      <c r="GB15" s="504"/>
      <c r="GC15" s="504"/>
      <c r="GD15" s="504"/>
      <c r="GE15" s="504"/>
      <c r="GF15" s="504"/>
      <c r="GG15" s="504"/>
      <c r="GH15" s="504"/>
      <c r="GI15" s="504"/>
      <c r="GJ15" s="504"/>
      <c r="GK15" s="504"/>
      <c r="GL15" s="504"/>
      <c r="GM15" s="504"/>
      <c r="GN15" s="504"/>
      <c r="GO15" s="504"/>
      <c r="GP15" s="504"/>
      <c r="GQ15" s="504"/>
      <c r="GR15" s="504"/>
      <c r="GS15" s="504"/>
      <c r="GT15" s="504"/>
      <c r="GU15" s="504"/>
      <c r="GV15" s="504"/>
      <c r="GW15" s="504"/>
      <c r="GX15" s="504"/>
      <c r="GY15" s="504"/>
      <c r="GZ15" s="504"/>
      <c r="HA15" s="504"/>
      <c r="HB15" s="504"/>
      <c r="HC15" s="504"/>
      <c r="HD15" s="504"/>
      <c r="HE15" s="504"/>
      <c r="HF15" s="504"/>
      <c r="HG15" s="504"/>
      <c r="HH15" s="504"/>
      <c r="HI15" s="504"/>
      <c r="HJ15" s="504"/>
      <c r="HK15" s="504"/>
      <c r="HL15" s="504"/>
      <c r="HM15" s="504"/>
      <c r="HN15" s="504"/>
      <c r="HO15" s="504"/>
      <c r="HP15" s="504"/>
      <c r="HQ15" s="504"/>
      <c r="HR15" s="504"/>
      <c r="HS15" s="504"/>
      <c r="HT15" s="504"/>
      <c r="HU15" s="504"/>
      <c r="HV15" s="504"/>
      <c r="HW15" s="504"/>
      <c r="HX15" s="504"/>
      <c r="HY15" s="504"/>
      <c r="HZ15" s="504"/>
      <c r="IA15" s="504"/>
      <c r="IB15" s="504"/>
      <c r="IC15" s="504"/>
      <c r="ID15" s="504"/>
      <c r="IE15" s="504"/>
      <c r="IF15" s="504"/>
      <c r="IG15" s="504"/>
      <c r="IH15" s="504"/>
      <c r="II15" s="504"/>
      <c r="IJ15" s="504"/>
      <c r="IK15" s="504"/>
      <c r="IL15" s="504"/>
      <c r="IM15" s="504"/>
      <c r="IN15" s="504"/>
      <c r="IO15" s="504"/>
      <c r="IP15" s="504"/>
      <c r="IQ15" s="504"/>
      <c r="IR15" s="504"/>
      <c r="IS15" s="504"/>
      <c r="IT15" s="504"/>
      <c r="IU15" s="504"/>
      <c r="IV15" s="504"/>
    </row>
    <row r="16" spans="1:256" ht="12.75">
      <c r="A16" s="504"/>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504"/>
      <c r="BE16" s="504"/>
      <c r="BF16" s="504"/>
      <c r="BG16" s="504"/>
      <c r="BH16" s="504"/>
      <c r="BI16" s="504"/>
      <c r="BJ16" s="504"/>
      <c r="BK16" s="504"/>
      <c r="BL16" s="504"/>
      <c r="BM16" s="504"/>
      <c r="BN16" s="504"/>
      <c r="BO16" s="504"/>
      <c r="BP16" s="504"/>
      <c r="BQ16" s="504"/>
      <c r="BR16" s="504"/>
      <c r="BS16" s="504"/>
      <c r="BT16" s="504"/>
      <c r="BU16" s="504"/>
      <c r="BV16" s="504"/>
      <c r="BW16" s="504"/>
      <c r="BX16" s="504"/>
      <c r="BY16" s="504"/>
      <c r="BZ16" s="504"/>
      <c r="CA16" s="504"/>
      <c r="CB16" s="504"/>
      <c r="CC16" s="504"/>
      <c r="CD16" s="504"/>
      <c r="CE16" s="504"/>
      <c r="CF16" s="504"/>
      <c r="CG16" s="504"/>
      <c r="CH16" s="504"/>
      <c r="CI16" s="504"/>
      <c r="CJ16" s="504"/>
      <c r="CK16" s="504"/>
      <c r="CL16" s="504"/>
      <c r="CM16" s="504"/>
      <c r="CN16" s="504"/>
      <c r="CO16" s="504"/>
      <c r="CP16" s="504"/>
      <c r="CQ16" s="504"/>
      <c r="CR16" s="504"/>
      <c r="CS16" s="504"/>
      <c r="CT16" s="504"/>
      <c r="CU16" s="504"/>
      <c r="CV16" s="504"/>
      <c r="CW16" s="504"/>
      <c r="CX16" s="504"/>
      <c r="CY16" s="504"/>
      <c r="CZ16" s="504"/>
      <c r="DA16" s="504"/>
      <c r="DB16" s="504"/>
      <c r="DC16" s="504"/>
      <c r="DD16" s="504"/>
      <c r="DE16" s="504"/>
      <c r="DF16" s="504"/>
      <c r="DG16" s="504"/>
      <c r="DH16" s="504"/>
      <c r="DI16" s="504"/>
      <c r="DJ16" s="504"/>
      <c r="DK16" s="504"/>
      <c r="DL16" s="504"/>
      <c r="DM16" s="504"/>
      <c r="DN16" s="504"/>
      <c r="DO16" s="504"/>
      <c r="DP16" s="504"/>
      <c r="DQ16" s="504"/>
      <c r="DR16" s="504"/>
      <c r="DS16" s="504"/>
      <c r="DT16" s="504"/>
      <c r="DU16" s="504"/>
      <c r="DV16" s="504"/>
      <c r="DW16" s="504"/>
      <c r="DX16" s="504"/>
      <c r="DY16" s="504"/>
      <c r="DZ16" s="504"/>
      <c r="EA16" s="504"/>
      <c r="EB16" s="504"/>
      <c r="EC16" s="504"/>
      <c r="ED16" s="504"/>
      <c r="EE16" s="504"/>
      <c r="EF16" s="504"/>
      <c r="EG16" s="504"/>
      <c r="EH16" s="504"/>
      <c r="EI16" s="504"/>
      <c r="EJ16" s="504"/>
      <c r="EK16" s="504"/>
      <c r="EL16" s="504"/>
      <c r="EM16" s="504"/>
      <c r="EN16" s="504"/>
      <c r="EO16" s="504"/>
      <c r="EP16" s="504"/>
      <c r="EQ16" s="504"/>
      <c r="ER16" s="504"/>
      <c r="ES16" s="504"/>
      <c r="ET16" s="504"/>
      <c r="EU16" s="504"/>
      <c r="EV16" s="504"/>
      <c r="EW16" s="504"/>
      <c r="EX16" s="504"/>
      <c r="EY16" s="504"/>
      <c r="EZ16" s="504"/>
      <c r="FA16" s="504"/>
      <c r="FB16" s="504"/>
      <c r="FC16" s="504"/>
      <c r="FD16" s="504"/>
      <c r="FE16" s="504"/>
      <c r="FF16" s="504"/>
      <c r="FG16" s="504"/>
      <c r="FH16" s="504"/>
      <c r="FI16" s="504"/>
      <c r="FJ16" s="504"/>
      <c r="FK16" s="504"/>
      <c r="FL16" s="504"/>
      <c r="FM16" s="504"/>
      <c r="FN16" s="504"/>
      <c r="FO16" s="504"/>
      <c r="FP16" s="504"/>
      <c r="FQ16" s="504"/>
      <c r="FR16" s="504"/>
      <c r="FS16" s="504"/>
      <c r="FT16" s="504"/>
      <c r="FU16" s="504"/>
      <c r="FV16" s="504"/>
      <c r="FW16" s="504"/>
      <c r="FX16" s="504"/>
      <c r="FY16" s="504"/>
      <c r="FZ16" s="504"/>
      <c r="GA16" s="504"/>
      <c r="GB16" s="504"/>
      <c r="GC16" s="504"/>
      <c r="GD16" s="504"/>
      <c r="GE16" s="504"/>
      <c r="GF16" s="504"/>
      <c r="GG16" s="504"/>
      <c r="GH16" s="504"/>
      <c r="GI16" s="504"/>
      <c r="GJ16" s="504"/>
      <c r="GK16" s="504"/>
      <c r="GL16" s="504"/>
      <c r="GM16" s="504"/>
      <c r="GN16" s="504"/>
      <c r="GO16" s="504"/>
      <c r="GP16" s="504"/>
      <c r="GQ16" s="504"/>
      <c r="GR16" s="504"/>
      <c r="GS16" s="504"/>
      <c r="GT16" s="504"/>
      <c r="GU16" s="504"/>
      <c r="GV16" s="504"/>
      <c r="GW16" s="504"/>
      <c r="GX16" s="504"/>
      <c r="GY16" s="504"/>
      <c r="GZ16" s="504"/>
      <c r="HA16" s="504"/>
      <c r="HB16" s="504"/>
      <c r="HC16" s="504"/>
      <c r="HD16" s="504"/>
      <c r="HE16" s="504"/>
      <c r="HF16" s="504"/>
      <c r="HG16" s="504"/>
      <c r="HH16" s="504"/>
      <c r="HI16" s="504"/>
      <c r="HJ16" s="504"/>
      <c r="HK16" s="504"/>
      <c r="HL16" s="504"/>
      <c r="HM16" s="504"/>
      <c r="HN16" s="504"/>
      <c r="HO16" s="504"/>
      <c r="HP16" s="504"/>
      <c r="HQ16" s="504"/>
      <c r="HR16" s="504"/>
      <c r="HS16" s="504"/>
      <c r="HT16" s="504"/>
      <c r="HU16" s="504"/>
      <c r="HV16" s="504"/>
      <c r="HW16" s="504"/>
      <c r="HX16" s="504"/>
      <c r="HY16" s="504"/>
      <c r="HZ16" s="504"/>
      <c r="IA16" s="504"/>
      <c r="IB16" s="504"/>
      <c r="IC16" s="504"/>
      <c r="ID16" s="504"/>
      <c r="IE16" s="504"/>
      <c r="IF16" s="504"/>
      <c r="IG16" s="504"/>
      <c r="IH16" s="504"/>
      <c r="II16" s="504"/>
      <c r="IJ16" s="504"/>
      <c r="IK16" s="504"/>
      <c r="IL16" s="504"/>
      <c r="IM16" s="504"/>
      <c r="IN16" s="504"/>
      <c r="IO16" s="504"/>
      <c r="IP16" s="504"/>
      <c r="IQ16" s="504"/>
      <c r="IR16" s="504"/>
      <c r="IS16" s="504"/>
      <c r="IT16" s="504"/>
      <c r="IU16" s="504"/>
      <c r="IV16" s="504"/>
    </row>
    <row r="17" spans="1:256" ht="12.75">
      <c r="A17" s="504"/>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504"/>
      <c r="AY17" s="504"/>
      <c r="AZ17" s="504"/>
      <c r="BA17" s="504"/>
      <c r="BB17" s="504"/>
      <c r="BC17" s="504"/>
      <c r="BD17" s="504"/>
      <c r="BE17" s="504"/>
      <c r="BF17" s="504"/>
      <c r="BG17" s="504"/>
      <c r="BH17" s="504"/>
      <c r="BI17" s="504"/>
      <c r="BJ17" s="504"/>
      <c r="BK17" s="504"/>
      <c r="BL17" s="504"/>
      <c r="BM17" s="504"/>
      <c r="BN17" s="504"/>
      <c r="BO17" s="504"/>
      <c r="BP17" s="504"/>
      <c r="BQ17" s="504"/>
      <c r="BR17" s="504"/>
      <c r="BS17" s="504"/>
      <c r="BT17" s="504"/>
      <c r="BU17" s="504"/>
      <c r="BV17" s="504"/>
      <c r="BW17" s="504"/>
      <c r="BX17" s="504"/>
      <c r="BY17" s="504"/>
      <c r="BZ17" s="504"/>
      <c r="CA17" s="504"/>
      <c r="CB17" s="504"/>
      <c r="CC17" s="504"/>
      <c r="CD17" s="504"/>
      <c r="CE17" s="504"/>
      <c r="CF17" s="504"/>
      <c r="CG17" s="504"/>
      <c r="CH17" s="504"/>
      <c r="CI17" s="504"/>
      <c r="CJ17" s="504"/>
      <c r="CK17" s="504"/>
      <c r="CL17" s="504"/>
      <c r="CM17" s="504"/>
      <c r="CN17" s="504"/>
      <c r="CO17" s="504"/>
      <c r="CP17" s="504"/>
      <c r="CQ17" s="504"/>
      <c r="CR17" s="504"/>
      <c r="CS17" s="504"/>
      <c r="CT17" s="504"/>
      <c r="CU17" s="504"/>
      <c r="CV17" s="504"/>
      <c r="CW17" s="504"/>
      <c r="CX17" s="504"/>
      <c r="CY17" s="504"/>
      <c r="CZ17" s="504"/>
      <c r="DA17" s="504"/>
      <c r="DB17" s="504"/>
      <c r="DC17" s="504"/>
      <c r="DD17" s="504"/>
      <c r="DE17" s="504"/>
      <c r="DF17" s="504"/>
      <c r="DG17" s="504"/>
      <c r="DH17" s="504"/>
      <c r="DI17" s="504"/>
      <c r="DJ17" s="504"/>
      <c r="DK17" s="504"/>
      <c r="DL17" s="504"/>
      <c r="DM17" s="504"/>
      <c r="DN17" s="504"/>
      <c r="DO17" s="504"/>
      <c r="DP17" s="504"/>
      <c r="DQ17" s="504"/>
      <c r="DR17" s="504"/>
      <c r="DS17" s="504"/>
      <c r="DT17" s="504"/>
      <c r="DU17" s="504"/>
      <c r="DV17" s="504"/>
      <c r="DW17" s="504"/>
      <c r="DX17" s="504"/>
      <c r="DY17" s="504"/>
      <c r="DZ17" s="504"/>
      <c r="EA17" s="504"/>
      <c r="EB17" s="504"/>
      <c r="EC17" s="504"/>
      <c r="ED17" s="504"/>
      <c r="EE17" s="504"/>
      <c r="EF17" s="504"/>
      <c r="EG17" s="504"/>
      <c r="EH17" s="504"/>
      <c r="EI17" s="504"/>
      <c r="EJ17" s="504"/>
      <c r="EK17" s="504"/>
      <c r="EL17" s="504"/>
      <c r="EM17" s="504"/>
      <c r="EN17" s="504"/>
      <c r="EO17" s="504"/>
      <c r="EP17" s="504"/>
      <c r="EQ17" s="504"/>
      <c r="ER17" s="504"/>
      <c r="ES17" s="504"/>
      <c r="ET17" s="504"/>
      <c r="EU17" s="504"/>
      <c r="EV17" s="504"/>
      <c r="EW17" s="504"/>
      <c r="EX17" s="504"/>
      <c r="EY17" s="504"/>
      <c r="EZ17" s="504"/>
      <c r="FA17" s="504"/>
      <c r="FB17" s="504"/>
      <c r="FC17" s="504"/>
      <c r="FD17" s="504"/>
      <c r="FE17" s="504"/>
      <c r="FF17" s="504"/>
      <c r="FG17" s="504"/>
      <c r="FH17" s="504"/>
      <c r="FI17" s="504"/>
      <c r="FJ17" s="504"/>
      <c r="FK17" s="504"/>
      <c r="FL17" s="504"/>
      <c r="FM17" s="504"/>
      <c r="FN17" s="504"/>
      <c r="FO17" s="504"/>
      <c r="FP17" s="504"/>
      <c r="FQ17" s="504"/>
      <c r="FR17" s="504"/>
      <c r="FS17" s="504"/>
      <c r="FT17" s="504"/>
      <c r="FU17" s="504"/>
      <c r="FV17" s="504"/>
      <c r="FW17" s="504"/>
      <c r="FX17" s="504"/>
      <c r="FY17" s="504"/>
      <c r="FZ17" s="504"/>
      <c r="GA17" s="504"/>
      <c r="GB17" s="504"/>
      <c r="GC17" s="504"/>
      <c r="GD17" s="504"/>
      <c r="GE17" s="504"/>
      <c r="GF17" s="504"/>
      <c r="GG17" s="504"/>
      <c r="GH17" s="504"/>
      <c r="GI17" s="504"/>
      <c r="GJ17" s="504"/>
      <c r="GK17" s="504"/>
      <c r="GL17" s="504"/>
      <c r="GM17" s="504"/>
      <c r="GN17" s="504"/>
      <c r="GO17" s="504"/>
      <c r="GP17" s="504"/>
      <c r="GQ17" s="504"/>
      <c r="GR17" s="504"/>
      <c r="GS17" s="504"/>
      <c r="GT17" s="504"/>
      <c r="GU17" s="504"/>
      <c r="GV17" s="504"/>
      <c r="GW17" s="504"/>
      <c r="GX17" s="504"/>
      <c r="GY17" s="504"/>
      <c r="GZ17" s="504"/>
      <c r="HA17" s="504"/>
      <c r="HB17" s="504"/>
      <c r="HC17" s="504"/>
      <c r="HD17" s="504"/>
      <c r="HE17" s="504"/>
      <c r="HF17" s="504"/>
      <c r="HG17" s="504"/>
      <c r="HH17" s="504"/>
      <c r="HI17" s="504"/>
      <c r="HJ17" s="504"/>
      <c r="HK17" s="504"/>
      <c r="HL17" s="504"/>
      <c r="HM17" s="504"/>
      <c r="HN17" s="504"/>
      <c r="HO17" s="504"/>
      <c r="HP17" s="504"/>
      <c r="HQ17" s="504"/>
      <c r="HR17" s="504"/>
      <c r="HS17" s="504"/>
      <c r="HT17" s="504"/>
      <c r="HU17" s="504"/>
      <c r="HV17" s="504"/>
      <c r="HW17" s="504"/>
      <c r="HX17" s="504"/>
      <c r="HY17" s="504"/>
      <c r="HZ17" s="504"/>
      <c r="IA17" s="504"/>
      <c r="IB17" s="504"/>
      <c r="IC17" s="504"/>
      <c r="ID17" s="504"/>
      <c r="IE17" s="504"/>
      <c r="IF17" s="504"/>
      <c r="IG17" s="504"/>
      <c r="IH17" s="504"/>
      <c r="II17" s="504"/>
      <c r="IJ17" s="504"/>
      <c r="IK17" s="504"/>
      <c r="IL17" s="504"/>
      <c r="IM17" s="504"/>
      <c r="IN17" s="504"/>
      <c r="IO17" s="504"/>
      <c r="IP17" s="504"/>
      <c r="IQ17" s="504"/>
      <c r="IR17" s="504"/>
      <c r="IS17" s="504"/>
      <c r="IT17" s="504"/>
      <c r="IU17" s="504"/>
      <c r="IV17" s="504"/>
    </row>
    <row r="18" spans="1:256" ht="12.75">
      <c r="A18" s="504"/>
      <c r="B18" s="504"/>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X18" s="504"/>
      <c r="AY18" s="504"/>
      <c r="AZ18" s="504"/>
      <c r="BA18" s="504"/>
      <c r="BB18" s="504"/>
      <c r="BC18" s="504"/>
      <c r="BD18" s="504"/>
      <c r="BE18" s="504"/>
      <c r="BF18" s="504"/>
      <c r="BG18" s="504"/>
      <c r="BH18" s="504"/>
      <c r="BI18" s="504"/>
      <c r="BJ18" s="504"/>
      <c r="BK18" s="504"/>
      <c r="BL18" s="504"/>
      <c r="BM18" s="504"/>
      <c r="BN18" s="504"/>
      <c r="BO18" s="504"/>
      <c r="BP18" s="504"/>
      <c r="BQ18" s="504"/>
      <c r="BR18" s="504"/>
      <c r="BS18" s="504"/>
      <c r="BT18" s="504"/>
      <c r="BU18" s="504"/>
      <c r="BV18" s="504"/>
      <c r="BW18" s="504"/>
      <c r="BX18" s="504"/>
      <c r="BY18" s="504"/>
      <c r="BZ18" s="504"/>
      <c r="CA18" s="504"/>
      <c r="CB18" s="504"/>
      <c r="CC18" s="504"/>
      <c r="CD18" s="504"/>
      <c r="CE18" s="504"/>
      <c r="CF18" s="504"/>
      <c r="CG18" s="504"/>
      <c r="CH18" s="504"/>
      <c r="CI18" s="504"/>
      <c r="CJ18" s="504"/>
      <c r="CK18" s="504"/>
      <c r="CL18" s="504"/>
      <c r="CM18" s="504"/>
      <c r="CN18" s="504"/>
      <c r="CO18" s="504"/>
      <c r="CP18" s="504"/>
      <c r="CQ18" s="504"/>
      <c r="CR18" s="504"/>
      <c r="CS18" s="504"/>
      <c r="CT18" s="504"/>
      <c r="CU18" s="504"/>
      <c r="CV18" s="504"/>
      <c r="CW18" s="504"/>
      <c r="CX18" s="504"/>
      <c r="CY18" s="504"/>
      <c r="CZ18" s="504"/>
      <c r="DA18" s="504"/>
      <c r="DB18" s="504"/>
      <c r="DC18" s="504"/>
      <c r="DD18" s="504"/>
      <c r="DE18" s="504"/>
      <c r="DF18" s="504"/>
      <c r="DG18" s="504"/>
      <c r="DH18" s="504"/>
      <c r="DI18" s="504"/>
      <c r="DJ18" s="504"/>
      <c r="DK18" s="504"/>
      <c r="DL18" s="504"/>
      <c r="DM18" s="504"/>
      <c r="DN18" s="504"/>
      <c r="DO18" s="504"/>
      <c r="DP18" s="504"/>
      <c r="DQ18" s="504"/>
      <c r="DR18" s="504"/>
      <c r="DS18" s="504"/>
      <c r="DT18" s="504"/>
      <c r="DU18" s="504"/>
      <c r="DV18" s="504"/>
      <c r="DW18" s="504"/>
      <c r="DX18" s="504"/>
      <c r="DY18" s="504"/>
      <c r="DZ18" s="504"/>
      <c r="EA18" s="504"/>
      <c r="EB18" s="504"/>
      <c r="EC18" s="504"/>
      <c r="ED18" s="504"/>
      <c r="EE18" s="504"/>
      <c r="EF18" s="504"/>
      <c r="EG18" s="504"/>
      <c r="EH18" s="504"/>
      <c r="EI18" s="504"/>
      <c r="EJ18" s="504"/>
      <c r="EK18" s="504"/>
      <c r="EL18" s="504"/>
      <c r="EM18" s="504"/>
      <c r="EN18" s="504"/>
      <c r="EO18" s="504"/>
      <c r="EP18" s="504"/>
      <c r="EQ18" s="504"/>
      <c r="ER18" s="504"/>
      <c r="ES18" s="504"/>
      <c r="ET18" s="504"/>
      <c r="EU18" s="504"/>
      <c r="EV18" s="504"/>
      <c r="EW18" s="504"/>
      <c r="EX18" s="504"/>
      <c r="EY18" s="504"/>
      <c r="EZ18" s="504"/>
      <c r="FA18" s="504"/>
      <c r="FB18" s="504"/>
      <c r="FC18" s="504"/>
      <c r="FD18" s="504"/>
      <c r="FE18" s="504"/>
      <c r="FF18" s="504"/>
      <c r="FG18" s="504"/>
      <c r="FH18" s="504"/>
      <c r="FI18" s="504"/>
      <c r="FJ18" s="504"/>
      <c r="FK18" s="504"/>
      <c r="FL18" s="504"/>
      <c r="FM18" s="504"/>
      <c r="FN18" s="504"/>
      <c r="FO18" s="504"/>
      <c r="FP18" s="504"/>
      <c r="FQ18" s="504"/>
      <c r="FR18" s="504"/>
      <c r="FS18" s="504"/>
      <c r="FT18" s="504"/>
      <c r="FU18" s="504"/>
      <c r="FV18" s="504"/>
      <c r="FW18" s="504"/>
      <c r="FX18" s="504"/>
      <c r="FY18" s="504"/>
      <c r="FZ18" s="504"/>
      <c r="GA18" s="504"/>
      <c r="GB18" s="504"/>
      <c r="GC18" s="504"/>
      <c r="GD18" s="504"/>
      <c r="GE18" s="504"/>
      <c r="GF18" s="504"/>
      <c r="GG18" s="504"/>
      <c r="GH18" s="504"/>
      <c r="GI18" s="504"/>
      <c r="GJ18" s="504"/>
      <c r="GK18" s="504"/>
      <c r="GL18" s="504"/>
      <c r="GM18" s="504"/>
      <c r="GN18" s="504"/>
      <c r="GO18" s="504"/>
      <c r="GP18" s="504"/>
      <c r="GQ18" s="504"/>
      <c r="GR18" s="504"/>
      <c r="GS18" s="504"/>
      <c r="GT18" s="504"/>
      <c r="GU18" s="504"/>
      <c r="GV18" s="504"/>
      <c r="GW18" s="504"/>
      <c r="GX18" s="504"/>
      <c r="GY18" s="504"/>
      <c r="GZ18" s="504"/>
      <c r="HA18" s="504"/>
      <c r="HB18" s="504"/>
      <c r="HC18" s="504"/>
      <c r="HD18" s="504"/>
      <c r="HE18" s="504"/>
      <c r="HF18" s="504"/>
      <c r="HG18" s="504"/>
      <c r="HH18" s="504"/>
      <c r="HI18" s="504"/>
      <c r="HJ18" s="504"/>
      <c r="HK18" s="504"/>
      <c r="HL18" s="504"/>
      <c r="HM18" s="504"/>
      <c r="HN18" s="504"/>
      <c r="HO18" s="504"/>
      <c r="HP18" s="504"/>
      <c r="HQ18" s="504"/>
      <c r="HR18" s="504"/>
      <c r="HS18" s="504"/>
      <c r="HT18" s="504"/>
      <c r="HU18" s="504"/>
      <c r="HV18" s="504"/>
      <c r="HW18" s="504"/>
      <c r="HX18" s="504"/>
      <c r="HY18" s="504"/>
      <c r="HZ18" s="504"/>
      <c r="IA18" s="504"/>
      <c r="IB18" s="504"/>
      <c r="IC18" s="504"/>
      <c r="ID18" s="504"/>
      <c r="IE18" s="504"/>
      <c r="IF18" s="504"/>
      <c r="IG18" s="504"/>
      <c r="IH18" s="504"/>
      <c r="II18" s="504"/>
      <c r="IJ18" s="504"/>
      <c r="IK18" s="504"/>
      <c r="IL18" s="504"/>
      <c r="IM18" s="504"/>
      <c r="IN18" s="504"/>
      <c r="IO18" s="504"/>
      <c r="IP18" s="504"/>
      <c r="IQ18" s="504"/>
      <c r="IR18" s="504"/>
      <c r="IS18" s="504"/>
      <c r="IT18" s="504"/>
      <c r="IU18" s="504"/>
      <c r="IV18" s="504"/>
    </row>
    <row r="19" spans="1:256" ht="12.75">
      <c r="A19" s="504"/>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504"/>
      <c r="BM19" s="504"/>
      <c r="BN19" s="504"/>
      <c r="BO19" s="504"/>
      <c r="BP19" s="504"/>
      <c r="BQ19" s="504"/>
      <c r="BR19" s="504"/>
      <c r="BS19" s="504"/>
      <c r="BT19" s="504"/>
      <c r="BU19" s="504"/>
      <c r="BV19" s="504"/>
      <c r="BW19" s="504"/>
      <c r="BX19" s="504"/>
      <c r="BY19" s="504"/>
      <c r="BZ19" s="504"/>
      <c r="CA19" s="504"/>
      <c r="CB19" s="504"/>
      <c r="CC19" s="504"/>
      <c r="CD19" s="504"/>
      <c r="CE19" s="504"/>
      <c r="CF19" s="504"/>
      <c r="CG19" s="504"/>
      <c r="CH19" s="504"/>
      <c r="CI19" s="504"/>
      <c r="CJ19" s="504"/>
      <c r="CK19" s="504"/>
      <c r="CL19" s="504"/>
      <c r="CM19" s="504"/>
      <c r="CN19" s="504"/>
      <c r="CO19" s="504"/>
      <c r="CP19" s="504"/>
      <c r="CQ19" s="504"/>
      <c r="CR19" s="504"/>
      <c r="CS19" s="504"/>
      <c r="CT19" s="504"/>
      <c r="CU19" s="504"/>
      <c r="CV19" s="504"/>
      <c r="CW19" s="504"/>
      <c r="CX19" s="504"/>
      <c r="CY19" s="504"/>
      <c r="CZ19" s="504"/>
      <c r="DA19" s="504"/>
      <c r="DB19" s="504"/>
      <c r="DC19" s="504"/>
      <c r="DD19" s="504"/>
      <c r="DE19" s="504"/>
      <c r="DF19" s="504"/>
      <c r="DG19" s="504"/>
      <c r="DH19" s="504"/>
      <c r="DI19" s="504"/>
      <c r="DJ19" s="504"/>
      <c r="DK19" s="504"/>
      <c r="DL19" s="504"/>
      <c r="DM19" s="504"/>
      <c r="DN19" s="504"/>
      <c r="DO19" s="504"/>
      <c r="DP19" s="504"/>
      <c r="DQ19" s="504"/>
      <c r="DR19" s="504"/>
      <c r="DS19" s="504"/>
      <c r="DT19" s="504"/>
      <c r="DU19" s="504"/>
      <c r="DV19" s="504"/>
      <c r="DW19" s="504"/>
      <c r="DX19" s="504"/>
      <c r="DY19" s="504"/>
      <c r="DZ19" s="504"/>
      <c r="EA19" s="504"/>
      <c r="EB19" s="504"/>
      <c r="EC19" s="504"/>
      <c r="ED19" s="504"/>
      <c r="EE19" s="504"/>
      <c r="EF19" s="504"/>
      <c r="EG19" s="504"/>
      <c r="EH19" s="504"/>
      <c r="EI19" s="504"/>
      <c r="EJ19" s="504"/>
      <c r="EK19" s="504"/>
      <c r="EL19" s="504"/>
      <c r="EM19" s="504"/>
      <c r="EN19" s="504"/>
      <c r="EO19" s="504"/>
      <c r="EP19" s="504"/>
      <c r="EQ19" s="504"/>
      <c r="ER19" s="504"/>
      <c r="ES19" s="504"/>
      <c r="ET19" s="504"/>
      <c r="EU19" s="504"/>
      <c r="EV19" s="504"/>
      <c r="EW19" s="504"/>
      <c r="EX19" s="504"/>
      <c r="EY19" s="504"/>
      <c r="EZ19" s="504"/>
      <c r="FA19" s="504"/>
      <c r="FB19" s="504"/>
      <c r="FC19" s="504"/>
      <c r="FD19" s="504"/>
      <c r="FE19" s="504"/>
      <c r="FF19" s="504"/>
      <c r="FG19" s="504"/>
      <c r="FH19" s="504"/>
      <c r="FI19" s="504"/>
      <c r="FJ19" s="504"/>
      <c r="FK19" s="504"/>
      <c r="FL19" s="504"/>
      <c r="FM19" s="504"/>
      <c r="FN19" s="504"/>
      <c r="FO19" s="504"/>
      <c r="FP19" s="504"/>
      <c r="FQ19" s="504"/>
      <c r="FR19" s="504"/>
      <c r="FS19" s="504"/>
      <c r="FT19" s="504"/>
      <c r="FU19" s="504"/>
      <c r="FV19" s="504"/>
      <c r="FW19" s="504"/>
      <c r="FX19" s="504"/>
      <c r="FY19" s="504"/>
      <c r="FZ19" s="504"/>
      <c r="GA19" s="504"/>
      <c r="GB19" s="504"/>
      <c r="GC19" s="504"/>
      <c r="GD19" s="504"/>
      <c r="GE19" s="504"/>
      <c r="GF19" s="504"/>
      <c r="GG19" s="504"/>
      <c r="GH19" s="504"/>
      <c r="GI19" s="504"/>
      <c r="GJ19" s="504"/>
      <c r="GK19" s="504"/>
      <c r="GL19" s="504"/>
      <c r="GM19" s="504"/>
      <c r="GN19" s="504"/>
      <c r="GO19" s="504"/>
      <c r="GP19" s="504"/>
      <c r="GQ19" s="504"/>
      <c r="GR19" s="504"/>
      <c r="GS19" s="504"/>
      <c r="GT19" s="504"/>
      <c r="GU19" s="504"/>
      <c r="GV19" s="504"/>
      <c r="GW19" s="504"/>
      <c r="GX19" s="504"/>
      <c r="GY19" s="504"/>
      <c r="GZ19" s="504"/>
      <c r="HA19" s="504"/>
      <c r="HB19" s="504"/>
      <c r="HC19" s="504"/>
      <c r="HD19" s="504"/>
      <c r="HE19" s="504"/>
      <c r="HF19" s="504"/>
      <c r="HG19" s="504"/>
      <c r="HH19" s="504"/>
      <c r="HI19" s="504"/>
      <c r="HJ19" s="504"/>
      <c r="HK19" s="504"/>
      <c r="HL19" s="504"/>
      <c r="HM19" s="504"/>
      <c r="HN19" s="504"/>
      <c r="HO19" s="504"/>
      <c r="HP19" s="504"/>
      <c r="HQ19" s="504"/>
      <c r="HR19" s="504"/>
      <c r="HS19" s="504"/>
      <c r="HT19" s="504"/>
      <c r="HU19" s="504"/>
      <c r="HV19" s="504"/>
      <c r="HW19" s="504"/>
      <c r="HX19" s="504"/>
      <c r="HY19" s="504"/>
      <c r="HZ19" s="504"/>
      <c r="IA19" s="504"/>
      <c r="IB19" s="504"/>
      <c r="IC19" s="504"/>
      <c r="ID19" s="504"/>
      <c r="IE19" s="504"/>
      <c r="IF19" s="504"/>
      <c r="IG19" s="504"/>
      <c r="IH19" s="504"/>
      <c r="II19" s="504"/>
      <c r="IJ19" s="504"/>
      <c r="IK19" s="504"/>
      <c r="IL19" s="504"/>
      <c r="IM19" s="504"/>
      <c r="IN19" s="504"/>
      <c r="IO19" s="504"/>
      <c r="IP19" s="504"/>
      <c r="IQ19" s="504"/>
      <c r="IR19" s="504"/>
      <c r="IS19" s="504"/>
      <c r="IT19" s="504"/>
      <c r="IU19" s="504"/>
      <c r="IV19" s="504"/>
    </row>
    <row r="20" spans="1:256" ht="12.75">
      <c r="A20" s="504"/>
      <c r="B20" s="504"/>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04"/>
      <c r="BO20" s="504"/>
      <c r="BP20" s="504"/>
      <c r="BQ20" s="504"/>
      <c r="BR20" s="504"/>
      <c r="BS20" s="504"/>
      <c r="BT20" s="504"/>
      <c r="BU20" s="504"/>
      <c r="BV20" s="504"/>
      <c r="BW20" s="504"/>
      <c r="BX20" s="504"/>
      <c r="BY20" s="504"/>
      <c r="BZ20" s="504"/>
      <c r="CA20" s="504"/>
      <c r="CB20" s="504"/>
      <c r="CC20" s="504"/>
      <c r="CD20" s="504"/>
      <c r="CE20" s="504"/>
      <c r="CF20" s="504"/>
      <c r="CG20" s="504"/>
      <c r="CH20" s="504"/>
      <c r="CI20" s="504"/>
      <c r="CJ20" s="504"/>
      <c r="CK20" s="504"/>
      <c r="CL20" s="504"/>
      <c r="CM20" s="504"/>
      <c r="CN20" s="504"/>
      <c r="CO20" s="504"/>
      <c r="CP20" s="504"/>
      <c r="CQ20" s="504"/>
      <c r="CR20" s="504"/>
      <c r="CS20" s="504"/>
      <c r="CT20" s="504"/>
      <c r="CU20" s="504"/>
      <c r="CV20" s="504"/>
      <c r="CW20" s="504"/>
      <c r="CX20" s="504"/>
      <c r="CY20" s="504"/>
      <c r="CZ20" s="504"/>
      <c r="DA20" s="504"/>
      <c r="DB20" s="504"/>
      <c r="DC20" s="504"/>
      <c r="DD20" s="504"/>
      <c r="DE20" s="504"/>
      <c r="DF20" s="504"/>
      <c r="DG20" s="504"/>
      <c r="DH20" s="504"/>
      <c r="DI20" s="504"/>
      <c r="DJ20" s="504"/>
      <c r="DK20" s="504"/>
      <c r="DL20" s="504"/>
      <c r="DM20" s="504"/>
      <c r="DN20" s="504"/>
      <c r="DO20" s="504"/>
      <c r="DP20" s="504"/>
      <c r="DQ20" s="504"/>
      <c r="DR20" s="504"/>
      <c r="DS20" s="504"/>
      <c r="DT20" s="504"/>
      <c r="DU20" s="504"/>
      <c r="DV20" s="504"/>
      <c r="DW20" s="504"/>
      <c r="DX20" s="504"/>
      <c r="DY20" s="504"/>
      <c r="DZ20" s="504"/>
      <c r="EA20" s="504"/>
      <c r="EB20" s="504"/>
      <c r="EC20" s="504"/>
      <c r="ED20" s="504"/>
      <c r="EE20" s="504"/>
      <c r="EF20" s="504"/>
      <c r="EG20" s="504"/>
      <c r="EH20" s="504"/>
      <c r="EI20" s="504"/>
      <c r="EJ20" s="504"/>
      <c r="EK20" s="504"/>
      <c r="EL20" s="504"/>
      <c r="EM20" s="504"/>
      <c r="EN20" s="504"/>
      <c r="EO20" s="504"/>
      <c r="EP20" s="504"/>
      <c r="EQ20" s="504"/>
      <c r="ER20" s="504"/>
      <c r="ES20" s="504"/>
      <c r="ET20" s="504"/>
      <c r="EU20" s="504"/>
      <c r="EV20" s="504"/>
      <c r="EW20" s="504"/>
      <c r="EX20" s="504"/>
      <c r="EY20" s="504"/>
      <c r="EZ20" s="504"/>
      <c r="FA20" s="504"/>
      <c r="FB20" s="504"/>
      <c r="FC20" s="504"/>
      <c r="FD20" s="504"/>
      <c r="FE20" s="504"/>
      <c r="FF20" s="504"/>
      <c r="FG20" s="504"/>
      <c r="FH20" s="504"/>
      <c r="FI20" s="504"/>
      <c r="FJ20" s="504"/>
      <c r="FK20" s="504"/>
      <c r="FL20" s="504"/>
      <c r="FM20" s="504"/>
      <c r="FN20" s="504"/>
      <c r="FO20" s="504"/>
      <c r="FP20" s="504"/>
      <c r="FQ20" s="504"/>
      <c r="FR20" s="504"/>
      <c r="FS20" s="504"/>
      <c r="FT20" s="504"/>
      <c r="FU20" s="504"/>
      <c r="FV20" s="504"/>
      <c r="FW20" s="504"/>
      <c r="FX20" s="504"/>
      <c r="FY20" s="504"/>
      <c r="FZ20" s="504"/>
      <c r="GA20" s="504"/>
      <c r="GB20" s="504"/>
      <c r="GC20" s="504"/>
      <c r="GD20" s="504"/>
      <c r="GE20" s="504"/>
      <c r="GF20" s="504"/>
      <c r="GG20" s="504"/>
      <c r="GH20" s="504"/>
      <c r="GI20" s="504"/>
      <c r="GJ20" s="504"/>
      <c r="GK20" s="504"/>
      <c r="GL20" s="504"/>
      <c r="GM20" s="504"/>
      <c r="GN20" s="504"/>
      <c r="GO20" s="504"/>
      <c r="GP20" s="504"/>
      <c r="GQ20" s="504"/>
      <c r="GR20" s="504"/>
      <c r="GS20" s="504"/>
      <c r="GT20" s="504"/>
      <c r="GU20" s="504"/>
      <c r="GV20" s="504"/>
      <c r="GW20" s="504"/>
      <c r="GX20" s="504"/>
      <c r="GY20" s="504"/>
      <c r="GZ20" s="504"/>
      <c r="HA20" s="504"/>
      <c r="HB20" s="504"/>
      <c r="HC20" s="504"/>
      <c r="HD20" s="504"/>
      <c r="HE20" s="504"/>
      <c r="HF20" s="504"/>
      <c r="HG20" s="504"/>
      <c r="HH20" s="504"/>
      <c r="HI20" s="504"/>
      <c r="HJ20" s="504"/>
      <c r="HK20" s="504"/>
      <c r="HL20" s="504"/>
      <c r="HM20" s="504"/>
      <c r="HN20" s="504"/>
      <c r="HO20" s="504"/>
      <c r="HP20" s="504"/>
      <c r="HQ20" s="504"/>
      <c r="HR20" s="504"/>
      <c r="HS20" s="504"/>
      <c r="HT20" s="504"/>
      <c r="HU20" s="504"/>
      <c r="HV20" s="504"/>
      <c r="HW20" s="504"/>
      <c r="HX20" s="504"/>
      <c r="HY20" s="504"/>
      <c r="HZ20" s="504"/>
      <c r="IA20" s="504"/>
      <c r="IB20" s="504"/>
      <c r="IC20" s="504"/>
      <c r="ID20" s="504"/>
      <c r="IE20" s="504"/>
      <c r="IF20" s="504"/>
      <c r="IG20" s="504"/>
      <c r="IH20" s="504"/>
      <c r="II20" s="504"/>
      <c r="IJ20" s="504"/>
      <c r="IK20" s="504"/>
      <c r="IL20" s="504"/>
      <c r="IM20" s="504"/>
      <c r="IN20" s="504"/>
      <c r="IO20" s="504"/>
      <c r="IP20" s="504"/>
      <c r="IQ20" s="504"/>
      <c r="IR20" s="504"/>
      <c r="IS20" s="504"/>
      <c r="IT20" s="504"/>
      <c r="IU20" s="504"/>
      <c r="IV20" s="504"/>
    </row>
    <row r="21" spans="1:256" ht="12.75">
      <c r="A21" s="504"/>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c r="BF21" s="504"/>
      <c r="BG21" s="504"/>
      <c r="BH21" s="504"/>
      <c r="BI21" s="504"/>
      <c r="BJ21" s="504"/>
      <c r="BK21" s="504"/>
      <c r="BL21" s="504"/>
      <c r="BM21" s="504"/>
      <c r="BN21" s="504"/>
      <c r="BO21" s="504"/>
      <c r="BP21" s="504"/>
      <c r="BQ21" s="504"/>
      <c r="BR21" s="504"/>
      <c r="BS21" s="504"/>
      <c r="BT21" s="504"/>
      <c r="BU21" s="504"/>
      <c r="BV21" s="504"/>
      <c r="BW21" s="504"/>
      <c r="BX21" s="504"/>
      <c r="BY21" s="504"/>
      <c r="BZ21" s="504"/>
      <c r="CA21" s="504"/>
      <c r="CB21" s="504"/>
      <c r="CC21" s="504"/>
      <c r="CD21" s="504"/>
      <c r="CE21" s="504"/>
      <c r="CF21" s="504"/>
      <c r="CG21" s="504"/>
      <c r="CH21" s="504"/>
      <c r="CI21" s="504"/>
      <c r="CJ21" s="504"/>
      <c r="CK21" s="504"/>
      <c r="CL21" s="504"/>
      <c r="CM21" s="504"/>
      <c r="CN21" s="504"/>
      <c r="CO21" s="504"/>
      <c r="CP21" s="504"/>
      <c r="CQ21" s="504"/>
      <c r="CR21" s="504"/>
      <c r="CS21" s="504"/>
      <c r="CT21" s="504"/>
      <c r="CU21" s="504"/>
      <c r="CV21" s="504"/>
      <c r="CW21" s="504"/>
      <c r="CX21" s="504"/>
      <c r="CY21" s="504"/>
      <c r="CZ21" s="504"/>
      <c r="DA21" s="504"/>
      <c r="DB21" s="504"/>
      <c r="DC21" s="504"/>
      <c r="DD21" s="504"/>
      <c r="DE21" s="504"/>
      <c r="DF21" s="504"/>
      <c r="DG21" s="504"/>
      <c r="DH21" s="504"/>
      <c r="DI21" s="504"/>
      <c r="DJ21" s="504"/>
      <c r="DK21" s="504"/>
      <c r="DL21" s="504"/>
      <c r="DM21" s="504"/>
      <c r="DN21" s="504"/>
      <c r="DO21" s="504"/>
      <c r="DP21" s="504"/>
      <c r="DQ21" s="504"/>
      <c r="DR21" s="504"/>
      <c r="DS21" s="504"/>
      <c r="DT21" s="504"/>
      <c r="DU21" s="504"/>
      <c r="DV21" s="504"/>
      <c r="DW21" s="504"/>
      <c r="DX21" s="504"/>
      <c r="DY21" s="504"/>
      <c r="DZ21" s="504"/>
      <c r="EA21" s="504"/>
      <c r="EB21" s="504"/>
      <c r="EC21" s="504"/>
      <c r="ED21" s="504"/>
      <c r="EE21" s="504"/>
      <c r="EF21" s="504"/>
      <c r="EG21" s="504"/>
      <c r="EH21" s="504"/>
      <c r="EI21" s="504"/>
      <c r="EJ21" s="504"/>
      <c r="EK21" s="504"/>
      <c r="EL21" s="504"/>
      <c r="EM21" s="504"/>
      <c r="EN21" s="504"/>
      <c r="EO21" s="504"/>
      <c r="EP21" s="504"/>
      <c r="EQ21" s="504"/>
      <c r="ER21" s="504"/>
      <c r="ES21" s="504"/>
      <c r="ET21" s="504"/>
      <c r="EU21" s="504"/>
      <c r="EV21" s="504"/>
      <c r="EW21" s="504"/>
      <c r="EX21" s="504"/>
      <c r="EY21" s="504"/>
      <c r="EZ21" s="504"/>
      <c r="FA21" s="504"/>
      <c r="FB21" s="504"/>
      <c r="FC21" s="504"/>
      <c r="FD21" s="504"/>
      <c r="FE21" s="504"/>
      <c r="FF21" s="504"/>
      <c r="FG21" s="504"/>
      <c r="FH21" s="504"/>
      <c r="FI21" s="504"/>
      <c r="FJ21" s="504"/>
      <c r="FK21" s="504"/>
      <c r="FL21" s="504"/>
      <c r="FM21" s="504"/>
      <c r="FN21" s="504"/>
      <c r="FO21" s="504"/>
      <c r="FP21" s="504"/>
      <c r="FQ21" s="504"/>
      <c r="FR21" s="504"/>
      <c r="FS21" s="504"/>
      <c r="FT21" s="504"/>
      <c r="FU21" s="504"/>
      <c r="FV21" s="504"/>
      <c r="FW21" s="504"/>
      <c r="FX21" s="504"/>
      <c r="FY21" s="504"/>
      <c r="FZ21" s="504"/>
      <c r="GA21" s="504"/>
      <c r="GB21" s="504"/>
      <c r="GC21" s="504"/>
      <c r="GD21" s="504"/>
      <c r="GE21" s="504"/>
      <c r="GF21" s="504"/>
      <c r="GG21" s="504"/>
      <c r="GH21" s="504"/>
      <c r="GI21" s="504"/>
      <c r="GJ21" s="504"/>
      <c r="GK21" s="504"/>
      <c r="GL21" s="504"/>
      <c r="GM21" s="504"/>
      <c r="GN21" s="504"/>
      <c r="GO21" s="504"/>
      <c r="GP21" s="504"/>
      <c r="GQ21" s="504"/>
      <c r="GR21" s="504"/>
      <c r="GS21" s="504"/>
      <c r="GT21" s="504"/>
      <c r="GU21" s="504"/>
      <c r="GV21" s="504"/>
      <c r="GW21" s="504"/>
      <c r="GX21" s="504"/>
      <c r="GY21" s="504"/>
      <c r="GZ21" s="504"/>
      <c r="HA21" s="504"/>
      <c r="HB21" s="504"/>
      <c r="HC21" s="504"/>
      <c r="HD21" s="504"/>
      <c r="HE21" s="504"/>
      <c r="HF21" s="504"/>
      <c r="HG21" s="504"/>
      <c r="HH21" s="504"/>
      <c r="HI21" s="504"/>
      <c r="HJ21" s="504"/>
      <c r="HK21" s="504"/>
      <c r="HL21" s="504"/>
      <c r="HM21" s="504"/>
      <c r="HN21" s="504"/>
      <c r="HO21" s="504"/>
      <c r="HP21" s="504"/>
      <c r="HQ21" s="504"/>
      <c r="HR21" s="504"/>
      <c r="HS21" s="504"/>
      <c r="HT21" s="504"/>
      <c r="HU21" s="504"/>
      <c r="HV21" s="504"/>
      <c r="HW21" s="504"/>
      <c r="HX21" s="504"/>
      <c r="HY21" s="504"/>
      <c r="HZ21" s="504"/>
      <c r="IA21" s="504"/>
      <c r="IB21" s="504"/>
      <c r="IC21" s="504"/>
      <c r="ID21" s="504"/>
      <c r="IE21" s="504"/>
      <c r="IF21" s="504"/>
      <c r="IG21" s="504"/>
      <c r="IH21" s="504"/>
      <c r="II21" s="504"/>
      <c r="IJ21" s="504"/>
      <c r="IK21" s="504"/>
      <c r="IL21" s="504"/>
      <c r="IM21" s="504"/>
      <c r="IN21" s="504"/>
      <c r="IO21" s="504"/>
      <c r="IP21" s="504"/>
      <c r="IQ21" s="504"/>
      <c r="IR21" s="504"/>
      <c r="IS21" s="504"/>
      <c r="IT21" s="504"/>
      <c r="IU21" s="504"/>
      <c r="IV21" s="504"/>
    </row>
    <row r="22" spans="1:256" ht="12.75">
      <c r="A22" s="504"/>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4"/>
      <c r="BO22" s="504"/>
      <c r="BP22" s="504"/>
      <c r="BQ22" s="504"/>
      <c r="BR22" s="504"/>
      <c r="BS22" s="504"/>
      <c r="BT22" s="504"/>
      <c r="BU22" s="504"/>
      <c r="BV22" s="504"/>
      <c r="BW22" s="504"/>
      <c r="BX22" s="504"/>
      <c r="BY22" s="504"/>
      <c r="BZ22" s="504"/>
      <c r="CA22" s="504"/>
      <c r="CB22" s="504"/>
      <c r="CC22" s="504"/>
      <c r="CD22" s="504"/>
      <c r="CE22" s="504"/>
      <c r="CF22" s="504"/>
      <c r="CG22" s="504"/>
      <c r="CH22" s="504"/>
      <c r="CI22" s="504"/>
      <c r="CJ22" s="504"/>
      <c r="CK22" s="504"/>
      <c r="CL22" s="504"/>
      <c r="CM22" s="504"/>
      <c r="CN22" s="504"/>
      <c r="CO22" s="504"/>
      <c r="CP22" s="504"/>
      <c r="CQ22" s="504"/>
      <c r="CR22" s="504"/>
      <c r="CS22" s="504"/>
      <c r="CT22" s="504"/>
      <c r="CU22" s="504"/>
      <c r="CV22" s="504"/>
      <c r="CW22" s="504"/>
      <c r="CX22" s="504"/>
      <c r="CY22" s="504"/>
      <c r="CZ22" s="504"/>
      <c r="DA22" s="504"/>
      <c r="DB22" s="504"/>
      <c r="DC22" s="504"/>
      <c r="DD22" s="504"/>
      <c r="DE22" s="504"/>
      <c r="DF22" s="504"/>
      <c r="DG22" s="504"/>
      <c r="DH22" s="504"/>
      <c r="DI22" s="504"/>
      <c r="DJ22" s="504"/>
      <c r="DK22" s="504"/>
      <c r="DL22" s="504"/>
      <c r="DM22" s="504"/>
      <c r="DN22" s="504"/>
      <c r="DO22" s="504"/>
      <c r="DP22" s="504"/>
      <c r="DQ22" s="504"/>
      <c r="DR22" s="504"/>
      <c r="DS22" s="504"/>
      <c r="DT22" s="504"/>
      <c r="DU22" s="504"/>
      <c r="DV22" s="504"/>
      <c r="DW22" s="504"/>
      <c r="DX22" s="504"/>
      <c r="DY22" s="504"/>
      <c r="DZ22" s="504"/>
      <c r="EA22" s="504"/>
      <c r="EB22" s="504"/>
      <c r="EC22" s="504"/>
      <c r="ED22" s="504"/>
      <c r="EE22" s="504"/>
      <c r="EF22" s="504"/>
      <c r="EG22" s="504"/>
      <c r="EH22" s="504"/>
      <c r="EI22" s="504"/>
      <c r="EJ22" s="504"/>
      <c r="EK22" s="504"/>
      <c r="EL22" s="504"/>
      <c r="EM22" s="504"/>
      <c r="EN22" s="504"/>
      <c r="EO22" s="504"/>
      <c r="EP22" s="504"/>
      <c r="EQ22" s="504"/>
      <c r="ER22" s="504"/>
      <c r="ES22" s="504"/>
      <c r="ET22" s="504"/>
      <c r="EU22" s="504"/>
      <c r="EV22" s="504"/>
      <c r="EW22" s="504"/>
      <c r="EX22" s="504"/>
      <c r="EY22" s="504"/>
      <c r="EZ22" s="504"/>
      <c r="FA22" s="504"/>
      <c r="FB22" s="504"/>
      <c r="FC22" s="504"/>
      <c r="FD22" s="504"/>
      <c r="FE22" s="504"/>
      <c r="FF22" s="504"/>
      <c r="FG22" s="504"/>
      <c r="FH22" s="504"/>
      <c r="FI22" s="504"/>
      <c r="FJ22" s="504"/>
      <c r="FK22" s="504"/>
      <c r="FL22" s="504"/>
      <c r="FM22" s="504"/>
      <c r="FN22" s="504"/>
      <c r="FO22" s="504"/>
      <c r="FP22" s="504"/>
      <c r="FQ22" s="504"/>
      <c r="FR22" s="504"/>
      <c r="FS22" s="504"/>
      <c r="FT22" s="504"/>
      <c r="FU22" s="504"/>
      <c r="FV22" s="504"/>
      <c r="FW22" s="504"/>
      <c r="FX22" s="504"/>
      <c r="FY22" s="504"/>
      <c r="FZ22" s="504"/>
      <c r="GA22" s="504"/>
      <c r="GB22" s="504"/>
      <c r="GC22" s="504"/>
      <c r="GD22" s="504"/>
      <c r="GE22" s="504"/>
      <c r="GF22" s="504"/>
      <c r="GG22" s="504"/>
      <c r="GH22" s="504"/>
      <c r="GI22" s="504"/>
      <c r="GJ22" s="504"/>
      <c r="GK22" s="504"/>
      <c r="GL22" s="504"/>
      <c r="GM22" s="504"/>
      <c r="GN22" s="504"/>
      <c r="GO22" s="504"/>
      <c r="GP22" s="504"/>
      <c r="GQ22" s="504"/>
      <c r="GR22" s="504"/>
      <c r="GS22" s="504"/>
      <c r="GT22" s="504"/>
      <c r="GU22" s="504"/>
      <c r="GV22" s="504"/>
      <c r="GW22" s="504"/>
      <c r="GX22" s="504"/>
      <c r="GY22" s="504"/>
      <c r="GZ22" s="504"/>
      <c r="HA22" s="504"/>
      <c r="HB22" s="504"/>
      <c r="HC22" s="504"/>
      <c r="HD22" s="504"/>
      <c r="HE22" s="504"/>
      <c r="HF22" s="504"/>
      <c r="HG22" s="504"/>
      <c r="HH22" s="504"/>
      <c r="HI22" s="504"/>
      <c r="HJ22" s="504"/>
      <c r="HK22" s="504"/>
      <c r="HL22" s="504"/>
      <c r="HM22" s="504"/>
      <c r="HN22" s="504"/>
      <c r="HO22" s="504"/>
      <c r="HP22" s="504"/>
      <c r="HQ22" s="504"/>
      <c r="HR22" s="504"/>
      <c r="HS22" s="504"/>
      <c r="HT22" s="504"/>
      <c r="HU22" s="504"/>
      <c r="HV22" s="504"/>
      <c r="HW22" s="504"/>
      <c r="HX22" s="504"/>
      <c r="HY22" s="504"/>
      <c r="HZ22" s="504"/>
      <c r="IA22" s="504"/>
      <c r="IB22" s="504"/>
      <c r="IC22" s="504"/>
      <c r="ID22" s="504"/>
      <c r="IE22" s="504"/>
      <c r="IF22" s="504"/>
      <c r="IG22" s="504"/>
      <c r="IH22" s="504"/>
      <c r="II22" s="504"/>
      <c r="IJ22" s="504"/>
      <c r="IK22" s="504"/>
      <c r="IL22" s="504"/>
      <c r="IM22" s="504"/>
      <c r="IN22" s="504"/>
      <c r="IO22" s="504"/>
      <c r="IP22" s="504"/>
      <c r="IQ22" s="504"/>
      <c r="IR22" s="504"/>
      <c r="IS22" s="504"/>
      <c r="IT22" s="504"/>
      <c r="IU22" s="504"/>
      <c r="IV22" s="504"/>
    </row>
    <row r="23" spans="1:256" ht="12.75">
      <c r="A23" s="504"/>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U23" s="504"/>
      <c r="AV23" s="504"/>
      <c r="AW23" s="504"/>
      <c r="AX23" s="504"/>
      <c r="AY23" s="504"/>
      <c r="AZ23" s="504"/>
      <c r="BA23" s="504"/>
      <c r="BB23" s="504"/>
      <c r="BC23" s="504"/>
      <c r="BD23" s="504"/>
      <c r="BE23" s="504"/>
      <c r="BF23" s="504"/>
      <c r="BG23" s="504"/>
      <c r="BH23" s="504"/>
      <c r="BI23" s="504"/>
      <c r="BJ23" s="504"/>
      <c r="BK23" s="504"/>
      <c r="BL23" s="504"/>
      <c r="BM23" s="504"/>
      <c r="BN23" s="504"/>
      <c r="BO23" s="504"/>
      <c r="BP23" s="504"/>
      <c r="BQ23" s="504"/>
      <c r="BR23" s="504"/>
      <c r="BS23" s="504"/>
      <c r="BT23" s="504"/>
      <c r="BU23" s="504"/>
      <c r="BV23" s="504"/>
      <c r="BW23" s="504"/>
      <c r="BX23" s="504"/>
      <c r="BY23" s="504"/>
      <c r="BZ23" s="504"/>
      <c r="CA23" s="504"/>
      <c r="CB23" s="504"/>
      <c r="CC23" s="504"/>
      <c r="CD23" s="504"/>
      <c r="CE23" s="504"/>
      <c r="CF23" s="504"/>
      <c r="CG23" s="504"/>
      <c r="CH23" s="504"/>
      <c r="CI23" s="504"/>
      <c r="CJ23" s="504"/>
      <c r="CK23" s="504"/>
      <c r="CL23" s="504"/>
      <c r="CM23" s="504"/>
      <c r="CN23" s="504"/>
      <c r="CO23" s="504"/>
      <c r="CP23" s="504"/>
      <c r="CQ23" s="504"/>
      <c r="CR23" s="504"/>
      <c r="CS23" s="504"/>
      <c r="CT23" s="504"/>
      <c r="CU23" s="504"/>
      <c r="CV23" s="504"/>
      <c r="CW23" s="504"/>
      <c r="CX23" s="504"/>
      <c r="CY23" s="504"/>
      <c r="CZ23" s="504"/>
      <c r="DA23" s="504"/>
      <c r="DB23" s="504"/>
      <c r="DC23" s="504"/>
      <c r="DD23" s="504"/>
      <c r="DE23" s="504"/>
      <c r="DF23" s="504"/>
      <c r="DG23" s="504"/>
      <c r="DH23" s="504"/>
      <c r="DI23" s="504"/>
      <c r="DJ23" s="504"/>
      <c r="DK23" s="504"/>
      <c r="DL23" s="504"/>
      <c r="DM23" s="504"/>
      <c r="DN23" s="504"/>
      <c r="DO23" s="504"/>
      <c r="DP23" s="504"/>
      <c r="DQ23" s="504"/>
      <c r="DR23" s="504"/>
      <c r="DS23" s="504"/>
      <c r="DT23" s="504"/>
      <c r="DU23" s="504"/>
      <c r="DV23" s="504"/>
      <c r="DW23" s="504"/>
      <c r="DX23" s="504"/>
      <c r="DY23" s="504"/>
      <c r="DZ23" s="504"/>
      <c r="EA23" s="504"/>
      <c r="EB23" s="504"/>
      <c r="EC23" s="504"/>
      <c r="ED23" s="504"/>
      <c r="EE23" s="504"/>
      <c r="EF23" s="504"/>
      <c r="EG23" s="504"/>
      <c r="EH23" s="504"/>
      <c r="EI23" s="504"/>
      <c r="EJ23" s="504"/>
      <c r="EK23" s="504"/>
      <c r="EL23" s="504"/>
      <c r="EM23" s="504"/>
      <c r="EN23" s="504"/>
      <c r="EO23" s="504"/>
      <c r="EP23" s="504"/>
      <c r="EQ23" s="504"/>
      <c r="ER23" s="504"/>
      <c r="ES23" s="504"/>
      <c r="ET23" s="504"/>
      <c r="EU23" s="504"/>
      <c r="EV23" s="504"/>
      <c r="EW23" s="504"/>
      <c r="EX23" s="504"/>
      <c r="EY23" s="504"/>
      <c r="EZ23" s="504"/>
      <c r="FA23" s="504"/>
      <c r="FB23" s="504"/>
      <c r="FC23" s="504"/>
      <c r="FD23" s="504"/>
      <c r="FE23" s="504"/>
      <c r="FF23" s="504"/>
      <c r="FG23" s="504"/>
      <c r="FH23" s="504"/>
      <c r="FI23" s="504"/>
      <c r="FJ23" s="504"/>
      <c r="FK23" s="504"/>
      <c r="FL23" s="504"/>
      <c r="FM23" s="504"/>
      <c r="FN23" s="504"/>
      <c r="FO23" s="504"/>
      <c r="FP23" s="504"/>
      <c r="FQ23" s="504"/>
      <c r="FR23" s="504"/>
      <c r="FS23" s="504"/>
      <c r="FT23" s="504"/>
      <c r="FU23" s="504"/>
      <c r="FV23" s="504"/>
      <c r="FW23" s="504"/>
      <c r="FX23" s="504"/>
      <c r="FY23" s="504"/>
      <c r="FZ23" s="504"/>
      <c r="GA23" s="504"/>
      <c r="GB23" s="504"/>
      <c r="GC23" s="504"/>
      <c r="GD23" s="504"/>
      <c r="GE23" s="504"/>
      <c r="GF23" s="504"/>
      <c r="GG23" s="504"/>
      <c r="GH23" s="504"/>
      <c r="GI23" s="504"/>
      <c r="GJ23" s="504"/>
      <c r="GK23" s="504"/>
      <c r="GL23" s="504"/>
      <c r="GM23" s="504"/>
      <c r="GN23" s="504"/>
      <c r="GO23" s="504"/>
      <c r="GP23" s="504"/>
      <c r="GQ23" s="504"/>
      <c r="GR23" s="504"/>
      <c r="GS23" s="504"/>
      <c r="GT23" s="504"/>
      <c r="GU23" s="504"/>
      <c r="GV23" s="504"/>
      <c r="GW23" s="504"/>
      <c r="GX23" s="504"/>
      <c r="GY23" s="504"/>
      <c r="GZ23" s="504"/>
      <c r="HA23" s="504"/>
      <c r="HB23" s="504"/>
      <c r="HC23" s="504"/>
      <c r="HD23" s="504"/>
      <c r="HE23" s="504"/>
      <c r="HF23" s="504"/>
      <c r="HG23" s="504"/>
      <c r="HH23" s="504"/>
      <c r="HI23" s="504"/>
      <c r="HJ23" s="504"/>
      <c r="HK23" s="504"/>
      <c r="HL23" s="504"/>
      <c r="HM23" s="504"/>
      <c r="HN23" s="504"/>
      <c r="HO23" s="504"/>
      <c r="HP23" s="504"/>
      <c r="HQ23" s="504"/>
      <c r="HR23" s="504"/>
      <c r="HS23" s="504"/>
      <c r="HT23" s="504"/>
      <c r="HU23" s="504"/>
      <c r="HV23" s="504"/>
      <c r="HW23" s="504"/>
      <c r="HX23" s="504"/>
      <c r="HY23" s="504"/>
      <c r="HZ23" s="504"/>
      <c r="IA23" s="504"/>
      <c r="IB23" s="504"/>
      <c r="IC23" s="504"/>
      <c r="ID23" s="504"/>
      <c r="IE23" s="504"/>
      <c r="IF23" s="504"/>
      <c r="IG23" s="504"/>
      <c r="IH23" s="504"/>
      <c r="II23" s="504"/>
      <c r="IJ23" s="504"/>
      <c r="IK23" s="504"/>
      <c r="IL23" s="504"/>
      <c r="IM23" s="504"/>
      <c r="IN23" s="504"/>
      <c r="IO23" s="504"/>
      <c r="IP23" s="504"/>
      <c r="IQ23" s="504"/>
      <c r="IR23" s="504"/>
      <c r="IS23" s="504"/>
      <c r="IT23" s="504"/>
      <c r="IU23" s="504"/>
      <c r="IV23" s="504"/>
    </row>
    <row r="24" spans="1:256" ht="12.75">
      <c r="A24" s="504"/>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c r="BZ24" s="504"/>
      <c r="CA24" s="504"/>
      <c r="CB24" s="504"/>
      <c r="CC24" s="504"/>
      <c r="CD24" s="504"/>
      <c r="CE24" s="504"/>
      <c r="CF24" s="504"/>
      <c r="CG24" s="504"/>
      <c r="CH24" s="504"/>
      <c r="CI24" s="504"/>
      <c r="CJ24" s="504"/>
      <c r="CK24" s="504"/>
      <c r="CL24" s="504"/>
      <c r="CM24" s="504"/>
      <c r="CN24" s="504"/>
      <c r="CO24" s="504"/>
      <c r="CP24" s="504"/>
      <c r="CQ24" s="504"/>
      <c r="CR24" s="504"/>
      <c r="CS24" s="504"/>
      <c r="CT24" s="504"/>
      <c r="CU24" s="504"/>
      <c r="CV24" s="504"/>
      <c r="CW24" s="504"/>
      <c r="CX24" s="504"/>
      <c r="CY24" s="504"/>
      <c r="CZ24" s="504"/>
      <c r="DA24" s="504"/>
      <c r="DB24" s="504"/>
      <c r="DC24" s="504"/>
      <c r="DD24" s="504"/>
      <c r="DE24" s="504"/>
      <c r="DF24" s="504"/>
      <c r="DG24" s="504"/>
      <c r="DH24" s="504"/>
      <c r="DI24" s="504"/>
      <c r="DJ24" s="504"/>
      <c r="DK24" s="504"/>
      <c r="DL24" s="504"/>
      <c r="DM24" s="504"/>
      <c r="DN24" s="504"/>
      <c r="DO24" s="504"/>
      <c r="DP24" s="504"/>
      <c r="DQ24" s="504"/>
      <c r="DR24" s="504"/>
      <c r="DS24" s="504"/>
      <c r="DT24" s="504"/>
      <c r="DU24" s="504"/>
      <c r="DV24" s="504"/>
      <c r="DW24" s="504"/>
      <c r="DX24" s="504"/>
      <c r="DY24" s="504"/>
      <c r="DZ24" s="504"/>
      <c r="EA24" s="504"/>
      <c r="EB24" s="504"/>
      <c r="EC24" s="504"/>
      <c r="ED24" s="504"/>
      <c r="EE24" s="504"/>
      <c r="EF24" s="504"/>
      <c r="EG24" s="504"/>
      <c r="EH24" s="504"/>
      <c r="EI24" s="504"/>
      <c r="EJ24" s="504"/>
      <c r="EK24" s="504"/>
      <c r="EL24" s="504"/>
      <c r="EM24" s="504"/>
      <c r="EN24" s="504"/>
      <c r="EO24" s="504"/>
      <c r="EP24" s="504"/>
      <c r="EQ24" s="504"/>
      <c r="ER24" s="504"/>
      <c r="ES24" s="504"/>
      <c r="ET24" s="504"/>
      <c r="EU24" s="504"/>
      <c r="EV24" s="504"/>
      <c r="EW24" s="504"/>
      <c r="EX24" s="504"/>
      <c r="EY24" s="504"/>
      <c r="EZ24" s="504"/>
      <c r="FA24" s="504"/>
      <c r="FB24" s="504"/>
      <c r="FC24" s="504"/>
      <c r="FD24" s="504"/>
      <c r="FE24" s="504"/>
      <c r="FF24" s="504"/>
      <c r="FG24" s="504"/>
      <c r="FH24" s="504"/>
      <c r="FI24" s="504"/>
      <c r="FJ24" s="504"/>
      <c r="FK24" s="504"/>
      <c r="FL24" s="504"/>
      <c r="FM24" s="504"/>
      <c r="FN24" s="504"/>
      <c r="FO24" s="504"/>
      <c r="FP24" s="504"/>
      <c r="FQ24" s="504"/>
      <c r="FR24" s="504"/>
      <c r="FS24" s="504"/>
      <c r="FT24" s="504"/>
      <c r="FU24" s="504"/>
      <c r="FV24" s="504"/>
      <c r="FW24" s="504"/>
      <c r="FX24" s="504"/>
      <c r="FY24" s="504"/>
      <c r="FZ24" s="504"/>
      <c r="GA24" s="504"/>
      <c r="GB24" s="504"/>
      <c r="GC24" s="504"/>
      <c r="GD24" s="504"/>
      <c r="GE24" s="504"/>
      <c r="GF24" s="504"/>
      <c r="GG24" s="504"/>
      <c r="GH24" s="504"/>
      <c r="GI24" s="504"/>
      <c r="GJ24" s="504"/>
      <c r="GK24" s="504"/>
      <c r="GL24" s="504"/>
      <c r="GM24" s="504"/>
      <c r="GN24" s="504"/>
      <c r="GO24" s="504"/>
      <c r="GP24" s="504"/>
      <c r="GQ24" s="504"/>
      <c r="GR24" s="504"/>
      <c r="GS24" s="504"/>
      <c r="GT24" s="504"/>
      <c r="GU24" s="504"/>
      <c r="GV24" s="504"/>
      <c r="GW24" s="504"/>
      <c r="GX24" s="504"/>
      <c r="GY24" s="504"/>
      <c r="GZ24" s="504"/>
      <c r="HA24" s="504"/>
      <c r="HB24" s="504"/>
      <c r="HC24" s="504"/>
      <c r="HD24" s="504"/>
      <c r="HE24" s="504"/>
      <c r="HF24" s="504"/>
      <c r="HG24" s="504"/>
      <c r="HH24" s="504"/>
      <c r="HI24" s="504"/>
      <c r="HJ24" s="504"/>
      <c r="HK24" s="504"/>
      <c r="HL24" s="504"/>
      <c r="HM24" s="504"/>
      <c r="HN24" s="504"/>
      <c r="HO24" s="504"/>
      <c r="HP24" s="504"/>
      <c r="HQ24" s="504"/>
      <c r="HR24" s="504"/>
      <c r="HS24" s="504"/>
      <c r="HT24" s="504"/>
      <c r="HU24" s="504"/>
      <c r="HV24" s="504"/>
      <c r="HW24" s="504"/>
      <c r="HX24" s="504"/>
      <c r="HY24" s="504"/>
      <c r="HZ24" s="504"/>
      <c r="IA24" s="504"/>
      <c r="IB24" s="504"/>
      <c r="IC24" s="504"/>
      <c r="ID24" s="504"/>
      <c r="IE24" s="504"/>
      <c r="IF24" s="504"/>
      <c r="IG24" s="504"/>
      <c r="IH24" s="504"/>
      <c r="II24" s="504"/>
      <c r="IJ24" s="504"/>
      <c r="IK24" s="504"/>
      <c r="IL24" s="504"/>
      <c r="IM24" s="504"/>
      <c r="IN24" s="504"/>
      <c r="IO24" s="504"/>
      <c r="IP24" s="504"/>
      <c r="IQ24" s="504"/>
      <c r="IR24" s="504"/>
      <c r="IS24" s="504"/>
      <c r="IT24" s="504"/>
      <c r="IU24" s="504"/>
      <c r="IV24" s="504"/>
    </row>
    <row r="25" spans="1:256" ht="12.75">
      <c r="A25" s="504"/>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504"/>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504"/>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504"/>
      <c r="FL25" s="504"/>
      <c r="FM25" s="504"/>
      <c r="FN25" s="504"/>
      <c r="FO25" s="504"/>
      <c r="FP25" s="504"/>
      <c r="FQ25" s="504"/>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4"/>
      <c r="GY25" s="504"/>
      <c r="GZ25" s="504"/>
      <c r="HA25" s="504"/>
      <c r="HB25" s="504"/>
      <c r="HC25" s="504"/>
      <c r="HD25" s="504"/>
      <c r="HE25" s="504"/>
      <c r="HF25" s="504"/>
      <c r="HG25" s="504"/>
      <c r="HH25" s="504"/>
      <c r="HI25" s="504"/>
      <c r="HJ25" s="504"/>
      <c r="HK25" s="504"/>
      <c r="HL25" s="504"/>
      <c r="HM25" s="504"/>
      <c r="HN25" s="504"/>
      <c r="HO25" s="504"/>
      <c r="HP25" s="504"/>
      <c r="HQ25" s="504"/>
      <c r="HR25" s="504"/>
      <c r="HS25" s="504"/>
      <c r="HT25" s="504"/>
      <c r="HU25" s="504"/>
      <c r="HV25" s="504"/>
      <c r="HW25" s="504"/>
      <c r="HX25" s="504"/>
      <c r="HY25" s="504"/>
      <c r="HZ25" s="504"/>
      <c r="IA25" s="504"/>
      <c r="IB25" s="504"/>
      <c r="IC25" s="504"/>
      <c r="ID25" s="504"/>
      <c r="IE25" s="504"/>
      <c r="IF25" s="504"/>
      <c r="IG25" s="504"/>
      <c r="IH25" s="504"/>
      <c r="II25" s="504"/>
      <c r="IJ25" s="504"/>
      <c r="IK25" s="504"/>
      <c r="IL25" s="504"/>
      <c r="IM25" s="504"/>
      <c r="IN25" s="504"/>
      <c r="IO25" s="504"/>
      <c r="IP25" s="504"/>
      <c r="IQ25" s="504"/>
      <c r="IR25" s="504"/>
      <c r="IS25" s="504"/>
      <c r="IT25" s="504"/>
      <c r="IU25" s="504"/>
      <c r="IV25" s="504"/>
    </row>
    <row r="26" spans="1:256" ht="12.75">
      <c r="A26" s="504"/>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504"/>
      <c r="DU26" s="504"/>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504"/>
      <c r="FQ26" s="504"/>
      <c r="FR26" s="504"/>
      <c r="FS26" s="504"/>
      <c r="FT26" s="504"/>
      <c r="FU26" s="504"/>
      <c r="FV26" s="504"/>
      <c r="FW26" s="504"/>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4"/>
      <c r="GY26" s="504"/>
      <c r="GZ26" s="504"/>
      <c r="HA26" s="504"/>
      <c r="HB26" s="504"/>
      <c r="HC26" s="504"/>
      <c r="HD26" s="504"/>
      <c r="HE26" s="504"/>
      <c r="HF26" s="504"/>
      <c r="HG26" s="504"/>
      <c r="HH26" s="504"/>
      <c r="HI26" s="504"/>
      <c r="HJ26" s="504"/>
      <c r="HK26" s="504"/>
      <c r="HL26" s="504"/>
      <c r="HM26" s="504"/>
      <c r="HN26" s="504"/>
      <c r="HO26" s="504"/>
      <c r="HP26" s="504"/>
      <c r="HQ26" s="504"/>
      <c r="HR26" s="504"/>
      <c r="HS26" s="504"/>
      <c r="HT26" s="504"/>
      <c r="HU26" s="504"/>
      <c r="HV26" s="504"/>
      <c r="HW26" s="504"/>
      <c r="HX26" s="504"/>
      <c r="HY26" s="504"/>
      <c r="HZ26" s="504"/>
      <c r="IA26" s="504"/>
      <c r="IB26" s="504"/>
      <c r="IC26" s="504"/>
      <c r="ID26" s="504"/>
      <c r="IE26" s="504"/>
      <c r="IF26" s="504"/>
      <c r="IG26" s="504"/>
      <c r="IH26" s="504"/>
      <c r="II26" s="504"/>
      <c r="IJ26" s="504"/>
      <c r="IK26" s="504"/>
      <c r="IL26" s="504"/>
      <c r="IM26" s="504"/>
      <c r="IN26" s="504"/>
      <c r="IO26" s="504"/>
      <c r="IP26" s="504"/>
      <c r="IQ26" s="504"/>
      <c r="IR26" s="504"/>
      <c r="IS26" s="504"/>
      <c r="IT26" s="504"/>
      <c r="IU26" s="504"/>
      <c r="IV26" s="504"/>
    </row>
    <row r="27" spans="1:256" ht="12.75">
      <c r="A27" s="504"/>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c r="BO27" s="504"/>
      <c r="BP27" s="504"/>
      <c r="BQ27" s="504"/>
      <c r="BR27" s="504"/>
      <c r="BS27" s="504"/>
      <c r="BT27" s="504"/>
      <c r="BU27" s="504"/>
      <c r="BV27" s="504"/>
      <c r="BW27" s="504"/>
      <c r="BX27" s="504"/>
      <c r="BY27" s="504"/>
      <c r="BZ27" s="504"/>
      <c r="CA27" s="504"/>
      <c r="CB27" s="504"/>
      <c r="CC27" s="504"/>
      <c r="CD27" s="504"/>
      <c r="CE27" s="504"/>
      <c r="CF27" s="504"/>
      <c r="CG27" s="504"/>
      <c r="CH27" s="504"/>
      <c r="CI27" s="504"/>
      <c r="CJ27" s="504"/>
      <c r="CK27" s="504"/>
      <c r="CL27" s="504"/>
      <c r="CM27" s="504"/>
      <c r="CN27" s="504"/>
      <c r="CO27" s="504"/>
      <c r="CP27" s="504"/>
      <c r="CQ27" s="504"/>
      <c r="CR27" s="504"/>
      <c r="CS27" s="504"/>
      <c r="CT27" s="504"/>
      <c r="CU27" s="504"/>
      <c r="CV27" s="504"/>
      <c r="CW27" s="504"/>
      <c r="CX27" s="504"/>
      <c r="CY27" s="504"/>
      <c r="CZ27" s="504"/>
      <c r="DA27" s="504"/>
      <c r="DB27" s="504"/>
      <c r="DC27" s="504"/>
      <c r="DD27" s="504"/>
      <c r="DE27" s="504"/>
      <c r="DF27" s="504"/>
      <c r="DG27" s="504"/>
      <c r="DH27" s="504"/>
      <c r="DI27" s="504"/>
      <c r="DJ27" s="504"/>
      <c r="DK27" s="504"/>
      <c r="DL27" s="504"/>
      <c r="DM27" s="504"/>
      <c r="DN27" s="504"/>
      <c r="DO27" s="504"/>
      <c r="DP27" s="504"/>
      <c r="DQ27" s="504"/>
      <c r="DR27" s="504"/>
      <c r="DS27" s="504"/>
      <c r="DT27" s="504"/>
      <c r="DU27" s="504"/>
      <c r="DV27" s="504"/>
      <c r="DW27" s="504"/>
      <c r="DX27" s="504"/>
      <c r="DY27" s="504"/>
      <c r="DZ27" s="504"/>
      <c r="EA27" s="504"/>
      <c r="EB27" s="504"/>
      <c r="EC27" s="504"/>
      <c r="ED27" s="504"/>
      <c r="EE27" s="504"/>
      <c r="EF27" s="504"/>
      <c r="EG27" s="504"/>
      <c r="EH27" s="504"/>
      <c r="EI27" s="504"/>
      <c r="EJ27" s="504"/>
      <c r="EK27" s="504"/>
      <c r="EL27" s="504"/>
      <c r="EM27" s="504"/>
      <c r="EN27" s="504"/>
      <c r="EO27" s="504"/>
      <c r="EP27" s="504"/>
      <c r="EQ27" s="504"/>
      <c r="ER27" s="504"/>
      <c r="ES27" s="504"/>
      <c r="ET27" s="504"/>
      <c r="EU27" s="504"/>
      <c r="EV27" s="504"/>
      <c r="EW27" s="504"/>
      <c r="EX27" s="504"/>
      <c r="EY27" s="504"/>
      <c r="EZ27" s="504"/>
      <c r="FA27" s="504"/>
      <c r="FB27" s="504"/>
      <c r="FC27" s="504"/>
      <c r="FD27" s="504"/>
      <c r="FE27" s="504"/>
      <c r="FF27" s="504"/>
      <c r="FG27" s="504"/>
      <c r="FH27" s="504"/>
      <c r="FI27" s="504"/>
      <c r="FJ27" s="504"/>
      <c r="FK27" s="504"/>
      <c r="FL27" s="504"/>
      <c r="FM27" s="504"/>
      <c r="FN27" s="504"/>
      <c r="FO27" s="504"/>
      <c r="FP27" s="504"/>
      <c r="FQ27" s="504"/>
      <c r="FR27" s="504"/>
      <c r="FS27" s="504"/>
      <c r="FT27" s="504"/>
      <c r="FU27" s="504"/>
      <c r="FV27" s="504"/>
      <c r="FW27" s="504"/>
      <c r="FX27" s="504"/>
      <c r="FY27" s="504"/>
      <c r="FZ27" s="504"/>
      <c r="GA27" s="504"/>
      <c r="GB27" s="504"/>
      <c r="GC27" s="504"/>
      <c r="GD27" s="504"/>
      <c r="GE27" s="504"/>
      <c r="GF27" s="504"/>
      <c r="GG27" s="504"/>
      <c r="GH27" s="504"/>
      <c r="GI27" s="504"/>
      <c r="GJ27" s="504"/>
      <c r="GK27" s="504"/>
      <c r="GL27" s="504"/>
      <c r="GM27" s="504"/>
      <c r="GN27" s="504"/>
      <c r="GO27" s="504"/>
      <c r="GP27" s="504"/>
      <c r="GQ27" s="504"/>
      <c r="GR27" s="504"/>
      <c r="GS27" s="504"/>
      <c r="GT27" s="504"/>
      <c r="GU27" s="504"/>
      <c r="GV27" s="504"/>
      <c r="GW27" s="504"/>
      <c r="GX27" s="504"/>
      <c r="GY27" s="504"/>
      <c r="GZ27" s="504"/>
      <c r="HA27" s="504"/>
      <c r="HB27" s="504"/>
      <c r="HC27" s="504"/>
      <c r="HD27" s="504"/>
      <c r="HE27" s="504"/>
      <c r="HF27" s="504"/>
      <c r="HG27" s="504"/>
      <c r="HH27" s="504"/>
      <c r="HI27" s="504"/>
      <c r="HJ27" s="504"/>
      <c r="HK27" s="504"/>
      <c r="HL27" s="504"/>
      <c r="HM27" s="504"/>
      <c r="HN27" s="504"/>
      <c r="HO27" s="504"/>
      <c r="HP27" s="504"/>
      <c r="HQ27" s="504"/>
      <c r="HR27" s="504"/>
      <c r="HS27" s="504"/>
      <c r="HT27" s="504"/>
      <c r="HU27" s="504"/>
      <c r="HV27" s="504"/>
      <c r="HW27" s="504"/>
      <c r="HX27" s="504"/>
      <c r="HY27" s="504"/>
      <c r="HZ27" s="504"/>
      <c r="IA27" s="504"/>
      <c r="IB27" s="504"/>
      <c r="IC27" s="504"/>
      <c r="ID27" s="504"/>
      <c r="IE27" s="504"/>
      <c r="IF27" s="504"/>
      <c r="IG27" s="504"/>
      <c r="IH27" s="504"/>
      <c r="II27" s="504"/>
      <c r="IJ27" s="504"/>
      <c r="IK27" s="504"/>
      <c r="IL27" s="504"/>
      <c r="IM27" s="504"/>
      <c r="IN27" s="504"/>
      <c r="IO27" s="504"/>
      <c r="IP27" s="504"/>
      <c r="IQ27" s="504"/>
      <c r="IR27" s="504"/>
      <c r="IS27" s="504"/>
      <c r="IT27" s="504"/>
      <c r="IU27" s="504"/>
      <c r="IV27" s="504"/>
    </row>
    <row r="28" spans="1:256" ht="12.75">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4"/>
      <c r="CG28" s="504"/>
      <c r="CH28" s="504"/>
      <c r="CI28" s="504"/>
      <c r="CJ28" s="504"/>
      <c r="CK28" s="504"/>
      <c r="CL28" s="504"/>
      <c r="CM28" s="504"/>
      <c r="CN28" s="504"/>
      <c r="CO28" s="504"/>
      <c r="CP28" s="504"/>
      <c r="CQ28" s="504"/>
      <c r="CR28" s="504"/>
      <c r="CS28" s="504"/>
      <c r="CT28" s="504"/>
      <c r="CU28" s="504"/>
      <c r="CV28" s="504"/>
      <c r="CW28" s="504"/>
      <c r="CX28" s="504"/>
      <c r="CY28" s="504"/>
      <c r="CZ28" s="504"/>
      <c r="DA28" s="504"/>
      <c r="DB28" s="504"/>
      <c r="DC28" s="504"/>
      <c r="DD28" s="504"/>
      <c r="DE28" s="504"/>
      <c r="DF28" s="504"/>
      <c r="DG28" s="504"/>
      <c r="DH28" s="504"/>
      <c r="DI28" s="504"/>
      <c r="DJ28" s="504"/>
      <c r="DK28" s="504"/>
      <c r="DL28" s="504"/>
      <c r="DM28" s="504"/>
      <c r="DN28" s="504"/>
      <c r="DO28" s="504"/>
      <c r="DP28" s="504"/>
      <c r="DQ28" s="504"/>
      <c r="DR28" s="504"/>
      <c r="DS28" s="504"/>
      <c r="DT28" s="504"/>
      <c r="DU28" s="504"/>
      <c r="DV28" s="504"/>
      <c r="DW28" s="504"/>
      <c r="DX28" s="504"/>
      <c r="DY28" s="504"/>
      <c r="DZ28" s="504"/>
      <c r="EA28" s="504"/>
      <c r="EB28" s="504"/>
      <c r="EC28" s="504"/>
      <c r="ED28" s="504"/>
      <c r="EE28" s="504"/>
      <c r="EF28" s="504"/>
      <c r="EG28" s="504"/>
      <c r="EH28" s="504"/>
      <c r="EI28" s="504"/>
      <c r="EJ28" s="504"/>
      <c r="EK28" s="504"/>
      <c r="EL28" s="504"/>
      <c r="EM28" s="504"/>
      <c r="EN28" s="504"/>
      <c r="EO28" s="504"/>
      <c r="EP28" s="504"/>
      <c r="EQ28" s="504"/>
      <c r="ER28" s="504"/>
      <c r="ES28" s="504"/>
      <c r="ET28" s="504"/>
      <c r="EU28" s="504"/>
      <c r="EV28" s="504"/>
      <c r="EW28" s="504"/>
      <c r="EX28" s="504"/>
      <c r="EY28" s="504"/>
      <c r="EZ28" s="504"/>
      <c r="FA28" s="504"/>
      <c r="FB28" s="504"/>
      <c r="FC28" s="504"/>
      <c r="FD28" s="504"/>
      <c r="FE28" s="504"/>
      <c r="FF28" s="504"/>
      <c r="FG28" s="504"/>
      <c r="FH28" s="504"/>
      <c r="FI28" s="504"/>
      <c r="FJ28" s="504"/>
      <c r="FK28" s="504"/>
      <c r="FL28" s="504"/>
      <c r="FM28" s="504"/>
      <c r="FN28" s="504"/>
      <c r="FO28" s="504"/>
      <c r="FP28" s="504"/>
      <c r="FQ28" s="504"/>
      <c r="FR28" s="504"/>
      <c r="FS28" s="504"/>
      <c r="FT28" s="504"/>
      <c r="FU28" s="504"/>
      <c r="FV28" s="504"/>
      <c r="FW28" s="504"/>
      <c r="FX28" s="504"/>
      <c r="FY28" s="504"/>
      <c r="FZ28" s="504"/>
      <c r="GA28" s="504"/>
      <c r="GB28" s="504"/>
      <c r="GC28" s="504"/>
      <c r="GD28" s="504"/>
      <c r="GE28" s="504"/>
      <c r="GF28" s="504"/>
      <c r="GG28" s="504"/>
      <c r="GH28" s="504"/>
      <c r="GI28" s="504"/>
      <c r="GJ28" s="504"/>
      <c r="GK28" s="504"/>
      <c r="GL28" s="504"/>
      <c r="GM28" s="504"/>
      <c r="GN28" s="504"/>
      <c r="GO28" s="504"/>
      <c r="GP28" s="504"/>
      <c r="GQ28" s="504"/>
      <c r="GR28" s="504"/>
      <c r="GS28" s="504"/>
      <c r="GT28" s="504"/>
      <c r="GU28" s="504"/>
      <c r="GV28" s="504"/>
      <c r="GW28" s="504"/>
      <c r="GX28" s="504"/>
      <c r="GY28" s="504"/>
      <c r="GZ28" s="504"/>
      <c r="HA28" s="504"/>
      <c r="HB28" s="504"/>
      <c r="HC28" s="504"/>
      <c r="HD28" s="504"/>
      <c r="HE28" s="504"/>
      <c r="HF28" s="504"/>
      <c r="HG28" s="504"/>
      <c r="HH28" s="504"/>
      <c r="HI28" s="504"/>
      <c r="HJ28" s="504"/>
      <c r="HK28" s="504"/>
      <c r="HL28" s="504"/>
      <c r="HM28" s="504"/>
      <c r="HN28" s="504"/>
      <c r="HO28" s="504"/>
      <c r="HP28" s="504"/>
      <c r="HQ28" s="504"/>
      <c r="HR28" s="504"/>
      <c r="HS28" s="504"/>
      <c r="HT28" s="504"/>
      <c r="HU28" s="504"/>
      <c r="HV28" s="504"/>
      <c r="HW28" s="504"/>
      <c r="HX28" s="504"/>
      <c r="HY28" s="504"/>
      <c r="HZ28" s="504"/>
      <c r="IA28" s="504"/>
      <c r="IB28" s="504"/>
      <c r="IC28" s="504"/>
      <c r="ID28" s="504"/>
      <c r="IE28" s="504"/>
      <c r="IF28" s="504"/>
      <c r="IG28" s="504"/>
      <c r="IH28" s="504"/>
      <c r="II28" s="504"/>
      <c r="IJ28" s="504"/>
      <c r="IK28" s="504"/>
      <c r="IL28" s="504"/>
      <c r="IM28" s="504"/>
      <c r="IN28" s="504"/>
      <c r="IO28" s="504"/>
      <c r="IP28" s="504"/>
      <c r="IQ28" s="504"/>
      <c r="IR28" s="504"/>
      <c r="IS28" s="504"/>
      <c r="IT28" s="504"/>
      <c r="IU28" s="504"/>
      <c r="IV28" s="504"/>
    </row>
    <row r="29" spans="1:256" ht="12.75">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4"/>
      <c r="CG29" s="504"/>
      <c r="CH29" s="504"/>
      <c r="CI29" s="504"/>
      <c r="CJ29" s="504"/>
      <c r="CK29" s="504"/>
      <c r="CL29" s="504"/>
      <c r="CM29" s="504"/>
      <c r="CN29" s="504"/>
      <c r="CO29" s="504"/>
      <c r="CP29" s="504"/>
      <c r="CQ29" s="504"/>
      <c r="CR29" s="504"/>
      <c r="CS29" s="504"/>
      <c r="CT29" s="504"/>
      <c r="CU29" s="504"/>
      <c r="CV29" s="504"/>
      <c r="CW29" s="504"/>
      <c r="CX29" s="504"/>
      <c r="CY29" s="504"/>
      <c r="CZ29" s="504"/>
      <c r="DA29" s="504"/>
      <c r="DB29" s="504"/>
      <c r="DC29" s="504"/>
      <c r="DD29" s="504"/>
      <c r="DE29" s="504"/>
      <c r="DF29" s="504"/>
      <c r="DG29" s="504"/>
      <c r="DH29" s="504"/>
      <c r="DI29" s="504"/>
      <c r="DJ29" s="504"/>
      <c r="DK29" s="504"/>
      <c r="DL29" s="504"/>
      <c r="DM29" s="504"/>
      <c r="DN29" s="504"/>
      <c r="DO29" s="504"/>
      <c r="DP29" s="504"/>
      <c r="DQ29" s="504"/>
      <c r="DR29" s="504"/>
      <c r="DS29" s="504"/>
      <c r="DT29" s="504"/>
      <c r="DU29" s="504"/>
      <c r="DV29" s="504"/>
      <c r="DW29" s="504"/>
      <c r="DX29" s="504"/>
      <c r="DY29" s="504"/>
      <c r="DZ29" s="504"/>
      <c r="EA29" s="504"/>
      <c r="EB29" s="504"/>
      <c r="EC29" s="504"/>
      <c r="ED29" s="504"/>
      <c r="EE29" s="504"/>
      <c r="EF29" s="504"/>
      <c r="EG29" s="504"/>
      <c r="EH29" s="504"/>
      <c r="EI29" s="504"/>
      <c r="EJ29" s="504"/>
      <c r="EK29" s="504"/>
      <c r="EL29" s="504"/>
      <c r="EM29" s="504"/>
      <c r="EN29" s="504"/>
      <c r="EO29" s="504"/>
      <c r="EP29" s="504"/>
      <c r="EQ29" s="504"/>
      <c r="ER29" s="504"/>
      <c r="ES29" s="504"/>
      <c r="ET29" s="504"/>
      <c r="EU29" s="504"/>
      <c r="EV29" s="504"/>
      <c r="EW29" s="504"/>
      <c r="EX29" s="504"/>
      <c r="EY29" s="504"/>
      <c r="EZ29" s="504"/>
      <c r="FA29" s="504"/>
      <c r="FB29" s="504"/>
      <c r="FC29" s="504"/>
      <c r="FD29" s="504"/>
      <c r="FE29" s="504"/>
      <c r="FF29" s="504"/>
      <c r="FG29" s="504"/>
      <c r="FH29" s="504"/>
      <c r="FI29" s="504"/>
      <c r="FJ29" s="504"/>
      <c r="FK29" s="504"/>
      <c r="FL29" s="504"/>
      <c r="FM29" s="504"/>
      <c r="FN29" s="504"/>
      <c r="FO29" s="504"/>
      <c r="FP29" s="504"/>
      <c r="FQ29" s="504"/>
      <c r="FR29" s="504"/>
      <c r="FS29" s="504"/>
      <c r="FT29" s="504"/>
      <c r="FU29" s="504"/>
      <c r="FV29" s="504"/>
      <c r="FW29" s="504"/>
      <c r="FX29" s="504"/>
      <c r="FY29" s="504"/>
      <c r="FZ29" s="504"/>
      <c r="GA29" s="504"/>
      <c r="GB29" s="504"/>
      <c r="GC29" s="504"/>
      <c r="GD29" s="504"/>
      <c r="GE29" s="504"/>
      <c r="GF29" s="504"/>
      <c r="GG29" s="504"/>
      <c r="GH29" s="504"/>
      <c r="GI29" s="504"/>
      <c r="GJ29" s="504"/>
      <c r="GK29" s="504"/>
      <c r="GL29" s="504"/>
      <c r="GM29" s="504"/>
      <c r="GN29" s="504"/>
      <c r="GO29" s="504"/>
      <c r="GP29" s="504"/>
      <c r="GQ29" s="504"/>
      <c r="GR29" s="504"/>
      <c r="GS29" s="504"/>
      <c r="GT29" s="504"/>
      <c r="GU29" s="504"/>
      <c r="GV29" s="504"/>
      <c r="GW29" s="504"/>
      <c r="GX29" s="504"/>
      <c r="GY29" s="504"/>
      <c r="GZ29" s="504"/>
      <c r="HA29" s="504"/>
      <c r="HB29" s="504"/>
      <c r="HC29" s="504"/>
      <c r="HD29" s="504"/>
      <c r="HE29" s="504"/>
      <c r="HF29" s="504"/>
      <c r="HG29" s="504"/>
      <c r="HH29" s="504"/>
      <c r="HI29" s="504"/>
      <c r="HJ29" s="504"/>
      <c r="HK29" s="504"/>
      <c r="HL29" s="504"/>
      <c r="HM29" s="504"/>
      <c r="HN29" s="504"/>
      <c r="HO29" s="504"/>
      <c r="HP29" s="504"/>
      <c r="HQ29" s="504"/>
      <c r="HR29" s="504"/>
      <c r="HS29" s="504"/>
      <c r="HT29" s="504"/>
      <c r="HU29" s="504"/>
      <c r="HV29" s="504"/>
      <c r="HW29" s="504"/>
      <c r="HX29" s="504"/>
      <c r="HY29" s="504"/>
      <c r="HZ29" s="504"/>
      <c r="IA29" s="504"/>
      <c r="IB29" s="504"/>
      <c r="IC29" s="504"/>
      <c r="ID29" s="504"/>
      <c r="IE29" s="504"/>
      <c r="IF29" s="504"/>
      <c r="IG29" s="504"/>
      <c r="IH29" s="504"/>
      <c r="II29" s="504"/>
      <c r="IJ29" s="504"/>
      <c r="IK29" s="504"/>
      <c r="IL29" s="504"/>
      <c r="IM29" s="504"/>
      <c r="IN29" s="504"/>
      <c r="IO29" s="504"/>
      <c r="IP29" s="504"/>
      <c r="IQ29" s="504"/>
      <c r="IR29" s="504"/>
      <c r="IS29" s="504"/>
      <c r="IT29" s="504"/>
      <c r="IU29" s="504"/>
      <c r="IV29" s="504"/>
    </row>
    <row r="30" spans="1:256" ht="12.75">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c r="BN30" s="504"/>
      <c r="BO30" s="504"/>
      <c r="BP30" s="504"/>
      <c r="BQ30" s="504"/>
      <c r="BR30" s="504"/>
      <c r="BS30" s="504"/>
      <c r="BT30" s="504"/>
      <c r="BU30" s="504"/>
      <c r="BV30" s="504"/>
      <c r="BW30" s="504"/>
      <c r="BX30" s="504"/>
      <c r="BY30" s="504"/>
      <c r="BZ30" s="504"/>
      <c r="CA30" s="504"/>
      <c r="CB30" s="504"/>
      <c r="CC30" s="504"/>
      <c r="CD30" s="504"/>
      <c r="CE30" s="504"/>
      <c r="CF30" s="504"/>
      <c r="CG30" s="504"/>
      <c r="CH30" s="504"/>
      <c r="CI30" s="504"/>
      <c r="CJ30" s="504"/>
      <c r="CK30" s="504"/>
      <c r="CL30" s="504"/>
      <c r="CM30" s="504"/>
      <c r="CN30" s="504"/>
      <c r="CO30" s="504"/>
      <c r="CP30" s="504"/>
      <c r="CQ30" s="504"/>
      <c r="CR30" s="504"/>
      <c r="CS30" s="504"/>
      <c r="CT30" s="504"/>
      <c r="CU30" s="504"/>
      <c r="CV30" s="504"/>
      <c r="CW30" s="504"/>
      <c r="CX30" s="504"/>
      <c r="CY30" s="504"/>
      <c r="CZ30" s="504"/>
      <c r="DA30" s="504"/>
      <c r="DB30" s="504"/>
      <c r="DC30" s="504"/>
      <c r="DD30" s="504"/>
      <c r="DE30" s="504"/>
      <c r="DF30" s="504"/>
      <c r="DG30" s="504"/>
      <c r="DH30" s="504"/>
      <c r="DI30" s="504"/>
      <c r="DJ30" s="504"/>
      <c r="DK30" s="504"/>
      <c r="DL30" s="504"/>
      <c r="DM30" s="504"/>
      <c r="DN30" s="504"/>
      <c r="DO30" s="504"/>
      <c r="DP30" s="504"/>
      <c r="DQ30" s="504"/>
      <c r="DR30" s="504"/>
      <c r="DS30" s="504"/>
      <c r="DT30" s="504"/>
      <c r="DU30" s="504"/>
      <c r="DV30" s="504"/>
      <c r="DW30" s="504"/>
      <c r="DX30" s="504"/>
      <c r="DY30" s="504"/>
      <c r="DZ30" s="504"/>
      <c r="EA30" s="504"/>
      <c r="EB30" s="504"/>
      <c r="EC30" s="504"/>
      <c r="ED30" s="504"/>
      <c r="EE30" s="504"/>
      <c r="EF30" s="504"/>
      <c r="EG30" s="504"/>
      <c r="EH30" s="504"/>
      <c r="EI30" s="504"/>
      <c r="EJ30" s="504"/>
      <c r="EK30" s="504"/>
      <c r="EL30" s="504"/>
      <c r="EM30" s="504"/>
      <c r="EN30" s="504"/>
      <c r="EO30" s="504"/>
      <c r="EP30" s="504"/>
      <c r="EQ30" s="504"/>
      <c r="ER30" s="504"/>
      <c r="ES30" s="504"/>
      <c r="ET30" s="504"/>
      <c r="EU30" s="504"/>
      <c r="EV30" s="504"/>
      <c r="EW30" s="504"/>
      <c r="EX30" s="504"/>
      <c r="EY30" s="504"/>
      <c r="EZ30" s="504"/>
      <c r="FA30" s="504"/>
      <c r="FB30" s="504"/>
      <c r="FC30" s="504"/>
      <c r="FD30" s="504"/>
      <c r="FE30" s="504"/>
      <c r="FF30" s="504"/>
      <c r="FG30" s="504"/>
      <c r="FH30" s="504"/>
      <c r="FI30" s="504"/>
      <c r="FJ30" s="504"/>
      <c r="FK30" s="504"/>
      <c r="FL30" s="504"/>
      <c r="FM30" s="504"/>
      <c r="FN30" s="504"/>
      <c r="FO30" s="504"/>
      <c r="FP30" s="504"/>
      <c r="FQ30" s="504"/>
      <c r="FR30" s="504"/>
      <c r="FS30" s="504"/>
      <c r="FT30" s="504"/>
      <c r="FU30" s="504"/>
      <c r="FV30" s="504"/>
      <c r="FW30" s="504"/>
      <c r="FX30" s="504"/>
      <c r="FY30" s="504"/>
      <c r="FZ30" s="504"/>
      <c r="GA30" s="504"/>
      <c r="GB30" s="504"/>
      <c r="GC30" s="504"/>
      <c r="GD30" s="504"/>
      <c r="GE30" s="504"/>
      <c r="GF30" s="504"/>
      <c r="GG30" s="504"/>
      <c r="GH30" s="504"/>
      <c r="GI30" s="504"/>
      <c r="GJ30" s="504"/>
      <c r="GK30" s="504"/>
      <c r="GL30" s="504"/>
      <c r="GM30" s="504"/>
      <c r="GN30" s="504"/>
      <c r="GO30" s="504"/>
      <c r="GP30" s="504"/>
      <c r="GQ30" s="504"/>
      <c r="GR30" s="504"/>
      <c r="GS30" s="504"/>
      <c r="GT30" s="504"/>
      <c r="GU30" s="504"/>
      <c r="GV30" s="504"/>
      <c r="GW30" s="504"/>
      <c r="GX30" s="504"/>
      <c r="GY30" s="504"/>
      <c r="GZ30" s="504"/>
      <c r="HA30" s="504"/>
      <c r="HB30" s="504"/>
      <c r="HC30" s="504"/>
      <c r="HD30" s="504"/>
      <c r="HE30" s="504"/>
      <c r="HF30" s="504"/>
      <c r="HG30" s="504"/>
      <c r="HH30" s="504"/>
      <c r="HI30" s="504"/>
      <c r="HJ30" s="504"/>
      <c r="HK30" s="504"/>
      <c r="HL30" s="504"/>
      <c r="HM30" s="504"/>
      <c r="HN30" s="504"/>
      <c r="HO30" s="504"/>
      <c r="HP30" s="504"/>
      <c r="HQ30" s="504"/>
      <c r="HR30" s="504"/>
      <c r="HS30" s="504"/>
      <c r="HT30" s="504"/>
      <c r="HU30" s="504"/>
      <c r="HV30" s="504"/>
      <c r="HW30" s="504"/>
      <c r="HX30" s="504"/>
      <c r="HY30" s="504"/>
      <c r="HZ30" s="504"/>
      <c r="IA30" s="504"/>
      <c r="IB30" s="504"/>
      <c r="IC30" s="504"/>
      <c r="ID30" s="504"/>
      <c r="IE30" s="504"/>
      <c r="IF30" s="504"/>
      <c r="IG30" s="504"/>
      <c r="IH30" s="504"/>
      <c r="II30" s="504"/>
      <c r="IJ30" s="504"/>
      <c r="IK30" s="504"/>
      <c r="IL30" s="504"/>
      <c r="IM30" s="504"/>
      <c r="IN30" s="504"/>
      <c r="IO30" s="504"/>
      <c r="IP30" s="504"/>
      <c r="IQ30" s="504"/>
      <c r="IR30" s="504"/>
      <c r="IS30" s="504"/>
      <c r="IT30" s="504"/>
      <c r="IU30" s="504"/>
      <c r="IV30" s="504"/>
    </row>
    <row r="31" spans="1:256" ht="12.75">
      <c r="A31" s="504"/>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504"/>
      <c r="CT31" s="504"/>
      <c r="CU31" s="504"/>
      <c r="CV31" s="504"/>
      <c r="CW31" s="504"/>
      <c r="CX31" s="504"/>
      <c r="CY31" s="504"/>
      <c r="CZ31" s="504"/>
      <c r="DA31" s="504"/>
      <c r="DB31" s="504"/>
      <c r="DC31" s="504"/>
      <c r="DD31" s="504"/>
      <c r="DE31" s="504"/>
      <c r="DF31" s="504"/>
      <c r="DG31" s="504"/>
      <c r="DH31" s="504"/>
      <c r="DI31" s="504"/>
      <c r="DJ31" s="504"/>
      <c r="DK31" s="504"/>
      <c r="DL31" s="504"/>
      <c r="DM31" s="504"/>
      <c r="DN31" s="504"/>
      <c r="DO31" s="504"/>
      <c r="DP31" s="504"/>
      <c r="DQ31" s="504"/>
      <c r="DR31" s="504"/>
      <c r="DS31" s="504"/>
      <c r="DT31" s="504"/>
      <c r="DU31" s="504"/>
      <c r="DV31" s="504"/>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504"/>
      <c r="ES31" s="504"/>
      <c r="ET31" s="504"/>
      <c r="EU31" s="504"/>
      <c r="EV31" s="504"/>
      <c r="EW31" s="504"/>
      <c r="EX31" s="504"/>
      <c r="EY31" s="504"/>
      <c r="EZ31" s="504"/>
      <c r="FA31" s="504"/>
      <c r="FB31" s="504"/>
      <c r="FC31" s="504"/>
      <c r="FD31" s="504"/>
      <c r="FE31" s="504"/>
      <c r="FF31" s="504"/>
      <c r="FG31" s="504"/>
      <c r="FH31" s="504"/>
      <c r="FI31" s="504"/>
      <c r="FJ31" s="504"/>
      <c r="FK31" s="504"/>
      <c r="FL31" s="504"/>
      <c r="FM31" s="504"/>
      <c r="FN31" s="504"/>
      <c r="FO31" s="504"/>
      <c r="FP31" s="504"/>
      <c r="FQ31" s="504"/>
      <c r="FR31" s="504"/>
      <c r="FS31" s="504"/>
      <c r="FT31" s="504"/>
      <c r="FU31" s="504"/>
      <c r="FV31" s="504"/>
      <c r="FW31" s="504"/>
      <c r="FX31" s="504"/>
      <c r="FY31" s="504"/>
      <c r="FZ31" s="504"/>
      <c r="GA31" s="504"/>
      <c r="GB31" s="504"/>
      <c r="GC31" s="504"/>
      <c r="GD31" s="504"/>
      <c r="GE31" s="504"/>
      <c r="GF31" s="504"/>
      <c r="GG31" s="504"/>
      <c r="GH31" s="504"/>
      <c r="GI31" s="504"/>
      <c r="GJ31" s="504"/>
      <c r="GK31" s="504"/>
      <c r="GL31" s="504"/>
      <c r="GM31" s="504"/>
      <c r="GN31" s="504"/>
      <c r="GO31" s="504"/>
      <c r="GP31" s="504"/>
      <c r="GQ31" s="504"/>
      <c r="GR31" s="504"/>
      <c r="GS31" s="504"/>
      <c r="GT31" s="504"/>
      <c r="GU31" s="504"/>
      <c r="GV31" s="504"/>
      <c r="GW31" s="504"/>
      <c r="GX31" s="504"/>
      <c r="GY31" s="504"/>
      <c r="GZ31" s="504"/>
      <c r="HA31" s="504"/>
      <c r="HB31" s="504"/>
      <c r="HC31" s="504"/>
      <c r="HD31" s="504"/>
      <c r="HE31" s="504"/>
      <c r="HF31" s="504"/>
      <c r="HG31" s="504"/>
      <c r="HH31" s="504"/>
      <c r="HI31" s="504"/>
      <c r="HJ31" s="504"/>
      <c r="HK31" s="504"/>
      <c r="HL31" s="504"/>
      <c r="HM31" s="504"/>
      <c r="HN31" s="504"/>
      <c r="HO31" s="504"/>
      <c r="HP31" s="504"/>
      <c r="HQ31" s="504"/>
      <c r="HR31" s="504"/>
      <c r="HS31" s="504"/>
      <c r="HT31" s="504"/>
      <c r="HU31" s="504"/>
      <c r="HV31" s="504"/>
      <c r="HW31" s="504"/>
      <c r="HX31" s="504"/>
      <c r="HY31" s="504"/>
      <c r="HZ31" s="504"/>
      <c r="IA31" s="504"/>
      <c r="IB31" s="504"/>
      <c r="IC31" s="504"/>
      <c r="ID31" s="504"/>
      <c r="IE31" s="504"/>
      <c r="IF31" s="504"/>
      <c r="IG31" s="504"/>
      <c r="IH31" s="504"/>
      <c r="II31" s="504"/>
      <c r="IJ31" s="504"/>
      <c r="IK31" s="504"/>
      <c r="IL31" s="504"/>
      <c r="IM31" s="504"/>
      <c r="IN31" s="504"/>
      <c r="IO31" s="504"/>
      <c r="IP31" s="504"/>
      <c r="IQ31" s="504"/>
      <c r="IR31" s="504"/>
      <c r="IS31" s="504"/>
      <c r="IT31" s="504"/>
      <c r="IU31" s="504"/>
      <c r="IV31" s="504"/>
    </row>
    <row r="32" spans="1:256" ht="12.75">
      <c r="A32" s="504"/>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4"/>
      <c r="BI32" s="504"/>
      <c r="BJ32" s="504"/>
      <c r="BK32" s="504"/>
      <c r="BL32" s="504"/>
      <c r="BM32" s="504"/>
      <c r="BN32" s="504"/>
      <c r="BO32" s="504"/>
      <c r="BP32" s="504"/>
      <c r="BQ32" s="504"/>
      <c r="BR32" s="504"/>
      <c r="BS32" s="504"/>
      <c r="BT32" s="504"/>
      <c r="BU32" s="504"/>
      <c r="BV32" s="504"/>
      <c r="BW32" s="504"/>
      <c r="BX32" s="504"/>
      <c r="BY32" s="504"/>
      <c r="BZ32" s="504"/>
      <c r="CA32" s="504"/>
      <c r="CB32" s="504"/>
      <c r="CC32" s="504"/>
      <c r="CD32" s="504"/>
      <c r="CE32" s="504"/>
      <c r="CF32" s="504"/>
      <c r="CG32" s="504"/>
      <c r="CH32" s="504"/>
      <c r="CI32" s="504"/>
      <c r="CJ32" s="504"/>
      <c r="CK32" s="504"/>
      <c r="CL32" s="504"/>
      <c r="CM32" s="504"/>
      <c r="CN32" s="504"/>
      <c r="CO32" s="504"/>
      <c r="CP32" s="504"/>
      <c r="CQ32" s="504"/>
      <c r="CR32" s="504"/>
      <c r="CS32" s="504"/>
      <c r="CT32" s="504"/>
      <c r="CU32" s="504"/>
      <c r="CV32" s="504"/>
      <c r="CW32" s="504"/>
      <c r="CX32" s="504"/>
      <c r="CY32" s="504"/>
      <c r="CZ32" s="504"/>
      <c r="DA32" s="504"/>
      <c r="DB32" s="504"/>
      <c r="DC32" s="504"/>
      <c r="DD32" s="504"/>
      <c r="DE32" s="504"/>
      <c r="DF32" s="504"/>
      <c r="DG32" s="504"/>
      <c r="DH32" s="504"/>
      <c r="DI32" s="504"/>
      <c r="DJ32" s="504"/>
      <c r="DK32" s="504"/>
      <c r="DL32" s="504"/>
      <c r="DM32" s="504"/>
      <c r="DN32" s="504"/>
      <c r="DO32" s="504"/>
      <c r="DP32" s="504"/>
      <c r="DQ32" s="504"/>
      <c r="DR32" s="504"/>
      <c r="DS32" s="504"/>
      <c r="DT32" s="504"/>
      <c r="DU32" s="504"/>
      <c r="DV32" s="504"/>
      <c r="DW32" s="504"/>
      <c r="DX32" s="504"/>
      <c r="DY32" s="504"/>
      <c r="DZ32" s="504"/>
      <c r="EA32" s="504"/>
      <c r="EB32" s="504"/>
      <c r="EC32" s="504"/>
      <c r="ED32" s="504"/>
      <c r="EE32" s="504"/>
      <c r="EF32" s="504"/>
      <c r="EG32" s="504"/>
      <c r="EH32" s="504"/>
      <c r="EI32" s="504"/>
      <c r="EJ32" s="504"/>
      <c r="EK32" s="504"/>
      <c r="EL32" s="504"/>
      <c r="EM32" s="504"/>
      <c r="EN32" s="504"/>
      <c r="EO32" s="504"/>
      <c r="EP32" s="504"/>
      <c r="EQ32" s="504"/>
      <c r="ER32" s="504"/>
      <c r="ES32" s="504"/>
      <c r="ET32" s="504"/>
      <c r="EU32" s="504"/>
      <c r="EV32" s="504"/>
      <c r="EW32" s="504"/>
      <c r="EX32" s="504"/>
      <c r="EY32" s="504"/>
      <c r="EZ32" s="504"/>
      <c r="FA32" s="504"/>
      <c r="FB32" s="504"/>
      <c r="FC32" s="504"/>
      <c r="FD32" s="504"/>
      <c r="FE32" s="504"/>
      <c r="FF32" s="504"/>
      <c r="FG32" s="504"/>
      <c r="FH32" s="504"/>
      <c r="FI32" s="504"/>
      <c r="FJ32" s="504"/>
      <c r="FK32" s="504"/>
      <c r="FL32" s="504"/>
      <c r="FM32" s="504"/>
      <c r="FN32" s="504"/>
      <c r="FO32" s="504"/>
      <c r="FP32" s="504"/>
      <c r="FQ32" s="504"/>
      <c r="FR32" s="504"/>
      <c r="FS32" s="504"/>
      <c r="FT32" s="504"/>
      <c r="FU32" s="504"/>
      <c r="FV32" s="504"/>
      <c r="FW32" s="504"/>
      <c r="FX32" s="504"/>
      <c r="FY32" s="504"/>
      <c r="FZ32" s="504"/>
      <c r="GA32" s="504"/>
      <c r="GB32" s="504"/>
      <c r="GC32" s="504"/>
      <c r="GD32" s="504"/>
      <c r="GE32" s="504"/>
      <c r="GF32" s="504"/>
      <c r="GG32" s="504"/>
      <c r="GH32" s="504"/>
      <c r="GI32" s="504"/>
      <c r="GJ32" s="504"/>
      <c r="GK32" s="504"/>
      <c r="GL32" s="504"/>
      <c r="GM32" s="504"/>
      <c r="GN32" s="504"/>
      <c r="GO32" s="504"/>
      <c r="GP32" s="504"/>
      <c r="GQ32" s="504"/>
      <c r="GR32" s="504"/>
      <c r="GS32" s="504"/>
      <c r="GT32" s="504"/>
      <c r="GU32" s="504"/>
      <c r="GV32" s="504"/>
      <c r="GW32" s="504"/>
      <c r="GX32" s="504"/>
      <c r="GY32" s="504"/>
      <c r="GZ32" s="504"/>
      <c r="HA32" s="504"/>
      <c r="HB32" s="504"/>
      <c r="HC32" s="504"/>
      <c r="HD32" s="504"/>
      <c r="HE32" s="504"/>
      <c r="HF32" s="504"/>
      <c r="HG32" s="504"/>
      <c r="HH32" s="504"/>
      <c r="HI32" s="504"/>
      <c r="HJ32" s="504"/>
      <c r="HK32" s="504"/>
      <c r="HL32" s="504"/>
      <c r="HM32" s="504"/>
      <c r="HN32" s="504"/>
      <c r="HO32" s="504"/>
      <c r="HP32" s="504"/>
      <c r="HQ32" s="504"/>
      <c r="HR32" s="504"/>
      <c r="HS32" s="504"/>
      <c r="HT32" s="504"/>
      <c r="HU32" s="504"/>
      <c r="HV32" s="504"/>
      <c r="HW32" s="504"/>
      <c r="HX32" s="504"/>
      <c r="HY32" s="504"/>
      <c r="HZ32" s="504"/>
      <c r="IA32" s="504"/>
      <c r="IB32" s="504"/>
      <c r="IC32" s="504"/>
      <c r="ID32" s="504"/>
      <c r="IE32" s="504"/>
      <c r="IF32" s="504"/>
      <c r="IG32" s="504"/>
      <c r="IH32" s="504"/>
      <c r="II32" s="504"/>
      <c r="IJ32" s="504"/>
      <c r="IK32" s="504"/>
      <c r="IL32" s="504"/>
      <c r="IM32" s="504"/>
      <c r="IN32" s="504"/>
      <c r="IO32" s="504"/>
      <c r="IP32" s="504"/>
      <c r="IQ32" s="504"/>
      <c r="IR32" s="504"/>
      <c r="IS32" s="504"/>
      <c r="IT32" s="504"/>
      <c r="IU32" s="504"/>
      <c r="IV32" s="504"/>
    </row>
    <row r="33" spans="1:256" ht="12.75">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4"/>
      <c r="CG33" s="504"/>
      <c r="CH33" s="504"/>
      <c r="CI33" s="504"/>
      <c r="CJ33" s="504"/>
      <c r="CK33" s="504"/>
      <c r="CL33" s="504"/>
      <c r="CM33" s="504"/>
      <c r="CN33" s="504"/>
      <c r="CO33" s="504"/>
      <c r="CP33" s="504"/>
      <c r="CQ33" s="504"/>
      <c r="CR33" s="504"/>
      <c r="CS33" s="504"/>
      <c r="CT33" s="504"/>
      <c r="CU33" s="504"/>
      <c r="CV33" s="504"/>
      <c r="CW33" s="504"/>
      <c r="CX33" s="504"/>
      <c r="CY33" s="504"/>
      <c r="CZ33" s="504"/>
      <c r="DA33" s="504"/>
      <c r="DB33" s="504"/>
      <c r="DC33" s="504"/>
      <c r="DD33" s="504"/>
      <c r="DE33" s="504"/>
      <c r="DF33" s="504"/>
      <c r="DG33" s="504"/>
      <c r="DH33" s="504"/>
      <c r="DI33" s="504"/>
      <c r="DJ33" s="504"/>
      <c r="DK33" s="504"/>
      <c r="DL33" s="504"/>
      <c r="DM33" s="504"/>
      <c r="DN33" s="504"/>
      <c r="DO33" s="504"/>
      <c r="DP33" s="504"/>
      <c r="DQ33" s="504"/>
      <c r="DR33" s="504"/>
      <c r="DS33" s="504"/>
      <c r="DT33" s="504"/>
      <c r="DU33" s="504"/>
      <c r="DV33" s="504"/>
      <c r="DW33" s="504"/>
      <c r="DX33" s="504"/>
      <c r="DY33" s="504"/>
      <c r="DZ33" s="504"/>
      <c r="EA33" s="504"/>
      <c r="EB33" s="504"/>
      <c r="EC33" s="504"/>
      <c r="ED33" s="504"/>
      <c r="EE33" s="504"/>
      <c r="EF33" s="504"/>
      <c r="EG33" s="504"/>
      <c r="EH33" s="504"/>
      <c r="EI33" s="504"/>
      <c r="EJ33" s="504"/>
      <c r="EK33" s="504"/>
      <c r="EL33" s="504"/>
      <c r="EM33" s="504"/>
      <c r="EN33" s="504"/>
      <c r="EO33" s="504"/>
      <c r="EP33" s="504"/>
      <c r="EQ33" s="504"/>
      <c r="ER33" s="504"/>
      <c r="ES33" s="504"/>
      <c r="ET33" s="504"/>
      <c r="EU33" s="504"/>
      <c r="EV33" s="504"/>
      <c r="EW33" s="504"/>
      <c r="EX33" s="504"/>
      <c r="EY33" s="504"/>
      <c r="EZ33" s="504"/>
      <c r="FA33" s="504"/>
      <c r="FB33" s="504"/>
      <c r="FC33" s="504"/>
      <c r="FD33" s="504"/>
      <c r="FE33" s="504"/>
      <c r="FF33" s="504"/>
      <c r="FG33" s="504"/>
      <c r="FH33" s="504"/>
      <c r="FI33" s="504"/>
      <c r="FJ33" s="504"/>
      <c r="FK33" s="504"/>
      <c r="FL33" s="504"/>
      <c r="FM33" s="504"/>
      <c r="FN33" s="504"/>
      <c r="FO33" s="504"/>
      <c r="FP33" s="504"/>
      <c r="FQ33" s="504"/>
      <c r="FR33" s="504"/>
      <c r="FS33" s="504"/>
      <c r="FT33" s="504"/>
      <c r="FU33" s="504"/>
      <c r="FV33" s="504"/>
      <c r="FW33" s="504"/>
      <c r="FX33" s="504"/>
      <c r="FY33" s="504"/>
      <c r="FZ33" s="504"/>
      <c r="GA33" s="504"/>
      <c r="GB33" s="504"/>
      <c r="GC33" s="504"/>
      <c r="GD33" s="504"/>
      <c r="GE33" s="504"/>
      <c r="GF33" s="504"/>
      <c r="GG33" s="504"/>
      <c r="GH33" s="504"/>
      <c r="GI33" s="504"/>
      <c r="GJ33" s="504"/>
      <c r="GK33" s="504"/>
      <c r="GL33" s="504"/>
      <c r="GM33" s="504"/>
      <c r="GN33" s="504"/>
      <c r="GO33" s="504"/>
      <c r="GP33" s="504"/>
      <c r="GQ33" s="504"/>
      <c r="GR33" s="504"/>
      <c r="GS33" s="504"/>
      <c r="GT33" s="504"/>
      <c r="GU33" s="504"/>
      <c r="GV33" s="504"/>
      <c r="GW33" s="504"/>
      <c r="GX33" s="504"/>
      <c r="GY33" s="504"/>
      <c r="GZ33" s="504"/>
      <c r="HA33" s="504"/>
      <c r="HB33" s="504"/>
      <c r="HC33" s="504"/>
      <c r="HD33" s="504"/>
      <c r="HE33" s="504"/>
      <c r="HF33" s="504"/>
      <c r="HG33" s="504"/>
      <c r="HH33" s="504"/>
      <c r="HI33" s="504"/>
      <c r="HJ33" s="504"/>
      <c r="HK33" s="504"/>
      <c r="HL33" s="504"/>
      <c r="HM33" s="504"/>
      <c r="HN33" s="504"/>
      <c r="HO33" s="504"/>
      <c r="HP33" s="504"/>
      <c r="HQ33" s="504"/>
      <c r="HR33" s="504"/>
      <c r="HS33" s="504"/>
      <c r="HT33" s="504"/>
      <c r="HU33" s="504"/>
      <c r="HV33" s="504"/>
      <c r="HW33" s="504"/>
      <c r="HX33" s="504"/>
      <c r="HY33" s="504"/>
      <c r="HZ33" s="504"/>
      <c r="IA33" s="504"/>
      <c r="IB33" s="504"/>
      <c r="IC33" s="504"/>
      <c r="ID33" s="504"/>
      <c r="IE33" s="504"/>
      <c r="IF33" s="504"/>
      <c r="IG33" s="504"/>
      <c r="IH33" s="504"/>
      <c r="II33" s="504"/>
      <c r="IJ33" s="504"/>
      <c r="IK33" s="504"/>
      <c r="IL33" s="504"/>
      <c r="IM33" s="504"/>
      <c r="IN33" s="504"/>
      <c r="IO33" s="504"/>
      <c r="IP33" s="504"/>
      <c r="IQ33" s="504"/>
      <c r="IR33" s="504"/>
      <c r="IS33" s="504"/>
      <c r="IT33" s="504"/>
      <c r="IU33" s="504"/>
      <c r="IV33" s="504"/>
    </row>
    <row r="34" spans="1:256" ht="12.75">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504"/>
      <c r="CB34" s="504"/>
      <c r="CC34" s="504"/>
      <c r="CD34" s="504"/>
      <c r="CE34" s="504"/>
      <c r="CF34" s="504"/>
      <c r="CG34" s="504"/>
      <c r="CH34" s="504"/>
      <c r="CI34" s="504"/>
      <c r="CJ34" s="504"/>
      <c r="CK34" s="504"/>
      <c r="CL34" s="504"/>
      <c r="CM34" s="504"/>
      <c r="CN34" s="504"/>
      <c r="CO34" s="504"/>
      <c r="CP34" s="504"/>
      <c r="CQ34" s="504"/>
      <c r="CR34" s="504"/>
      <c r="CS34" s="504"/>
      <c r="CT34" s="504"/>
      <c r="CU34" s="504"/>
      <c r="CV34" s="504"/>
      <c r="CW34" s="504"/>
      <c r="CX34" s="504"/>
      <c r="CY34" s="504"/>
      <c r="CZ34" s="504"/>
      <c r="DA34" s="504"/>
      <c r="DB34" s="504"/>
      <c r="DC34" s="504"/>
      <c r="DD34" s="504"/>
      <c r="DE34" s="504"/>
      <c r="DF34" s="504"/>
      <c r="DG34" s="504"/>
      <c r="DH34" s="504"/>
      <c r="DI34" s="504"/>
      <c r="DJ34" s="504"/>
      <c r="DK34" s="504"/>
      <c r="DL34" s="504"/>
      <c r="DM34" s="504"/>
      <c r="DN34" s="504"/>
      <c r="DO34" s="504"/>
      <c r="DP34" s="504"/>
      <c r="DQ34" s="504"/>
      <c r="DR34" s="504"/>
      <c r="DS34" s="504"/>
      <c r="DT34" s="504"/>
      <c r="DU34" s="504"/>
      <c r="DV34" s="504"/>
      <c r="DW34" s="504"/>
      <c r="DX34" s="504"/>
      <c r="DY34" s="504"/>
      <c r="DZ34" s="504"/>
      <c r="EA34" s="504"/>
      <c r="EB34" s="504"/>
      <c r="EC34" s="504"/>
      <c r="ED34" s="504"/>
      <c r="EE34" s="504"/>
      <c r="EF34" s="504"/>
      <c r="EG34" s="504"/>
      <c r="EH34" s="504"/>
      <c r="EI34" s="504"/>
      <c r="EJ34" s="504"/>
      <c r="EK34" s="504"/>
      <c r="EL34" s="504"/>
      <c r="EM34" s="504"/>
      <c r="EN34" s="504"/>
      <c r="EO34" s="504"/>
      <c r="EP34" s="504"/>
      <c r="EQ34" s="504"/>
      <c r="ER34" s="504"/>
      <c r="ES34" s="504"/>
      <c r="ET34" s="504"/>
      <c r="EU34" s="504"/>
      <c r="EV34" s="504"/>
      <c r="EW34" s="504"/>
      <c r="EX34" s="504"/>
      <c r="EY34" s="504"/>
      <c r="EZ34" s="504"/>
      <c r="FA34" s="504"/>
      <c r="FB34" s="504"/>
      <c r="FC34" s="504"/>
      <c r="FD34" s="504"/>
      <c r="FE34" s="504"/>
      <c r="FF34" s="504"/>
      <c r="FG34" s="504"/>
      <c r="FH34" s="504"/>
      <c r="FI34" s="504"/>
      <c r="FJ34" s="504"/>
      <c r="FK34" s="504"/>
      <c r="FL34" s="504"/>
      <c r="FM34" s="504"/>
      <c r="FN34" s="504"/>
      <c r="FO34" s="504"/>
      <c r="FP34" s="504"/>
      <c r="FQ34" s="504"/>
      <c r="FR34" s="504"/>
      <c r="FS34" s="504"/>
      <c r="FT34" s="504"/>
      <c r="FU34" s="504"/>
      <c r="FV34" s="504"/>
      <c r="FW34" s="504"/>
      <c r="FX34" s="504"/>
      <c r="FY34" s="504"/>
      <c r="FZ34" s="504"/>
      <c r="GA34" s="504"/>
      <c r="GB34" s="504"/>
      <c r="GC34" s="504"/>
      <c r="GD34" s="504"/>
      <c r="GE34" s="504"/>
      <c r="GF34" s="504"/>
      <c r="GG34" s="504"/>
      <c r="GH34" s="504"/>
      <c r="GI34" s="504"/>
      <c r="GJ34" s="504"/>
      <c r="GK34" s="504"/>
      <c r="GL34" s="504"/>
      <c r="GM34" s="504"/>
      <c r="GN34" s="504"/>
      <c r="GO34" s="504"/>
      <c r="GP34" s="504"/>
      <c r="GQ34" s="504"/>
      <c r="GR34" s="504"/>
      <c r="GS34" s="504"/>
      <c r="GT34" s="504"/>
      <c r="GU34" s="504"/>
      <c r="GV34" s="504"/>
      <c r="GW34" s="504"/>
      <c r="GX34" s="504"/>
      <c r="GY34" s="504"/>
      <c r="GZ34" s="504"/>
      <c r="HA34" s="504"/>
      <c r="HB34" s="504"/>
      <c r="HC34" s="504"/>
      <c r="HD34" s="504"/>
      <c r="HE34" s="504"/>
      <c r="HF34" s="504"/>
      <c r="HG34" s="504"/>
      <c r="HH34" s="504"/>
      <c r="HI34" s="504"/>
      <c r="HJ34" s="504"/>
      <c r="HK34" s="504"/>
      <c r="HL34" s="504"/>
      <c r="HM34" s="504"/>
      <c r="HN34" s="504"/>
      <c r="HO34" s="504"/>
      <c r="HP34" s="504"/>
      <c r="HQ34" s="504"/>
      <c r="HR34" s="504"/>
      <c r="HS34" s="504"/>
      <c r="HT34" s="504"/>
      <c r="HU34" s="504"/>
      <c r="HV34" s="504"/>
      <c r="HW34" s="504"/>
      <c r="HX34" s="504"/>
      <c r="HY34" s="504"/>
      <c r="HZ34" s="504"/>
      <c r="IA34" s="504"/>
      <c r="IB34" s="504"/>
      <c r="IC34" s="504"/>
      <c r="ID34" s="504"/>
      <c r="IE34" s="504"/>
      <c r="IF34" s="504"/>
      <c r="IG34" s="504"/>
      <c r="IH34" s="504"/>
      <c r="II34" s="504"/>
      <c r="IJ34" s="504"/>
      <c r="IK34" s="504"/>
      <c r="IL34" s="504"/>
      <c r="IM34" s="504"/>
      <c r="IN34" s="504"/>
      <c r="IO34" s="504"/>
      <c r="IP34" s="504"/>
      <c r="IQ34" s="504"/>
      <c r="IR34" s="504"/>
      <c r="IS34" s="504"/>
      <c r="IT34" s="504"/>
      <c r="IU34" s="504"/>
      <c r="IV34" s="504"/>
    </row>
    <row r="35" spans="1:256" ht="12.75">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4"/>
      <c r="BZ35" s="504"/>
      <c r="CA35" s="504"/>
      <c r="CB35" s="504"/>
      <c r="CC35" s="504"/>
      <c r="CD35" s="504"/>
      <c r="CE35" s="504"/>
      <c r="CF35" s="504"/>
      <c r="CG35" s="504"/>
      <c r="CH35" s="504"/>
      <c r="CI35" s="504"/>
      <c r="CJ35" s="504"/>
      <c r="CK35" s="504"/>
      <c r="CL35" s="504"/>
      <c r="CM35" s="504"/>
      <c r="CN35" s="504"/>
      <c r="CO35" s="504"/>
      <c r="CP35" s="504"/>
      <c r="CQ35" s="504"/>
      <c r="CR35" s="504"/>
      <c r="CS35" s="504"/>
      <c r="CT35" s="504"/>
      <c r="CU35" s="504"/>
      <c r="CV35" s="504"/>
      <c r="CW35" s="504"/>
      <c r="CX35" s="504"/>
      <c r="CY35" s="504"/>
      <c r="CZ35" s="504"/>
      <c r="DA35" s="504"/>
      <c r="DB35" s="504"/>
      <c r="DC35" s="504"/>
      <c r="DD35" s="504"/>
      <c r="DE35" s="504"/>
      <c r="DF35" s="504"/>
      <c r="DG35" s="504"/>
      <c r="DH35" s="504"/>
      <c r="DI35" s="504"/>
      <c r="DJ35" s="504"/>
      <c r="DK35" s="504"/>
      <c r="DL35" s="504"/>
      <c r="DM35" s="504"/>
      <c r="DN35" s="504"/>
      <c r="DO35" s="504"/>
      <c r="DP35" s="504"/>
      <c r="DQ35" s="504"/>
      <c r="DR35" s="504"/>
      <c r="DS35" s="504"/>
      <c r="DT35" s="504"/>
      <c r="DU35" s="504"/>
      <c r="DV35" s="504"/>
      <c r="DW35" s="504"/>
      <c r="DX35" s="504"/>
      <c r="DY35" s="504"/>
      <c r="DZ35" s="504"/>
      <c r="EA35" s="504"/>
      <c r="EB35" s="504"/>
      <c r="EC35" s="504"/>
      <c r="ED35" s="504"/>
      <c r="EE35" s="504"/>
      <c r="EF35" s="504"/>
      <c r="EG35" s="504"/>
      <c r="EH35" s="504"/>
      <c r="EI35" s="504"/>
      <c r="EJ35" s="504"/>
      <c r="EK35" s="504"/>
      <c r="EL35" s="504"/>
      <c r="EM35" s="504"/>
      <c r="EN35" s="504"/>
      <c r="EO35" s="504"/>
      <c r="EP35" s="504"/>
      <c r="EQ35" s="504"/>
      <c r="ER35" s="504"/>
      <c r="ES35" s="504"/>
      <c r="ET35" s="504"/>
      <c r="EU35" s="504"/>
      <c r="EV35" s="504"/>
      <c r="EW35" s="504"/>
      <c r="EX35" s="504"/>
      <c r="EY35" s="504"/>
      <c r="EZ35" s="504"/>
      <c r="FA35" s="504"/>
      <c r="FB35" s="504"/>
      <c r="FC35" s="504"/>
      <c r="FD35" s="504"/>
      <c r="FE35" s="504"/>
      <c r="FF35" s="504"/>
      <c r="FG35" s="504"/>
      <c r="FH35" s="504"/>
      <c r="FI35" s="504"/>
      <c r="FJ35" s="504"/>
      <c r="FK35" s="504"/>
      <c r="FL35" s="504"/>
      <c r="FM35" s="504"/>
      <c r="FN35" s="504"/>
      <c r="FO35" s="504"/>
      <c r="FP35" s="504"/>
      <c r="FQ35" s="504"/>
      <c r="FR35" s="504"/>
      <c r="FS35" s="504"/>
      <c r="FT35" s="504"/>
      <c r="FU35" s="504"/>
      <c r="FV35" s="504"/>
      <c r="FW35" s="504"/>
      <c r="FX35" s="504"/>
      <c r="FY35" s="504"/>
      <c r="FZ35" s="504"/>
      <c r="GA35" s="504"/>
      <c r="GB35" s="504"/>
      <c r="GC35" s="504"/>
      <c r="GD35" s="504"/>
      <c r="GE35" s="504"/>
      <c r="GF35" s="504"/>
      <c r="GG35" s="504"/>
      <c r="GH35" s="504"/>
      <c r="GI35" s="504"/>
      <c r="GJ35" s="504"/>
      <c r="GK35" s="504"/>
      <c r="GL35" s="504"/>
      <c r="GM35" s="504"/>
      <c r="GN35" s="504"/>
      <c r="GO35" s="504"/>
      <c r="GP35" s="504"/>
      <c r="GQ35" s="504"/>
      <c r="GR35" s="504"/>
      <c r="GS35" s="504"/>
      <c r="GT35" s="504"/>
      <c r="GU35" s="504"/>
      <c r="GV35" s="504"/>
      <c r="GW35" s="504"/>
      <c r="GX35" s="504"/>
      <c r="GY35" s="504"/>
      <c r="GZ35" s="504"/>
      <c r="HA35" s="504"/>
      <c r="HB35" s="504"/>
      <c r="HC35" s="504"/>
      <c r="HD35" s="504"/>
      <c r="HE35" s="504"/>
      <c r="HF35" s="504"/>
      <c r="HG35" s="504"/>
      <c r="HH35" s="504"/>
      <c r="HI35" s="504"/>
      <c r="HJ35" s="504"/>
      <c r="HK35" s="504"/>
      <c r="HL35" s="504"/>
      <c r="HM35" s="504"/>
      <c r="HN35" s="504"/>
      <c r="HO35" s="504"/>
      <c r="HP35" s="504"/>
      <c r="HQ35" s="504"/>
      <c r="HR35" s="504"/>
      <c r="HS35" s="504"/>
      <c r="HT35" s="504"/>
      <c r="HU35" s="504"/>
      <c r="HV35" s="504"/>
      <c r="HW35" s="504"/>
      <c r="HX35" s="504"/>
      <c r="HY35" s="504"/>
      <c r="HZ35" s="504"/>
      <c r="IA35" s="504"/>
      <c r="IB35" s="504"/>
      <c r="IC35" s="504"/>
      <c r="ID35" s="504"/>
      <c r="IE35" s="504"/>
      <c r="IF35" s="504"/>
      <c r="IG35" s="504"/>
      <c r="IH35" s="504"/>
      <c r="II35" s="504"/>
      <c r="IJ35" s="504"/>
      <c r="IK35" s="504"/>
      <c r="IL35" s="504"/>
      <c r="IM35" s="504"/>
      <c r="IN35" s="504"/>
      <c r="IO35" s="504"/>
      <c r="IP35" s="504"/>
      <c r="IQ35" s="504"/>
      <c r="IR35" s="504"/>
      <c r="IS35" s="504"/>
      <c r="IT35" s="504"/>
      <c r="IU35" s="504"/>
      <c r="IV35" s="504"/>
    </row>
    <row r="36" spans="1:256" ht="12.75">
      <c r="A36" s="504"/>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504"/>
      <c r="BN36" s="504"/>
      <c r="BO36" s="504"/>
      <c r="BP36" s="504"/>
      <c r="BQ36" s="504"/>
      <c r="BR36" s="504"/>
      <c r="BS36" s="504"/>
      <c r="BT36" s="504"/>
      <c r="BU36" s="504"/>
      <c r="BV36" s="504"/>
      <c r="BW36" s="504"/>
      <c r="BX36" s="504"/>
      <c r="BY36" s="504"/>
      <c r="BZ36" s="504"/>
      <c r="CA36" s="504"/>
      <c r="CB36" s="504"/>
      <c r="CC36" s="504"/>
      <c r="CD36" s="504"/>
      <c r="CE36" s="504"/>
      <c r="CF36" s="504"/>
      <c r="CG36" s="504"/>
      <c r="CH36" s="504"/>
      <c r="CI36" s="504"/>
      <c r="CJ36" s="504"/>
      <c r="CK36" s="504"/>
      <c r="CL36" s="504"/>
      <c r="CM36" s="504"/>
      <c r="CN36" s="504"/>
      <c r="CO36" s="504"/>
      <c r="CP36" s="504"/>
      <c r="CQ36" s="504"/>
      <c r="CR36" s="504"/>
      <c r="CS36" s="504"/>
      <c r="CT36" s="504"/>
      <c r="CU36" s="504"/>
      <c r="CV36" s="504"/>
      <c r="CW36" s="504"/>
      <c r="CX36" s="504"/>
      <c r="CY36" s="504"/>
      <c r="CZ36" s="504"/>
      <c r="DA36" s="504"/>
      <c r="DB36" s="504"/>
      <c r="DC36" s="504"/>
      <c r="DD36" s="504"/>
      <c r="DE36" s="504"/>
      <c r="DF36" s="504"/>
      <c r="DG36" s="504"/>
      <c r="DH36" s="504"/>
      <c r="DI36" s="504"/>
      <c r="DJ36" s="504"/>
      <c r="DK36" s="504"/>
      <c r="DL36" s="504"/>
      <c r="DM36" s="504"/>
      <c r="DN36" s="504"/>
      <c r="DO36" s="504"/>
      <c r="DP36" s="504"/>
      <c r="DQ36" s="504"/>
      <c r="DR36" s="504"/>
      <c r="DS36" s="504"/>
      <c r="DT36" s="504"/>
      <c r="DU36" s="504"/>
      <c r="DV36" s="504"/>
      <c r="DW36" s="504"/>
      <c r="DX36" s="504"/>
      <c r="DY36" s="504"/>
      <c r="DZ36" s="504"/>
      <c r="EA36" s="504"/>
      <c r="EB36" s="504"/>
      <c r="EC36" s="504"/>
      <c r="ED36" s="504"/>
      <c r="EE36" s="504"/>
      <c r="EF36" s="504"/>
      <c r="EG36" s="504"/>
      <c r="EH36" s="504"/>
      <c r="EI36" s="504"/>
      <c r="EJ36" s="504"/>
      <c r="EK36" s="504"/>
      <c r="EL36" s="504"/>
      <c r="EM36" s="504"/>
      <c r="EN36" s="504"/>
      <c r="EO36" s="504"/>
      <c r="EP36" s="504"/>
      <c r="EQ36" s="504"/>
      <c r="ER36" s="504"/>
      <c r="ES36" s="504"/>
      <c r="ET36" s="504"/>
      <c r="EU36" s="504"/>
      <c r="EV36" s="504"/>
      <c r="EW36" s="504"/>
      <c r="EX36" s="504"/>
      <c r="EY36" s="504"/>
      <c r="EZ36" s="504"/>
      <c r="FA36" s="504"/>
      <c r="FB36" s="504"/>
      <c r="FC36" s="504"/>
      <c r="FD36" s="504"/>
      <c r="FE36" s="504"/>
      <c r="FF36" s="504"/>
      <c r="FG36" s="504"/>
      <c r="FH36" s="504"/>
      <c r="FI36" s="504"/>
      <c r="FJ36" s="504"/>
      <c r="FK36" s="504"/>
      <c r="FL36" s="504"/>
      <c r="FM36" s="504"/>
      <c r="FN36" s="504"/>
      <c r="FO36" s="504"/>
      <c r="FP36" s="504"/>
      <c r="FQ36" s="504"/>
      <c r="FR36" s="504"/>
      <c r="FS36" s="504"/>
      <c r="FT36" s="504"/>
      <c r="FU36" s="504"/>
      <c r="FV36" s="504"/>
      <c r="FW36" s="504"/>
      <c r="FX36" s="504"/>
      <c r="FY36" s="504"/>
      <c r="FZ36" s="504"/>
      <c r="GA36" s="504"/>
      <c r="GB36" s="504"/>
      <c r="GC36" s="504"/>
      <c r="GD36" s="504"/>
      <c r="GE36" s="504"/>
      <c r="GF36" s="504"/>
      <c r="GG36" s="504"/>
      <c r="GH36" s="504"/>
      <c r="GI36" s="504"/>
      <c r="GJ36" s="504"/>
      <c r="GK36" s="504"/>
      <c r="GL36" s="504"/>
      <c r="GM36" s="504"/>
      <c r="GN36" s="504"/>
      <c r="GO36" s="504"/>
      <c r="GP36" s="504"/>
      <c r="GQ36" s="504"/>
      <c r="GR36" s="504"/>
      <c r="GS36" s="504"/>
      <c r="GT36" s="504"/>
      <c r="GU36" s="504"/>
      <c r="GV36" s="504"/>
      <c r="GW36" s="504"/>
      <c r="GX36" s="504"/>
      <c r="GY36" s="504"/>
      <c r="GZ36" s="504"/>
      <c r="HA36" s="504"/>
      <c r="HB36" s="504"/>
      <c r="HC36" s="504"/>
      <c r="HD36" s="504"/>
      <c r="HE36" s="504"/>
      <c r="HF36" s="504"/>
      <c r="HG36" s="504"/>
      <c r="HH36" s="504"/>
      <c r="HI36" s="504"/>
      <c r="HJ36" s="504"/>
      <c r="HK36" s="504"/>
      <c r="HL36" s="504"/>
      <c r="HM36" s="504"/>
      <c r="HN36" s="504"/>
      <c r="HO36" s="504"/>
      <c r="HP36" s="504"/>
      <c r="HQ36" s="504"/>
      <c r="HR36" s="504"/>
      <c r="HS36" s="504"/>
      <c r="HT36" s="504"/>
      <c r="HU36" s="504"/>
      <c r="HV36" s="504"/>
      <c r="HW36" s="504"/>
      <c r="HX36" s="504"/>
      <c r="HY36" s="504"/>
      <c r="HZ36" s="504"/>
      <c r="IA36" s="504"/>
      <c r="IB36" s="504"/>
      <c r="IC36" s="504"/>
      <c r="ID36" s="504"/>
      <c r="IE36" s="504"/>
      <c r="IF36" s="504"/>
      <c r="IG36" s="504"/>
      <c r="IH36" s="504"/>
      <c r="II36" s="504"/>
      <c r="IJ36" s="504"/>
      <c r="IK36" s="504"/>
      <c r="IL36" s="504"/>
      <c r="IM36" s="504"/>
      <c r="IN36" s="504"/>
      <c r="IO36" s="504"/>
      <c r="IP36" s="504"/>
      <c r="IQ36" s="504"/>
      <c r="IR36" s="504"/>
      <c r="IS36" s="504"/>
      <c r="IT36" s="504"/>
      <c r="IU36" s="504"/>
      <c r="IV36" s="504"/>
    </row>
    <row r="37" spans="1:256" ht="12.75">
      <c r="A37" s="504"/>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504"/>
      <c r="CB37" s="504"/>
      <c r="CC37" s="504"/>
      <c r="CD37" s="504"/>
      <c r="CE37" s="504"/>
      <c r="CF37" s="504"/>
      <c r="CG37" s="504"/>
      <c r="CH37" s="504"/>
      <c r="CI37" s="504"/>
      <c r="CJ37" s="504"/>
      <c r="CK37" s="504"/>
      <c r="CL37" s="504"/>
      <c r="CM37" s="504"/>
      <c r="CN37" s="504"/>
      <c r="CO37" s="504"/>
      <c r="CP37" s="504"/>
      <c r="CQ37" s="504"/>
      <c r="CR37" s="504"/>
      <c r="CS37" s="504"/>
      <c r="CT37" s="504"/>
      <c r="CU37" s="504"/>
      <c r="CV37" s="504"/>
      <c r="CW37" s="504"/>
      <c r="CX37" s="504"/>
      <c r="CY37" s="504"/>
      <c r="CZ37" s="504"/>
      <c r="DA37" s="504"/>
      <c r="DB37" s="504"/>
      <c r="DC37" s="504"/>
      <c r="DD37" s="504"/>
      <c r="DE37" s="504"/>
      <c r="DF37" s="504"/>
      <c r="DG37" s="504"/>
      <c r="DH37" s="504"/>
      <c r="DI37" s="504"/>
      <c r="DJ37" s="504"/>
      <c r="DK37" s="504"/>
      <c r="DL37" s="504"/>
      <c r="DM37" s="504"/>
      <c r="DN37" s="504"/>
      <c r="DO37" s="504"/>
      <c r="DP37" s="504"/>
      <c r="DQ37" s="504"/>
      <c r="DR37" s="504"/>
      <c r="DS37" s="504"/>
      <c r="DT37" s="504"/>
      <c r="DU37" s="504"/>
      <c r="DV37" s="504"/>
      <c r="DW37" s="504"/>
      <c r="DX37" s="504"/>
      <c r="DY37" s="504"/>
      <c r="DZ37" s="504"/>
      <c r="EA37" s="504"/>
      <c r="EB37" s="504"/>
      <c r="EC37" s="504"/>
      <c r="ED37" s="504"/>
      <c r="EE37" s="504"/>
      <c r="EF37" s="504"/>
      <c r="EG37" s="504"/>
      <c r="EH37" s="504"/>
      <c r="EI37" s="504"/>
      <c r="EJ37" s="504"/>
      <c r="EK37" s="504"/>
      <c r="EL37" s="504"/>
      <c r="EM37" s="504"/>
      <c r="EN37" s="504"/>
      <c r="EO37" s="504"/>
      <c r="EP37" s="504"/>
      <c r="EQ37" s="504"/>
      <c r="ER37" s="504"/>
      <c r="ES37" s="504"/>
      <c r="ET37" s="504"/>
      <c r="EU37" s="504"/>
      <c r="EV37" s="504"/>
      <c r="EW37" s="504"/>
      <c r="EX37" s="504"/>
      <c r="EY37" s="504"/>
      <c r="EZ37" s="504"/>
      <c r="FA37" s="504"/>
      <c r="FB37" s="504"/>
      <c r="FC37" s="504"/>
      <c r="FD37" s="504"/>
      <c r="FE37" s="504"/>
      <c r="FF37" s="504"/>
      <c r="FG37" s="504"/>
      <c r="FH37" s="504"/>
      <c r="FI37" s="504"/>
      <c r="FJ37" s="504"/>
      <c r="FK37" s="504"/>
      <c r="FL37" s="504"/>
      <c r="FM37" s="504"/>
      <c r="FN37" s="504"/>
      <c r="FO37" s="504"/>
      <c r="FP37" s="504"/>
      <c r="FQ37" s="504"/>
      <c r="FR37" s="504"/>
      <c r="FS37" s="504"/>
      <c r="FT37" s="504"/>
      <c r="FU37" s="504"/>
      <c r="FV37" s="504"/>
      <c r="FW37" s="504"/>
      <c r="FX37" s="504"/>
      <c r="FY37" s="504"/>
      <c r="FZ37" s="504"/>
      <c r="GA37" s="504"/>
      <c r="GB37" s="504"/>
      <c r="GC37" s="504"/>
      <c r="GD37" s="504"/>
      <c r="GE37" s="504"/>
      <c r="GF37" s="504"/>
      <c r="GG37" s="504"/>
      <c r="GH37" s="504"/>
      <c r="GI37" s="504"/>
      <c r="GJ37" s="504"/>
      <c r="GK37" s="504"/>
      <c r="GL37" s="504"/>
      <c r="GM37" s="504"/>
      <c r="GN37" s="504"/>
      <c r="GO37" s="504"/>
      <c r="GP37" s="504"/>
      <c r="GQ37" s="504"/>
      <c r="GR37" s="504"/>
      <c r="GS37" s="504"/>
      <c r="GT37" s="504"/>
      <c r="GU37" s="504"/>
      <c r="GV37" s="504"/>
      <c r="GW37" s="504"/>
      <c r="GX37" s="504"/>
      <c r="GY37" s="504"/>
      <c r="GZ37" s="504"/>
      <c r="HA37" s="504"/>
      <c r="HB37" s="504"/>
      <c r="HC37" s="504"/>
      <c r="HD37" s="504"/>
      <c r="HE37" s="504"/>
      <c r="HF37" s="504"/>
      <c r="HG37" s="504"/>
      <c r="HH37" s="504"/>
      <c r="HI37" s="504"/>
      <c r="HJ37" s="504"/>
      <c r="HK37" s="504"/>
      <c r="HL37" s="504"/>
      <c r="HM37" s="504"/>
      <c r="HN37" s="504"/>
      <c r="HO37" s="504"/>
      <c r="HP37" s="504"/>
      <c r="HQ37" s="504"/>
      <c r="HR37" s="504"/>
      <c r="HS37" s="504"/>
      <c r="HT37" s="504"/>
      <c r="HU37" s="504"/>
      <c r="HV37" s="504"/>
      <c r="HW37" s="504"/>
      <c r="HX37" s="504"/>
      <c r="HY37" s="504"/>
      <c r="HZ37" s="504"/>
      <c r="IA37" s="504"/>
      <c r="IB37" s="504"/>
      <c r="IC37" s="504"/>
      <c r="ID37" s="504"/>
      <c r="IE37" s="504"/>
      <c r="IF37" s="504"/>
      <c r="IG37" s="504"/>
      <c r="IH37" s="504"/>
      <c r="II37" s="504"/>
      <c r="IJ37" s="504"/>
      <c r="IK37" s="504"/>
      <c r="IL37" s="504"/>
      <c r="IM37" s="504"/>
      <c r="IN37" s="504"/>
      <c r="IO37" s="504"/>
      <c r="IP37" s="504"/>
      <c r="IQ37" s="504"/>
      <c r="IR37" s="504"/>
      <c r="IS37" s="504"/>
      <c r="IT37" s="504"/>
      <c r="IU37" s="504"/>
      <c r="IV37" s="504"/>
    </row>
    <row r="38" spans="1:256" ht="12.75">
      <c r="A38" s="504"/>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504"/>
      <c r="AX38" s="504"/>
      <c r="AY38" s="504"/>
      <c r="AZ38" s="504"/>
      <c r="BA38" s="504"/>
      <c r="BB38" s="504"/>
      <c r="BC38" s="504"/>
      <c r="BD38" s="504"/>
      <c r="BE38" s="504"/>
      <c r="BF38" s="504"/>
      <c r="BG38" s="504"/>
      <c r="BH38" s="504"/>
      <c r="BI38" s="504"/>
      <c r="BJ38" s="504"/>
      <c r="BK38" s="504"/>
      <c r="BL38" s="504"/>
      <c r="BM38" s="504"/>
      <c r="BN38" s="504"/>
      <c r="BO38" s="504"/>
      <c r="BP38" s="504"/>
      <c r="BQ38" s="504"/>
      <c r="BR38" s="504"/>
      <c r="BS38" s="504"/>
      <c r="BT38" s="504"/>
      <c r="BU38" s="504"/>
      <c r="BV38" s="504"/>
      <c r="BW38" s="504"/>
      <c r="BX38" s="504"/>
      <c r="BY38" s="504"/>
      <c r="BZ38" s="504"/>
      <c r="CA38" s="504"/>
      <c r="CB38" s="504"/>
      <c r="CC38" s="504"/>
      <c r="CD38" s="504"/>
      <c r="CE38" s="504"/>
      <c r="CF38" s="504"/>
      <c r="CG38" s="504"/>
      <c r="CH38" s="504"/>
      <c r="CI38" s="504"/>
      <c r="CJ38" s="504"/>
      <c r="CK38" s="504"/>
      <c r="CL38" s="504"/>
      <c r="CM38" s="504"/>
      <c r="CN38" s="504"/>
      <c r="CO38" s="504"/>
      <c r="CP38" s="504"/>
      <c r="CQ38" s="504"/>
      <c r="CR38" s="504"/>
      <c r="CS38" s="504"/>
      <c r="CT38" s="504"/>
      <c r="CU38" s="504"/>
      <c r="CV38" s="504"/>
      <c r="CW38" s="504"/>
      <c r="CX38" s="504"/>
      <c r="CY38" s="504"/>
      <c r="CZ38" s="504"/>
      <c r="DA38" s="504"/>
      <c r="DB38" s="504"/>
      <c r="DC38" s="504"/>
      <c r="DD38" s="504"/>
      <c r="DE38" s="504"/>
      <c r="DF38" s="504"/>
      <c r="DG38" s="504"/>
      <c r="DH38" s="504"/>
      <c r="DI38" s="504"/>
      <c r="DJ38" s="504"/>
      <c r="DK38" s="504"/>
      <c r="DL38" s="504"/>
      <c r="DM38" s="504"/>
      <c r="DN38" s="504"/>
      <c r="DO38" s="504"/>
      <c r="DP38" s="504"/>
      <c r="DQ38" s="504"/>
      <c r="DR38" s="504"/>
      <c r="DS38" s="504"/>
      <c r="DT38" s="504"/>
      <c r="DU38" s="504"/>
      <c r="DV38" s="504"/>
      <c r="DW38" s="504"/>
      <c r="DX38" s="504"/>
      <c r="DY38" s="504"/>
      <c r="DZ38" s="504"/>
      <c r="EA38" s="504"/>
      <c r="EB38" s="504"/>
      <c r="EC38" s="504"/>
      <c r="ED38" s="504"/>
      <c r="EE38" s="504"/>
      <c r="EF38" s="504"/>
      <c r="EG38" s="504"/>
      <c r="EH38" s="504"/>
      <c r="EI38" s="504"/>
      <c r="EJ38" s="504"/>
      <c r="EK38" s="504"/>
      <c r="EL38" s="504"/>
      <c r="EM38" s="504"/>
      <c r="EN38" s="504"/>
      <c r="EO38" s="504"/>
      <c r="EP38" s="504"/>
      <c r="EQ38" s="504"/>
      <c r="ER38" s="504"/>
      <c r="ES38" s="504"/>
      <c r="ET38" s="504"/>
      <c r="EU38" s="504"/>
      <c r="EV38" s="504"/>
      <c r="EW38" s="504"/>
      <c r="EX38" s="504"/>
      <c r="EY38" s="504"/>
      <c r="EZ38" s="504"/>
      <c r="FA38" s="504"/>
      <c r="FB38" s="504"/>
      <c r="FC38" s="504"/>
      <c r="FD38" s="504"/>
      <c r="FE38" s="504"/>
      <c r="FF38" s="504"/>
      <c r="FG38" s="504"/>
      <c r="FH38" s="504"/>
      <c r="FI38" s="504"/>
      <c r="FJ38" s="504"/>
      <c r="FK38" s="504"/>
      <c r="FL38" s="504"/>
      <c r="FM38" s="504"/>
      <c r="FN38" s="504"/>
      <c r="FO38" s="504"/>
      <c r="FP38" s="504"/>
      <c r="FQ38" s="504"/>
      <c r="FR38" s="504"/>
      <c r="FS38" s="504"/>
      <c r="FT38" s="504"/>
      <c r="FU38" s="504"/>
      <c r="FV38" s="504"/>
      <c r="FW38" s="504"/>
      <c r="FX38" s="504"/>
      <c r="FY38" s="504"/>
      <c r="FZ38" s="504"/>
      <c r="GA38" s="504"/>
      <c r="GB38" s="504"/>
      <c r="GC38" s="504"/>
      <c r="GD38" s="504"/>
      <c r="GE38" s="504"/>
      <c r="GF38" s="504"/>
      <c r="GG38" s="504"/>
      <c r="GH38" s="504"/>
      <c r="GI38" s="504"/>
      <c r="GJ38" s="504"/>
      <c r="GK38" s="504"/>
      <c r="GL38" s="504"/>
      <c r="GM38" s="504"/>
      <c r="GN38" s="504"/>
      <c r="GO38" s="504"/>
      <c r="GP38" s="504"/>
      <c r="GQ38" s="504"/>
      <c r="GR38" s="504"/>
      <c r="GS38" s="504"/>
      <c r="GT38" s="504"/>
      <c r="GU38" s="504"/>
      <c r="GV38" s="504"/>
      <c r="GW38" s="504"/>
      <c r="GX38" s="504"/>
      <c r="GY38" s="504"/>
      <c r="GZ38" s="504"/>
      <c r="HA38" s="504"/>
      <c r="HB38" s="504"/>
      <c r="HC38" s="504"/>
      <c r="HD38" s="504"/>
      <c r="HE38" s="504"/>
      <c r="HF38" s="504"/>
      <c r="HG38" s="504"/>
      <c r="HH38" s="504"/>
      <c r="HI38" s="504"/>
      <c r="HJ38" s="504"/>
      <c r="HK38" s="504"/>
      <c r="HL38" s="504"/>
      <c r="HM38" s="504"/>
      <c r="HN38" s="504"/>
      <c r="HO38" s="504"/>
      <c r="HP38" s="504"/>
      <c r="HQ38" s="504"/>
      <c r="HR38" s="504"/>
      <c r="HS38" s="504"/>
      <c r="HT38" s="504"/>
      <c r="HU38" s="504"/>
      <c r="HV38" s="504"/>
      <c r="HW38" s="504"/>
      <c r="HX38" s="504"/>
      <c r="HY38" s="504"/>
      <c r="HZ38" s="504"/>
      <c r="IA38" s="504"/>
      <c r="IB38" s="504"/>
      <c r="IC38" s="504"/>
      <c r="ID38" s="504"/>
      <c r="IE38" s="504"/>
      <c r="IF38" s="504"/>
      <c r="IG38" s="504"/>
      <c r="IH38" s="504"/>
      <c r="II38" s="504"/>
      <c r="IJ38" s="504"/>
      <c r="IK38" s="504"/>
      <c r="IL38" s="504"/>
      <c r="IM38" s="504"/>
      <c r="IN38" s="504"/>
      <c r="IO38" s="504"/>
      <c r="IP38" s="504"/>
      <c r="IQ38" s="504"/>
      <c r="IR38" s="504"/>
      <c r="IS38" s="504"/>
      <c r="IT38" s="504"/>
      <c r="IU38" s="504"/>
      <c r="IV38" s="504"/>
    </row>
    <row r="39" spans="1:256" ht="12.75">
      <c r="A39" s="504"/>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504"/>
      <c r="BS39" s="504"/>
      <c r="BT39" s="504"/>
      <c r="BU39" s="504"/>
      <c r="BV39" s="504"/>
      <c r="BW39" s="504"/>
      <c r="BX39" s="504"/>
      <c r="BY39" s="504"/>
      <c r="BZ39" s="504"/>
      <c r="CA39" s="504"/>
      <c r="CB39" s="504"/>
      <c r="CC39" s="504"/>
      <c r="CD39" s="504"/>
      <c r="CE39" s="504"/>
      <c r="CF39" s="504"/>
      <c r="CG39" s="504"/>
      <c r="CH39" s="504"/>
      <c r="CI39" s="504"/>
      <c r="CJ39" s="504"/>
      <c r="CK39" s="504"/>
      <c r="CL39" s="504"/>
      <c r="CM39" s="504"/>
      <c r="CN39" s="504"/>
      <c r="CO39" s="504"/>
      <c r="CP39" s="504"/>
      <c r="CQ39" s="504"/>
      <c r="CR39" s="504"/>
      <c r="CS39" s="504"/>
      <c r="CT39" s="504"/>
      <c r="CU39" s="504"/>
      <c r="CV39" s="504"/>
      <c r="CW39" s="504"/>
      <c r="CX39" s="504"/>
      <c r="CY39" s="504"/>
      <c r="CZ39" s="504"/>
      <c r="DA39" s="504"/>
      <c r="DB39" s="504"/>
      <c r="DC39" s="504"/>
      <c r="DD39" s="504"/>
      <c r="DE39" s="504"/>
      <c r="DF39" s="504"/>
      <c r="DG39" s="504"/>
      <c r="DH39" s="504"/>
      <c r="DI39" s="504"/>
      <c r="DJ39" s="504"/>
      <c r="DK39" s="504"/>
      <c r="DL39" s="504"/>
      <c r="DM39" s="504"/>
      <c r="DN39" s="504"/>
      <c r="DO39" s="504"/>
      <c r="DP39" s="504"/>
      <c r="DQ39" s="504"/>
      <c r="DR39" s="504"/>
      <c r="DS39" s="504"/>
      <c r="DT39" s="504"/>
      <c r="DU39" s="504"/>
      <c r="DV39" s="504"/>
      <c r="DW39" s="504"/>
      <c r="DX39" s="504"/>
      <c r="DY39" s="504"/>
      <c r="DZ39" s="504"/>
      <c r="EA39" s="504"/>
      <c r="EB39" s="504"/>
      <c r="EC39" s="504"/>
      <c r="ED39" s="504"/>
      <c r="EE39" s="504"/>
      <c r="EF39" s="504"/>
      <c r="EG39" s="504"/>
      <c r="EH39" s="504"/>
      <c r="EI39" s="504"/>
      <c r="EJ39" s="504"/>
      <c r="EK39" s="504"/>
      <c r="EL39" s="504"/>
      <c r="EM39" s="504"/>
      <c r="EN39" s="504"/>
      <c r="EO39" s="504"/>
      <c r="EP39" s="504"/>
      <c r="EQ39" s="504"/>
      <c r="ER39" s="504"/>
      <c r="ES39" s="504"/>
      <c r="ET39" s="504"/>
      <c r="EU39" s="504"/>
      <c r="EV39" s="504"/>
      <c r="EW39" s="504"/>
      <c r="EX39" s="504"/>
      <c r="EY39" s="504"/>
      <c r="EZ39" s="504"/>
      <c r="FA39" s="504"/>
      <c r="FB39" s="504"/>
      <c r="FC39" s="504"/>
      <c r="FD39" s="504"/>
      <c r="FE39" s="504"/>
      <c r="FF39" s="504"/>
      <c r="FG39" s="504"/>
      <c r="FH39" s="504"/>
      <c r="FI39" s="504"/>
      <c r="FJ39" s="504"/>
      <c r="FK39" s="504"/>
      <c r="FL39" s="504"/>
      <c r="FM39" s="504"/>
      <c r="FN39" s="504"/>
      <c r="FO39" s="504"/>
      <c r="FP39" s="504"/>
      <c r="FQ39" s="504"/>
      <c r="FR39" s="504"/>
      <c r="FS39" s="504"/>
      <c r="FT39" s="504"/>
      <c r="FU39" s="504"/>
      <c r="FV39" s="504"/>
      <c r="FW39" s="504"/>
      <c r="FX39" s="504"/>
      <c r="FY39" s="504"/>
      <c r="FZ39" s="504"/>
      <c r="GA39" s="504"/>
      <c r="GB39" s="504"/>
      <c r="GC39" s="504"/>
      <c r="GD39" s="504"/>
      <c r="GE39" s="504"/>
      <c r="GF39" s="504"/>
      <c r="GG39" s="504"/>
      <c r="GH39" s="504"/>
      <c r="GI39" s="504"/>
      <c r="GJ39" s="504"/>
      <c r="GK39" s="504"/>
      <c r="GL39" s="504"/>
      <c r="GM39" s="504"/>
      <c r="GN39" s="504"/>
      <c r="GO39" s="504"/>
      <c r="GP39" s="504"/>
      <c r="GQ39" s="504"/>
      <c r="GR39" s="504"/>
      <c r="GS39" s="504"/>
      <c r="GT39" s="504"/>
      <c r="GU39" s="504"/>
      <c r="GV39" s="504"/>
      <c r="GW39" s="504"/>
      <c r="GX39" s="504"/>
      <c r="GY39" s="504"/>
      <c r="GZ39" s="504"/>
      <c r="HA39" s="504"/>
      <c r="HB39" s="504"/>
      <c r="HC39" s="504"/>
      <c r="HD39" s="504"/>
      <c r="HE39" s="504"/>
      <c r="HF39" s="504"/>
      <c r="HG39" s="504"/>
      <c r="HH39" s="504"/>
      <c r="HI39" s="504"/>
      <c r="HJ39" s="504"/>
      <c r="HK39" s="504"/>
      <c r="HL39" s="504"/>
      <c r="HM39" s="504"/>
      <c r="HN39" s="504"/>
      <c r="HO39" s="504"/>
      <c r="HP39" s="504"/>
      <c r="HQ39" s="504"/>
      <c r="HR39" s="504"/>
      <c r="HS39" s="504"/>
      <c r="HT39" s="504"/>
      <c r="HU39" s="504"/>
      <c r="HV39" s="504"/>
      <c r="HW39" s="504"/>
      <c r="HX39" s="504"/>
      <c r="HY39" s="504"/>
      <c r="HZ39" s="504"/>
      <c r="IA39" s="504"/>
      <c r="IB39" s="504"/>
      <c r="IC39" s="504"/>
      <c r="ID39" s="504"/>
      <c r="IE39" s="504"/>
      <c r="IF39" s="504"/>
      <c r="IG39" s="504"/>
      <c r="IH39" s="504"/>
      <c r="II39" s="504"/>
      <c r="IJ39" s="504"/>
      <c r="IK39" s="504"/>
      <c r="IL39" s="504"/>
      <c r="IM39" s="504"/>
      <c r="IN39" s="504"/>
      <c r="IO39" s="504"/>
      <c r="IP39" s="504"/>
      <c r="IQ39" s="504"/>
      <c r="IR39" s="504"/>
      <c r="IS39" s="504"/>
      <c r="IT39" s="504"/>
      <c r="IU39" s="504"/>
      <c r="IV39" s="504"/>
    </row>
    <row r="40" spans="1:256" ht="12.75">
      <c r="A40" s="504"/>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504"/>
      <c r="AV40" s="504"/>
      <c r="AW40" s="504"/>
      <c r="AX40" s="504"/>
      <c r="AY40" s="504"/>
      <c r="AZ40" s="504"/>
      <c r="BA40" s="504"/>
      <c r="BB40" s="504"/>
      <c r="BC40" s="504"/>
      <c r="BD40" s="504"/>
      <c r="BE40" s="504"/>
      <c r="BF40" s="504"/>
      <c r="BG40" s="504"/>
      <c r="BH40" s="504"/>
      <c r="BI40" s="504"/>
      <c r="BJ40" s="504"/>
      <c r="BK40" s="504"/>
      <c r="BL40" s="504"/>
      <c r="BM40" s="504"/>
      <c r="BN40" s="504"/>
      <c r="BO40" s="504"/>
      <c r="BP40" s="504"/>
      <c r="BQ40" s="504"/>
      <c r="BR40" s="504"/>
      <c r="BS40" s="504"/>
      <c r="BT40" s="504"/>
      <c r="BU40" s="504"/>
      <c r="BV40" s="504"/>
      <c r="BW40" s="504"/>
      <c r="BX40" s="504"/>
      <c r="BY40" s="504"/>
      <c r="BZ40" s="504"/>
      <c r="CA40" s="504"/>
      <c r="CB40" s="504"/>
      <c r="CC40" s="504"/>
      <c r="CD40" s="504"/>
      <c r="CE40" s="504"/>
      <c r="CF40" s="504"/>
      <c r="CG40" s="504"/>
      <c r="CH40" s="504"/>
      <c r="CI40" s="504"/>
      <c r="CJ40" s="504"/>
      <c r="CK40" s="504"/>
      <c r="CL40" s="504"/>
      <c r="CM40" s="504"/>
      <c r="CN40" s="504"/>
      <c r="CO40" s="504"/>
      <c r="CP40" s="504"/>
      <c r="CQ40" s="504"/>
      <c r="CR40" s="504"/>
      <c r="CS40" s="504"/>
      <c r="CT40" s="504"/>
      <c r="CU40" s="504"/>
      <c r="CV40" s="504"/>
      <c r="CW40" s="504"/>
      <c r="CX40" s="504"/>
      <c r="CY40" s="504"/>
      <c r="CZ40" s="504"/>
      <c r="DA40" s="504"/>
      <c r="DB40" s="504"/>
      <c r="DC40" s="504"/>
      <c r="DD40" s="504"/>
      <c r="DE40" s="504"/>
      <c r="DF40" s="504"/>
      <c r="DG40" s="504"/>
      <c r="DH40" s="504"/>
      <c r="DI40" s="504"/>
      <c r="DJ40" s="504"/>
      <c r="DK40" s="504"/>
      <c r="DL40" s="504"/>
      <c r="DM40" s="504"/>
      <c r="DN40" s="504"/>
      <c r="DO40" s="504"/>
      <c r="DP40" s="504"/>
      <c r="DQ40" s="504"/>
      <c r="DR40" s="504"/>
      <c r="DS40" s="504"/>
      <c r="DT40" s="504"/>
      <c r="DU40" s="504"/>
      <c r="DV40" s="504"/>
      <c r="DW40" s="504"/>
      <c r="DX40" s="504"/>
      <c r="DY40" s="504"/>
      <c r="DZ40" s="504"/>
      <c r="EA40" s="504"/>
      <c r="EB40" s="504"/>
      <c r="EC40" s="504"/>
      <c r="ED40" s="504"/>
      <c r="EE40" s="504"/>
      <c r="EF40" s="504"/>
      <c r="EG40" s="504"/>
      <c r="EH40" s="504"/>
      <c r="EI40" s="504"/>
      <c r="EJ40" s="504"/>
      <c r="EK40" s="504"/>
      <c r="EL40" s="504"/>
      <c r="EM40" s="504"/>
      <c r="EN40" s="504"/>
      <c r="EO40" s="504"/>
      <c r="EP40" s="504"/>
      <c r="EQ40" s="504"/>
      <c r="ER40" s="504"/>
      <c r="ES40" s="504"/>
      <c r="ET40" s="504"/>
      <c r="EU40" s="504"/>
      <c r="EV40" s="504"/>
      <c r="EW40" s="504"/>
      <c r="EX40" s="504"/>
      <c r="EY40" s="504"/>
      <c r="EZ40" s="504"/>
      <c r="FA40" s="504"/>
      <c r="FB40" s="504"/>
      <c r="FC40" s="504"/>
      <c r="FD40" s="504"/>
      <c r="FE40" s="504"/>
      <c r="FF40" s="504"/>
      <c r="FG40" s="504"/>
      <c r="FH40" s="504"/>
      <c r="FI40" s="504"/>
      <c r="FJ40" s="504"/>
      <c r="FK40" s="504"/>
      <c r="FL40" s="504"/>
      <c r="FM40" s="504"/>
      <c r="FN40" s="504"/>
      <c r="FO40" s="504"/>
      <c r="FP40" s="504"/>
      <c r="FQ40" s="504"/>
      <c r="FR40" s="504"/>
      <c r="FS40" s="504"/>
      <c r="FT40" s="504"/>
      <c r="FU40" s="504"/>
      <c r="FV40" s="504"/>
      <c r="FW40" s="504"/>
      <c r="FX40" s="504"/>
      <c r="FY40" s="504"/>
      <c r="FZ40" s="504"/>
      <c r="GA40" s="504"/>
      <c r="GB40" s="504"/>
      <c r="GC40" s="504"/>
      <c r="GD40" s="504"/>
      <c r="GE40" s="504"/>
      <c r="GF40" s="504"/>
      <c r="GG40" s="504"/>
      <c r="GH40" s="504"/>
      <c r="GI40" s="504"/>
      <c r="GJ40" s="504"/>
      <c r="GK40" s="504"/>
      <c r="GL40" s="504"/>
      <c r="GM40" s="504"/>
      <c r="GN40" s="504"/>
      <c r="GO40" s="504"/>
      <c r="GP40" s="504"/>
      <c r="GQ40" s="504"/>
      <c r="GR40" s="504"/>
      <c r="GS40" s="504"/>
      <c r="GT40" s="504"/>
      <c r="GU40" s="504"/>
      <c r="GV40" s="504"/>
      <c r="GW40" s="504"/>
      <c r="GX40" s="504"/>
      <c r="GY40" s="504"/>
      <c r="GZ40" s="504"/>
      <c r="HA40" s="504"/>
      <c r="HB40" s="504"/>
      <c r="HC40" s="504"/>
      <c r="HD40" s="504"/>
      <c r="HE40" s="504"/>
      <c r="HF40" s="504"/>
      <c r="HG40" s="504"/>
      <c r="HH40" s="504"/>
      <c r="HI40" s="504"/>
      <c r="HJ40" s="504"/>
      <c r="HK40" s="504"/>
      <c r="HL40" s="504"/>
      <c r="HM40" s="504"/>
      <c r="HN40" s="504"/>
      <c r="HO40" s="504"/>
      <c r="HP40" s="504"/>
      <c r="HQ40" s="504"/>
      <c r="HR40" s="504"/>
      <c r="HS40" s="504"/>
      <c r="HT40" s="504"/>
      <c r="HU40" s="504"/>
      <c r="HV40" s="504"/>
      <c r="HW40" s="504"/>
      <c r="HX40" s="504"/>
      <c r="HY40" s="504"/>
      <c r="HZ40" s="504"/>
      <c r="IA40" s="504"/>
      <c r="IB40" s="504"/>
      <c r="IC40" s="504"/>
      <c r="ID40" s="504"/>
      <c r="IE40" s="504"/>
      <c r="IF40" s="504"/>
      <c r="IG40" s="504"/>
      <c r="IH40" s="504"/>
      <c r="II40" s="504"/>
      <c r="IJ40" s="504"/>
      <c r="IK40" s="504"/>
      <c r="IL40" s="504"/>
      <c r="IM40" s="504"/>
      <c r="IN40" s="504"/>
      <c r="IO40" s="504"/>
      <c r="IP40" s="504"/>
      <c r="IQ40" s="504"/>
      <c r="IR40" s="504"/>
      <c r="IS40" s="504"/>
      <c r="IT40" s="504"/>
      <c r="IU40" s="504"/>
      <c r="IV40" s="504"/>
    </row>
    <row r="41" spans="1:256" ht="12.75">
      <c r="A41" s="504"/>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504"/>
      <c r="BV41" s="504"/>
      <c r="BW41" s="504"/>
      <c r="BX41" s="504"/>
      <c r="BY41" s="504"/>
      <c r="BZ41" s="504"/>
      <c r="CA41" s="504"/>
      <c r="CB41" s="504"/>
      <c r="CC41" s="504"/>
      <c r="CD41" s="504"/>
      <c r="CE41" s="504"/>
      <c r="CF41" s="504"/>
      <c r="CG41" s="504"/>
      <c r="CH41" s="504"/>
      <c r="CI41" s="504"/>
      <c r="CJ41" s="504"/>
      <c r="CK41" s="504"/>
      <c r="CL41" s="504"/>
      <c r="CM41" s="504"/>
      <c r="CN41" s="504"/>
      <c r="CO41" s="504"/>
      <c r="CP41" s="504"/>
      <c r="CQ41" s="504"/>
      <c r="CR41" s="504"/>
      <c r="CS41" s="504"/>
      <c r="CT41" s="504"/>
      <c r="CU41" s="504"/>
      <c r="CV41" s="504"/>
      <c r="CW41" s="504"/>
      <c r="CX41" s="504"/>
      <c r="CY41" s="504"/>
      <c r="CZ41" s="504"/>
      <c r="DA41" s="504"/>
      <c r="DB41" s="504"/>
      <c r="DC41" s="504"/>
      <c r="DD41" s="504"/>
      <c r="DE41" s="504"/>
      <c r="DF41" s="504"/>
      <c r="DG41" s="504"/>
      <c r="DH41" s="504"/>
      <c r="DI41" s="504"/>
      <c r="DJ41" s="504"/>
      <c r="DK41" s="504"/>
      <c r="DL41" s="504"/>
      <c r="DM41" s="504"/>
      <c r="DN41" s="504"/>
      <c r="DO41" s="504"/>
      <c r="DP41" s="504"/>
      <c r="DQ41" s="504"/>
      <c r="DR41" s="504"/>
      <c r="DS41" s="504"/>
      <c r="DT41" s="504"/>
      <c r="DU41" s="504"/>
      <c r="DV41" s="504"/>
      <c r="DW41" s="504"/>
      <c r="DX41" s="504"/>
      <c r="DY41" s="504"/>
      <c r="DZ41" s="504"/>
      <c r="EA41" s="504"/>
      <c r="EB41" s="504"/>
      <c r="EC41" s="504"/>
      <c r="ED41" s="504"/>
      <c r="EE41" s="504"/>
      <c r="EF41" s="504"/>
      <c r="EG41" s="504"/>
      <c r="EH41" s="504"/>
      <c r="EI41" s="504"/>
      <c r="EJ41" s="504"/>
      <c r="EK41" s="504"/>
      <c r="EL41" s="504"/>
      <c r="EM41" s="504"/>
      <c r="EN41" s="504"/>
      <c r="EO41" s="504"/>
      <c r="EP41" s="504"/>
      <c r="EQ41" s="504"/>
      <c r="ER41" s="504"/>
      <c r="ES41" s="504"/>
      <c r="ET41" s="504"/>
      <c r="EU41" s="504"/>
      <c r="EV41" s="504"/>
      <c r="EW41" s="504"/>
      <c r="EX41" s="504"/>
      <c r="EY41" s="504"/>
      <c r="EZ41" s="504"/>
      <c r="FA41" s="504"/>
      <c r="FB41" s="504"/>
      <c r="FC41" s="504"/>
      <c r="FD41" s="504"/>
      <c r="FE41" s="504"/>
      <c r="FF41" s="504"/>
      <c r="FG41" s="504"/>
      <c r="FH41" s="504"/>
      <c r="FI41" s="504"/>
      <c r="FJ41" s="504"/>
      <c r="FK41" s="504"/>
      <c r="FL41" s="504"/>
      <c r="FM41" s="504"/>
      <c r="FN41" s="504"/>
      <c r="FO41" s="504"/>
      <c r="FP41" s="504"/>
      <c r="FQ41" s="504"/>
      <c r="FR41" s="504"/>
      <c r="FS41" s="504"/>
      <c r="FT41" s="504"/>
      <c r="FU41" s="504"/>
      <c r="FV41" s="504"/>
      <c r="FW41" s="504"/>
      <c r="FX41" s="504"/>
      <c r="FY41" s="504"/>
      <c r="FZ41" s="504"/>
      <c r="GA41" s="504"/>
      <c r="GB41" s="504"/>
      <c r="GC41" s="504"/>
      <c r="GD41" s="504"/>
      <c r="GE41" s="504"/>
      <c r="GF41" s="504"/>
      <c r="GG41" s="504"/>
      <c r="GH41" s="504"/>
      <c r="GI41" s="504"/>
      <c r="GJ41" s="504"/>
      <c r="GK41" s="504"/>
      <c r="GL41" s="504"/>
      <c r="GM41" s="504"/>
      <c r="GN41" s="504"/>
      <c r="GO41" s="504"/>
      <c r="GP41" s="504"/>
      <c r="GQ41" s="504"/>
      <c r="GR41" s="504"/>
      <c r="GS41" s="504"/>
      <c r="GT41" s="504"/>
      <c r="GU41" s="504"/>
      <c r="GV41" s="504"/>
      <c r="GW41" s="504"/>
      <c r="GX41" s="504"/>
      <c r="GY41" s="504"/>
      <c r="GZ41" s="504"/>
      <c r="HA41" s="504"/>
      <c r="HB41" s="504"/>
      <c r="HC41" s="504"/>
      <c r="HD41" s="504"/>
      <c r="HE41" s="504"/>
      <c r="HF41" s="504"/>
      <c r="HG41" s="504"/>
      <c r="HH41" s="504"/>
      <c r="HI41" s="504"/>
      <c r="HJ41" s="504"/>
      <c r="HK41" s="504"/>
      <c r="HL41" s="504"/>
      <c r="HM41" s="504"/>
      <c r="HN41" s="504"/>
      <c r="HO41" s="504"/>
      <c r="HP41" s="504"/>
      <c r="HQ41" s="504"/>
      <c r="HR41" s="504"/>
      <c r="HS41" s="504"/>
      <c r="HT41" s="504"/>
      <c r="HU41" s="504"/>
      <c r="HV41" s="504"/>
      <c r="HW41" s="504"/>
      <c r="HX41" s="504"/>
      <c r="HY41" s="504"/>
      <c r="HZ41" s="504"/>
      <c r="IA41" s="504"/>
      <c r="IB41" s="504"/>
      <c r="IC41" s="504"/>
      <c r="ID41" s="504"/>
      <c r="IE41" s="504"/>
      <c r="IF41" s="504"/>
      <c r="IG41" s="504"/>
      <c r="IH41" s="504"/>
      <c r="II41" s="504"/>
      <c r="IJ41" s="504"/>
      <c r="IK41" s="504"/>
      <c r="IL41" s="504"/>
      <c r="IM41" s="504"/>
      <c r="IN41" s="504"/>
      <c r="IO41" s="504"/>
      <c r="IP41" s="504"/>
      <c r="IQ41" s="504"/>
      <c r="IR41" s="504"/>
      <c r="IS41" s="504"/>
      <c r="IT41" s="504"/>
      <c r="IU41" s="504"/>
      <c r="IV41" s="504"/>
    </row>
    <row r="42" spans="1:256" ht="12.75">
      <c r="A42" s="504"/>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504"/>
      <c r="BN42" s="504"/>
      <c r="BO42" s="504"/>
      <c r="BP42" s="504"/>
      <c r="BQ42" s="504"/>
      <c r="BR42" s="504"/>
      <c r="BS42" s="504"/>
      <c r="BT42" s="504"/>
      <c r="BU42" s="504"/>
      <c r="BV42" s="504"/>
      <c r="BW42" s="504"/>
      <c r="BX42" s="504"/>
      <c r="BY42" s="504"/>
      <c r="BZ42" s="504"/>
      <c r="CA42" s="504"/>
      <c r="CB42" s="504"/>
      <c r="CC42" s="504"/>
      <c r="CD42" s="504"/>
      <c r="CE42" s="504"/>
      <c r="CF42" s="504"/>
      <c r="CG42" s="504"/>
      <c r="CH42" s="504"/>
      <c r="CI42" s="504"/>
      <c r="CJ42" s="504"/>
      <c r="CK42" s="504"/>
      <c r="CL42" s="504"/>
      <c r="CM42" s="504"/>
      <c r="CN42" s="504"/>
      <c r="CO42" s="504"/>
      <c r="CP42" s="504"/>
      <c r="CQ42" s="504"/>
      <c r="CR42" s="504"/>
      <c r="CS42" s="504"/>
      <c r="CT42" s="504"/>
      <c r="CU42" s="504"/>
      <c r="CV42" s="504"/>
      <c r="CW42" s="504"/>
      <c r="CX42" s="504"/>
      <c r="CY42" s="504"/>
      <c r="CZ42" s="504"/>
      <c r="DA42" s="504"/>
      <c r="DB42" s="504"/>
      <c r="DC42" s="504"/>
      <c r="DD42" s="504"/>
      <c r="DE42" s="504"/>
      <c r="DF42" s="504"/>
      <c r="DG42" s="504"/>
      <c r="DH42" s="504"/>
      <c r="DI42" s="504"/>
      <c r="DJ42" s="504"/>
      <c r="DK42" s="504"/>
      <c r="DL42" s="504"/>
      <c r="DM42" s="504"/>
      <c r="DN42" s="504"/>
      <c r="DO42" s="504"/>
      <c r="DP42" s="504"/>
      <c r="DQ42" s="504"/>
      <c r="DR42" s="504"/>
      <c r="DS42" s="504"/>
      <c r="DT42" s="504"/>
      <c r="DU42" s="504"/>
      <c r="DV42" s="504"/>
      <c r="DW42" s="504"/>
      <c r="DX42" s="504"/>
      <c r="DY42" s="504"/>
      <c r="DZ42" s="504"/>
      <c r="EA42" s="504"/>
      <c r="EB42" s="504"/>
      <c r="EC42" s="504"/>
      <c r="ED42" s="504"/>
      <c r="EE42" s="504"/>
      <c r="EF42" s="504"/>
      <c r="EG42" s="504"/>
      <c r="EH42" s="504"/>
      <c r="EI42" s="504"/>
      <c r="EJ42" s="504"/>
      <c r="EK42" s="504"/>
      <c r="EL42" s="504"/>
      <c r="EM42" s="504"/>
      <c r="EN42" s="504"/>
      <c r="EO42" s="504"/>
      <c r="EP42" s="504"/>
      <c r="EQ42" s="504"/>
      <c r="ER42" s="504"/>
      <c r="ES42" s="504"/>
      <c r="ET42" s="504"/>
      <c r="EU42" s="504"/>
      <c r="EV42" s="504"/>
      <c r="EW42" s="504"/>
      <c r="EX42" s="504"/>
      <c r="EY42" s="504"/>
      <c r="EZ42" s="504"/>
      <c r="FA42" s="504"/>
      <c r="FB42" s="504"/>
      <c r="FC42" s="504"/>
      <c r="FD42" s="504"/>
      <c r="FE42" s="504"/>
      <c r="FF42" s="504"/>
      <c r="FG42" s="504"/>
      <c r="FH42" s="504"/>
      <c r="FI42" s="504"/>
      <c r="FJ42" s="504"/>
      <c r="FK42" s="504"/>
      <c r="FL42" s="504"/>
      <c r="FM42" s="504"/>
      <c r="FN42" s="504"/>
      <c r="FO42" s="504"/>
      <c r="FP42" s="504"/>
      <c r="FQ42" s="504"/>
      <c r="FR42" s="504"/>
      <c r="FS42" s="504"/>
      <c r="FT42" s="504"/>
      <c r="FU42" s="504"/>
      <c r="FV42" s="504"/>
      <c r="FW42" s="504"/>
      <c r="FX42" s="504"/>
      <c r="FY42" s="504"/>
      <c r="FZ42" s="504"/>
      <c r="GA42" s="504"/>
      <c r="GB42" s="504"/>
      <c r="GC42" s="504"/>
      <c r="GD42" s="504"/>
      <c r="GE42" s="504"/>
      <c r="GF42" s="504"/>
      <c r="GG42" s="504"/>
      <c r="GH42" s="504"/>
      <c r="GI42" s="504"/>
      <c r="GJ42" s="504"/>
      <c r="GK42" s="504"/>
      <c r="GL42" s="504"/>
      <c r="GM42" s="504"/>
      <c r="GN42" s="504"/>
      <c r="GO42" s="504"/>
      <c r="GP42" s="504"/>
      <c r="GQ42" s="504"/>
      <c r="GR42" s="504"/>
      <c r="GS42" s="504"/>
      <c r="GT42" s="504"/>
      <c r="GU42" s="504"/>
      <c r="GV42" s="504"/>
      <c r="GW42" s="504"/>
      <c r="GX42" s="504"/>
      <c r="GY42" s="504"/>
      <c r="GZ42" s="504"/>
      <c r="HA42" s="504"/>
      <c r="HB42" s="504"/>
      <c r="HC42" s="504"/>
      <c r="HD42" s="504"/>
      <c r="HE42" s="504"/>
      <c r="HF42" s="504"/>
      <c r="HG42" s="504"/>
      <c r="HH42" s="504"/>
      <c r="HI42" s="504"/>
      <c r="HJ42" s="504"/>
      <c r="HK42" s="504"/>
      <c r="HL42" s="504"/>
      <c r="HM42" s="504"/>
      <c r="HN42" s="504"/>
      <c r="HO42" s="504"/>
      <c r="HP42" s="504"/>
      <c r="HQ42" s="504"/>
      <c r="HR42" s="504"/>
      <c r="HS42" s="504"/>
      <c r="HT42" s="504"/>
      <c r="HU42" s="504"/>
      <c r="HV42" s="504"/>
      <c r="HW42" s="504"/>
      <c r="HX42" s="504"/>
      <c r="HY42" s="504"/>
      <c r="HZ42" s="504"/>
      <c r="IA42" s="504"/>
      <c r="IB42" s="504"/>
      <c r="IC42" s="504"/>
      <c r="ID42" s="504"/>
      <c r="IE42" s="504"/>
      <c r="IF42" s="504"/>
      <c r="IG42" s="504"/>
      <c r="IH42" s="504"/>
      <c r="II42" s="504"/>
      <c r="IJ42" s="504"/>
      <c r="IK42" s="504"/>
      <c r="IL42" s="504"/>
      <c r="IM42" s="504"/>
      <c r="IN42" s="504"/>
      <c r="IO42" s="504"/>
      <c r="IP42" s="504"/>
      <c r="IQ42" s="504"/>
      <c r="IR42" s="504"/>
      <c r="IS42" s="504"/>
      <c r="IT42" s="504"/>
      <c r="IU42" s="504"/>
      <c r="IV42" s="504"/>
    </row>
    <row r="43" spans="1:256" ht="12.75">
      <c r="A43" s="504"/>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504"/>
      <c r="BY43" s="504"/>
      <c r="BZ43" s="504"/>
      <c r="CA43" s="504"/>
      <c r="CB43" s="504"/>
      <c r="CC43" s="504"/>
      <c r="CD43" s="504"/>
      <c r="CE43" s="504"/>
      <c r="CF43" s="504"/>
      <c r="CG43" s="504"/>
      <c r="CH43" s="504"/>
      <c r="CI43" s="504"/>
      <c r="CJ43" s="504"/>
      <c r="CK43" s="504"/>
      <c r="CL43" s="504"/>
      <c r="CM43" s="504"/>
      <c r="CN43" s="504"/>
      <c r="CO43" s="504"/>
      <c r="CP43" s="504"/>
      <c r="CQ43" s="504"/>
      <c r="CR43" s="504"/>
      <c r="CS43" s="504"/>
      <c r="CT43" s="504"/>
      <c r="CU43" s="504"/>
      <c r="CV43" s="504"/>
      <c r="CW43" s="504"/>
      <c r="CX43" s="504"/>
      <c r="CY43" s="504"/>
      <c r="CZ43" s="504"/>
      <c r="DA43" s="504"/>
      <c r="DB43" s="504"/>
      <c r="DC43" s="504"/>
      <c r="DD43" s="504"/>
      <c r="DE43" s="504"/>
      <c r="DF43" s="504"/>
      <c r="DG43" s="504"/>
      <c r="DH43" s="504"/>
      <c r="DI43" s="504"/>
      <c r="DJ43" s="504"/>
      <c r="DK43" s="504"/>
      <c r="DL43" s="504"/>
      <c r="DM43" s="504"/>
      <c r="DN43" s="504"/>
      <c r="DO43" s="504"/>
      <c r="DP43" s="504"/>
      <c r="DQ43" s="504"/>
      <c r="DR43" s="504"/>
      <c r="DS43" s="504"/>
      <c r="DT43" s="504"/>
      <c r="DU43" s="504"/>
      <c r="DV43" s="504"/>
      <c r="DW43" s="504"/>
      <c r="DX43" s="504"/>
      <c r="DY43" s="504"/>
      <c r="DZ43" s="504"/>
      <c r="EA43" s="504"/>
      <c r="EB43" s="504"/>
      <c r="EC43" s="504"/>
      <c r="ED43" s="504"/>
      <c r="EE43" s="504"/>
      <c r="EF43" s="504"/>
      <c r="EG43" s="504"/>
      <c r="EH43" s="504"/>
      <c r="EI43" s="504"/>
      <c r="EJ43" s="504"/>
      <c r="EK43" s="504"/>
      <c r="EL43" s="504"/>
      <c r="EM43" s="504"/>
      <c r="EN43" s="504"/>
      <c r="EO43" s="504"/>
      <c r="EP43" s="504"/>
      <c r="EQ43" s="504"/>
      <c r="ER43" s="504"/>
      <c r="ES43" s="504"/>
      <c r="ET43" s="504"/>
      <c r="EU43" s="504"/>
      <c r="EV43" s="504"/>
      <c r="EW43" s="504"/>
      <c r="EX43" s="504"/>
      <c r="EY43" s="504"/>
      <c r="EZ43" s="504"/>
      <c r="FA43" s="504"/>
      <c r="FB43" s="504"/>
      <c r="FC43" s="504"/>
      <c r="FD43" s="504"/>
      <c r="FE43" s="504"/>
      <c r="FF43" s="504"/>
      <c r="FG43" s="504"/>
      <c r="FH43" s="504"/>
      <c r="FI43" s="504"/>
      <c r="FJ43" s="504"/>
      <c r="FK43" s="504"/>
      <c r="FL43" s="504"/>
      <c r="FM43" s="504"/>
      <c r="FN43" s="504"/>
      <c r="FO43" s="504"/>
      <c r="FP43" s="504"/>
      <c r="FQ43" s="504"/>
      <c r="FR43" s="504"/>
      <c r="FS43" s="504"/>
      <c r="FT43" s="504"/>
      <c r="FU43" s="504"/>
      <c r="FV43" s="504"/>
      <c r="FW43" s="504"/>
      <c r="FX43" s="504"/>
      <c r="FY43" s="504"/>
      <c r="FZ43" s="504"/>
      <c r="GA43" s="504"/>
      <c r="GB43" s="504"/>
      <c r="GC43" s="504"/>
      <c r="GD43" s="504"/>
      <c r="GE43" s="504"/>
      <c r="GF43" s="504"/>
      <c r="GG43" s="504"/>
      <c r="GH43" s="504"/>
      <c r="GI43" s="504"/>
      <c r="GJ43" s="504"/>
      <c r="GK43" s="504"/>
      <c r="GL43" s="504"/>
      <c r="GM43" s="504"/>
      <c r="GN43" s="504"/>
      <c r="GO43" s="504"/>
      <c r="GP43" s="504"/>
      <c r="GQ43" s="504"/>
      <c r="GR43" s="504"/>
      <c r="GS43" s="504"/>
      <c r="GT43" s="504"/>
      <c r="GU43" s="504"/>
      <c r="GV43" s="504"/>
      <c r="GW43" s="504"/>
      <c r="GX43" s="504"/>
      <c r="GY43" s="504"/>
      <c r="GZ43" s="504"/>
      <c r="HA43" s="504"/>
      <c r="HB43" s="504"/>
      <c r="HC43" s="504"/>
      <c r="HD43" s="504"/>
      <c r="HE43" s="504"/>
      <c r="HF43" s="504"/>
      <c r="HG43" s="504"/>
      <c r="HH43" s="504"/>
      <c r="HI43" s="504"/>
      <c r="HJ43" s="504"/>
      <c r="HK43" s="504"/>
      <c r="HL43" s="504"/>
      <c r="HM43" s="504"/>
      <c r="HN43" s="504"/>
      <c r="HO43" s="504"/>
      <c r="HP43" s="504"/>
      <c r="HQ43" s="504"/>
      <c r="HR43" s="504"/>
      <c r="HS43" s="504"/>
      <c r="HT43" s="504"/>
      <c r="HU43" s="504"/>
      <c r="HV43" s="504"/>
      <c r="HW43" s="504"/>
      <c r="HX43" s="504"/>
      <c r="HY43" s="504"/>
      <c r="HZ43" s="504"/>
      <c r="IA43" s="504"/>
      <c r="IB43" s="504"/>
      <c r="IC43" s="504"/>
      <c r="ID43" s="504"/>
      <c r="IE43" s="504"/>
      <c r="IF43" s="504"/>
      <c r="IG43" s="504"/>
      <c r="IH43" s="504"/>
      <c r="II43" s="504"/>
      <c r="IJ43" s="504"/>
      <c r="IK43" s="504"/>
      <c r="IL43" s="504"/>
      <c r="IM43" s="504"/>
      <c r="IN43" s="504"/>
      <c r="IO43" s="504"/>
      <c r="IP43" s="504"/>
      <c r="IQ43" s="504"/>
      <c r="IR43" s="504"/>
      <c r="IS43" s="504"/>
      <c r="IT43" s="504"/>
      <c r="IU43" s="504"/>
      <c r="IV43" s="504"/>
    </row>
    <row r="44" spans="1:256" ht="12.7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4"/>
      <c r="BG44" s="504"/>
      <c r="BH44" s="504"/>
      <c r="BI44" s="504"/>
      <c r="BJ44" s="504"/>
      <c r="BK44" s="504"/>
      <c r="BL44" s="504"/>
      <c r="BM44" s="504"/>
      <c r="BN44" s="504"/>
      <c r="BO44" s="504"/>
      <c r="BP44" s="504"/>
      <c r="BQ44" s="504"/>
      <c r="BR44" s="504"/>
      <c r="BS44" s="504"/>
      <c r="BT44" s="504"/>
      <c r="BU44" s="504"/>
      <c r="BV44" s="504"/>
      <c r="BW44" s="504"/>
      <c r="BX44" s="504"/>
      <c r="BY44" s="504"/>
      <c r="BZ44" s="504"/>
      <c r="CA44" s="504"/>
      <c r="CB44" s="504"/>
      <c r="CC44" s="504"/>
      <c r="CD44" s="504"/>
      <c r="CE44" s="504"/>
      <c r="CF44" s="504"/>
      <c r="CG44" s="504"/>
      <c r="CH44" s="504"/>
      <c r="CI44" s="504"/>
      <c r="CJ44" s="504"/>
      <c r="CK44" s="504"/>
      <c r="CL44" s="504"/>
      <c r="CM44" s="504"/>
      <c r="CN44" s="504"/>
      <c r="CO44" s="504"/>
      <c r="CP44" s="504"/>
      <c r="CQ44" s="504"/>
      <c r="CR44" s="504"/>
      <c r="CS44" s="504"/>
      <c r="CT44" s="504"/>
      <c r="CU44" s="504"/>
      <c r="CV44" s="504"/>
      <c r="CW44" s="504"/>
      <c r="CX44" s="504"/>
      <c r="CY44" s="504"/>
      <c r="CZ44" s="504"/>
      <c r="DA44" s="504"/>
      <c r="DB44" s="504"/>
      <c r="DC44" s="504"/>
      <c r="DD44" s="504"/>
      <c r="DE44" s="504"/>
      <c r="DF44" s="504"/>
      <c r="DG44" s="504"/>
      <c r="DH44" s="504"/>
      <c r="DI44" s="504"/>
      <c r="DJ44" s="504"/>
      <c r="DK44" s="504"/>
      <c r="DL44" s="504"/>
      <c r="DM44" s="504"/>
      <c r="DN44" s="504"/>
      <c r="DO44" s="504"/>
      <c r="DP44" s="504"/>
      <c r="DQ44" s="504"/>
      <c r="DR44" s="504"/>
      <c r="DS44" s="504"/>
      <c r="DT44" s="504"/>
      <c r="DU44" s="504"/>
      <c r="DV44" s="504"/>
      <c r="DW44" s="504"/>
      <c r="DX44" s="504"/>
      <c r="DY44" s="504"/>
      <c r="DZ44" s="504"/>
      <c r="EA44" s="504"/>
      <c r="EB44" s="504"/>
      <c r="EC44" s="504"/>
      <c r="ED44" s="504"/>
      <c r="EE44" s="504"/>
      <c r="EF44" s="504"/>
      <c r="EG44" s="504"/>
      <c r="EH44" s="504"/>
      <c r="EI44" s="504"/>
      <c r="EJ44" s="504"/>
      <c r="EK44" s="504"/>
      <c r="EL44" s="504"/>
      <c r="EM44" s="504"/>
      <c r="EN44" s="504"/>
      <c r="EO44" s="504"/>
      <c r="EP44" s="504"/>
      <c r="EQ44" s="504"/>
      <c r="ER44" s="504"/>
      <c r="ES44" s="504"/>
      <c r="ET44" s="504"/>
      <c r="EU44" s="504"/>
      <c r="EV44" s="504"/>
      <c r="EW44" s="504"/>
      <c r="EX44" s="504"/>
      <c r="EY44" s="504"/>
      <c r="EZ44" s="504"/>
      <c r="FA44" s="504"/>
      <c r="FB44" s="504"/>
      <c r="FC44" s="504"/>
      <c r="FD44" s="504"/>
      <c r="FE44" s="504"/>
      <c r="FF44" s="504"/>
      <c r="FG44" s="504"/>
      <c r="FH44" s="504"/>
      <c r="FI44" s="504"/>
      <c r="FJ44" s="504"/>
      <c r="FK44" s="504"/>
      <c r="FL44" s="504"/>
      <c r="FM44" s="504"/>
      <c r="FN44" s="504"/>
      <c r="FO44" s="504"/>
      <c r="FP44" s="504"/>
      <c r="FQ44" s="504"/>
      <c r="FR44" s="504"/>
      <c r="FS44" s="504"/>
      <c r="FT44" s="504"/>
      <c r="FU44" s="504"/>
      <c r="FV44" s="504"/>
      <c r="FW44" s="504"/>
      <c r="FX44" s="504"/>
      <c r="FY44" s="504"/>
      <c r="FZ44" s="504"/>
      <c r="GA44" s="504"/>
      <c r="GB44" s="504"/>
      <c r="GC44" s="504"/>
      <c r="GD44" s="504"/>
      <c r="GE44" s="504"/>
      <c r="GF44" s="504"/>
      <c r="GG44" s="504"/>
      <c r="GH44" s="504"/>
      <c r="GI44" s="504"/>
      <c r="GJ44" s="504"/>
      <c r="GK44" s="504"/>
      <c r="GL44" s="504"/>
      <c r="GM44" s="504"/>
      <c r="GN44" s="504"/>
      <c r="GO44" s="504"/>
      <c r="GP44" s="504"/>
      <c r="GQ44" s="504"/>
      <c r="GR44" s="504"/>
      <c r="GS44" s="504"/>
      <c r="GT44" s="504"/>
      <c r="GU44" s="504"/>
      <c r="GV44" s="504"/>
      <c r="GW44" s="504"/>
      <c r="GX44" s="504"/>
      <c r="GY44" s="504"/>
      <c r="GZ44" s="504"/>
      <c r="HA44" s="504"/>
      <c r="HB44" s="504"/>
      <c r="HC44" s="504"/>
      <c r="HD44" s="504"/>
      <c r="HE44" s="504"/>
      <c r="HF44" s="504"/>
      <c r="HG44" s="504"/>
      <c r="HH44" s="504"/>
      <c r="HI44" s="504"/>
      <c r="HJ44" s="504"/>
      <c r="HK44" s="504"/>
      <c r="HL44" s="504"/>
      <c r="HM44" s="504"/>
      <c r="HN44" s="504"/>
      <c r="HO44" s="504"/>
      <c r="HP44" s="504"/>
      <c r="HQ44" s="504"/>
      <c r="HR44" s="504"/>
      <c r="HS44" s="504"/>
      <c r="HT44" s="504"/>
      <c r="HU44" s="504"/>
      <c r="HV44" s="504"/>
      <c r="HW44" s="504"/>
      <c r="HX44" s="504"/>
      <c r="HY44" s="504"/>
      <c r="HZ44" s="504"/>
      <c r="IA44" s="504"/>
      <c r="IB44" s="504"/>
      <c r="IC44" s="504"/>
      <c r="ID44" s="504"/>
      <c r="IE44" s="504"/>
      <c r="IF44" s="504"/>
      <c r="IG44" s="504"/>
      <c r="IH44" s="504"/>
      <c r="II44" s="504"/>
      <c r="IJ44" s="504"/>
      <c r="IK44" s="504"/>
      <c r="IL44" s="504"/>
      <c r="IM44" s="504"/>
      <c r="IN44" s="504"/>
      <c r="IO44" s="504"/>
      <c r="IP44" s="504"/>
      <c r="IQ44" s="504"/>
      <c r="IR44" s="504"/>
      <c r="IS44" s="504"/>
      <c r="IT44" s="504"/>
      <c r="IU44" s="504"/>
      <c r="IV44" s="504"/>
    </row>
    <row r="45" spans="1:256" ht="12.75">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04"/>
      <c r="BM45" s="504"/>
      <c r="BN45" s="504"/>
      <c r="BO45" s="504"/>
      <c r="BP45" s="504"/>
      <c r="BQ45" s="504"/>
      <c r="BR45" s="504"/>
      <c r="BS45" s="504"/>
      <c r="BT45" s="504"/>
      <c r="BU45" s="504"/>
      <c r="BV45" s="504"/>
      <c r="BW45" s="504"/>
      <c r="BX45" s="504"/>
      <c r="BY45" s="504"/>
      <c r="BZ45" s="504"/>
      <c r="CA45" s="504"/>
      <c r="CB45" s="504"/>
      <c r="CC45" s="504"/>
      <c r="CD45" s="504"/>
      <c r="CE45" s="504"/>
      <c r="CF45" s="504"/>
      <c r="CG45" s="504"/>
      <c r="CH45" s="504"/>
      <c r="CI45" s="504"/>
      <c r="CJ45" s="504"/>
      <c r="CK45" s="504"/>
      <c r="CL45" s="504"/>
      <c r="CM45" s="504"/>
      <c r="CN45" s="504"/>
      <c r="CO45" s="504"/>
      <c r="CP45" s="504"/>
      <c r="CQ45" s="504"/>
      <c r="CR45" s="504"/>
      <c r="CS45" s="504"/>
      <c r="CT45" s="504"/>
      <c r="CU45" s="504"/>
      <c r="CV45" s="504"/>
      <c r="CW45" s="504"/>
      <c r="CX45" s="504"/>
      <c r="CY45" s="504"/>
      <c r="CZ45" s="504"/>
      <c r="DA45" s="504"/>
      <c r="DB45" s="504"/>
      <c r="DC45" s="504"/>
      <c r="DD45" s="504"/>
      <c r="DE45" s="504"/>
      <c r="DF45" s="504"/>
      <c r="DG45" s="504"/>
      <c r="DH45" s="504"/>
      <c r="DI45" s="504"/>
      <c r="DJ45" s="504"/>
      <c r="DK45" s="504"/>
      <c r="DL45" s="504"/>
      <c r="DM45" s="504"/>
      <c r="DN45" s="504"/>
      <c r="DO45" s="504"/>
      <c r="DP45" s="504"/>
      <c r="DQ45" s="504"/>
      <c r="DR45" s="504"/>
      <c r="DS45" s="504"/>
      <c r="DT45" s="504"/>
      <c r="DU45" s="504"/>
      <c r="DV45" s="504"/>
      <c r="DW45" s="504"/>
      <c r="DX45" s="504"/>
      <c r="DY45" s="504"/>
      <c r="DZ45" s="504"/>
      <c r="EA45" s="504"/>
      <c r="EB45" s="504"/>
      <c r="EC45" s="504"/>
      <c r="ED45" s="504"/>
      <c r="EE45" s="504"/>
      <c r="EF45" s="504"/>
      <c r="EG45" s="504"/>
      <c r="EH45" s="504"/>
      <c r="EI45" s="504"/>
      <c r="EJ45" s="504"/>
      <c r="EK45" s="504"/>
      <c r="EL45" s="504"/>
      <c r="EM45" s="504"/>
      <c r="EN45" s="504"/>
      <c r="EO45" s="504"/>
      <c r="EP45" s="504"/>
      <c r="EQ45" s="504"/>
      <c r="ER45" s="504"/>
      <c r="ES45" s="504"/>
      <c r="ET45" s="504"/>
      <c r="EU45" s="504"/>
      <c r="EV45" s="504"/>
      <c r="EW45" s="504"/>
      <c r="EX45" s="504"/>
      <c r="EY45" s="504"/>
      <c r="EZ45" s="504"/>
      <c r="FA45" s="504"/>
      <c r="FB45" s="504"/>
      <c r="FC45" s="504"/>
      <c r="FD45" s="504"/>
      <c r="FE45" s="504"/>
      <c r="FF45" s="504"/>
      <c r="FG45" s="504"/>
      <c r="FH45" s="504"/>
      <c r="FI45" s="504"/>
      <c r="FJ45" s="504"/>
      <c r="FK45" s="504"/>
      <c r="FL45" s="504"/>
      <c r="FM45" s="504"/>
      <c r="FN45" s="504"/>
      <c r="FO45" s="504"/>
      <c r="FP45" s="504"/>
      <c r="FQ45" s="504"/>
      <c r="FR45" s="504"/>
      <c r="FS45" s="504"/>
      <c r="FT45" s="504"/>
      <c r="FU45" s="504"/>
      <c r="FV45" s="504"/>
      <c r="FW45" s="504"/>
      <c r="FX45" s="504"/>
      <c r="FY45" s="504"/>
      <c r="FZ45" s="504"/>
      <c r="GA45" s="504"/>
      <c r="GB45" s="504"/>
      <c r="GC45" s="504"/>
      <c r="GD45" s="504"/>
      <c r="GE45" s="504"/>
      <c r="GF45" s="504"/>
      <c r="GG45" s="504"/>
      <c r="GH45" s="504"/>
      <c r="GI45" s="504"/>
      <c r="GJ45" s="504"/>
      <c r="GK45" s="504"/>
      <c r="GL45" s="504"/>
      <c r="GM45" s="504"/>
      <c r="GN45" s="504"/>
      <c r="GO45" s="504"/>
      <c r="GP45" s="504"/>
      <c r="GQ45" s="504"/>
      <c r="GR45" s="504"/>
      <c r="GS45" s="504"/>
      <c r="GT45" s="504"/>
      <c r="GU45" s="504"/>
      <c r="GV45" s="504"/>
      <c r="GW45" s="504"/>
      <c r="GX45" s="504"/>
      <c r="GY45" s="504"/>
      <c r="GZ45" s="504"/>
      <c r="HA45" s="504"/>
      <c r="HB45" s="504"/>
      <c r="HC45" s="504"/>
      <c r="HD45" s="504"/>
      <c r="HE45" s="504"/>
      <c r="HF45" s="504"/>
      <c r="HG45" s="504"/>
      <c r="HH45" s="504"/>
      <c r="HI45" s="504"/>
      <c r="HJ45" s="504"/>
      <c r="HK45" s="504"/>
      <c r="HL45" s="504"/>
      <c r="HM45" s="504"/>
      <c r="HN45" s="504"/>
      <c r="HO45" s="504"/>
      <c r="HP45" s="504"/>
      <c r="HQ45" s="504"/>
      <c r="HR45" s="504"/>
      <c r="HS45" s="504"/>
      <c r="HT45" s="504"/>
      <c r="HU45" s="504"/>
      <c r="HV45" s="504"/>
      <c r="HW45" s="504"/>
      <c r="HX45" s="504"/>
      <c r="HY45" s="504"/>
      <c r="HZ45" s="504"/>
      <c r="IA45" s="504"/>
      <c r="IB45" s="504"/>
      <c r="IC45" s="504"/>
      <c r="ID45" s="504"/>
      <c r="IE45" s="504"/>
      <c r="IF45" s="504"/>
      <c r="IG45" s="504"/>
      <c r="IH45" s="504"/>
      <c r="II45" s="504"/>
      <c r="IJ45" s="504"/>
      <c r="IK45" s="504"/>
      <c r="IL45" s="504"/>
      <c r="IM45" s="504"/>
      <c r="IN45" s="504"/>
      <c r="IO45" s="504"/>
      <c r="IP45" s="504"/>
      <c r="IQ45" s="504"/>
      <c r="IR45" s="504"/>
      <c r="IS45" s="504"/>
      <c r="IT45" s="504"/>
      <c r="IU45" s="504"/>
      <c r="IV45" s="504"/>
    </row>
    <row r="46" spans="1:256" ht="12.75">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04"/>
      <c r="AY46" s="504"/>
      <c r="AZ46" s="504"/>
      <c r="BA46" s="504"/>
      <c r="BB46" s="504"/>
      <c r="BC46" s="504"/>
      <c r="BD46" s="504"/>
      <c r="BE46" s="504"/>
      <c r="BF46" s="504"/>
      <c r="BG46" s="504"/>
      <c r="BH46" s="504"/>
      <c r="BI46" s="504"/>
      <c r="BJ46" s="504"/>
      <c r="BK46" s="504"/>
      <c r="BL46" s="504"/>
      <c r="BM46" s="504"/>
      <c r="BN46" s="504"/>
      <c r="BO46" s="504"/>
      <c r="BP46" s="504"/>
      <c r="BQ46" s="504"/>
      <c r="BR46" s="504"/>
      <c r="BS46" s="504"/>
      <c r="BT46" s="504"/>
      <c r="BU46" s="504"/>
      <c r="BV46" s="504"/>
      <c r="BW46" s="504"/>
      <c r="BX46" s="504"/>
      <c r="BY46" s="504"/>
      <c r="BZ46" s="504"/>
      <c r="CA46" s="504"/>
      <c r="CB46" s="504"/>
      <c r="CC46" s="504"/>
      <c r="CD46" s="504"/>
      <c r="CE46" s="504"/>
      <c r="CF46" s="504"/>
      <c r="CG46" s="504"/>
      <c r="CH46" s="504"/>
      <c r="CI46" s="504"/>
      <c r="CJ46" s="504"/>
      <c r="CK46" s="504"/>
      <c r="CL46" s="504"/>
      <c r="CM46" s="504"/>
      <c r="CN46" s="504"/>
      <c r="CO46" s="504"/>
      <c r="CP46" s="504"/>
      <c r="CQ46" s="504"/>
      <c r="CR46" s="504"/>
      <c r="CS46" s="504"/>
      <c r="CT46" s="504"/>
      <c r="CU46" s="504"/>
      <c r="CV46" s="504"/>
      <c r="CW46" s="504"/>
      <c r="CX46" s="504"/>
      <c r="CY46" s="504"/>
      <c r="CZ46" s="504"/>
      <c r="DA46" s="504"/>
      <c r="DB46" s="504"/>
      <c r="DC46" s="504"/>
      <c r="DD46" s="504"/>
      <c r="DE46" s="504"/>
      <c r="DF46" s="504"/>
      <c r="DG46" s="504"/>
      <c r="DH46" s="504"/>
      <c r="DI46" s="504"/>
      <c r="DJ46" s="504"/>
      <c r="DK46" s="504"/>
      <c r="DL46" s="504"/>
      <c r="DM46" s="504"/>
      <c r="DN46" s="504"/>
      <c r="DO46" s="504"/>
      <c r="DP46" s="504"/>
      <c r="DQ46" s="504"/>
      <c r="DR46" s="504"/>
      <c r="DS46" s="504"/>
      <c r="DT46" s="504"/>
      <c r="DU46" s="504"/>
      <c r="DV46" s="504"/>
      <c r="DW46" s="504"/>
      <c r="DX46" s="504"/>
      <c r="DY46" s="504"/>
      <c r="DZ46" s="504"/>
      <c r="EA46" s="504"/>
      <c r="EB46" s="504"/>
      <c r="EC46" s="504"/>
      <c r="ED46" s="504"/>
      <c r="EE46" s="504"/>
      <c r="EF46" s="504"/>
      <c r="EG46" s="504"/>
      <c r="EH46" s="504"/>
      <c r="EI46" s="504"/>
      <c r="EJ46" s="504"/>
      <c r="EK46" s="504"/>
      <c r="EL46" s="504"/>
      <c r="EM46" s="504"/>
      <c r="EN46" s="504"/>
      <c r="EO46" s="504"/>
      <c r="EP46" s="504"/>
      <c r="EQ46" s="504"/>
      <c r="ER46" s="504"/>
      <c r="ES46" s="504"/>
      <c r="ET46" s="504"/>
      <c r="EU46" s="504"/>
      <c r="EV46" s="504"/>
      <c r="EW46" s="504"/>
      <c r="EX46" s="504"/>
      <c r="EY46" s="504"/>
      <c r="EZ46" s="504"/>
      <c r="FA46" s="504"/>
      <c r="FB46" s="504"/>
      <c r="FC46" s="504"/>
      <c r="FD46" s="504"/>
      <c r="FE46" s="504"/>
      <c r="FF46" s="504"/>
      <c r="FG46" s="504"/>
      <c r="FH46" s="504"/>
      <c r="FI46" s="504"/>
      <c r="FJ46" s="504"/>
      <c r="FK46" s="504"/>
      <c r="FL46" s="504"/>
      <c r="FM46" s="504"/>
      <c r="FN46" s="504"/>
      <c r="FO46" s="504"/>
      <c r="FP46" s="504"/>
      <c r="FQ46" s="504"/>
      <c r="FR46" s="504"/>
      <c r="FS46" s="504"/>
      <c r="FT46" s="504"/>
      <c r="FU46" s="504"/>
      <c r="FV46" s="504"/>
      <c r="FW46" s="504"/>
      <c r="FX46" s="504"/>
      <c r="FY46" s="504"/>
      <c r="FZ46" s="504"/>
      <c r="GA46" s="504"/>
      <c r="GB46" s="504"/>
      <c r="GC46" s="504"/>
      <c r="GD46" s="504"/>
      <c r="GE46" s="504"/>
      <c r="GF46" s="504"/>
      <c r="GG46" s="504"/>
      <c r="GH46" s="504"/>
      <c r="GI46" s="504"/>
      <c r="GJ46" s="504"/>
      <c r="GK46" s="504"/>
      <c r="GL46" s="504"/>
      <c r="GM46" s="504"/>
      <c r="GN46" s="504"/>
      <c r="GO46" s="504"/>
      <c r="GP46" s="504"/>
      <c r="GQ46" s="504"/>
      <c r="GR46" s="504"/>
      <c r="GS46" s="504"/>
      <c r="GT46" s="504"/>
      <c r="GU46" s="504"/>
      <c r="GV46" s="504"/>
      <c r="GW46" s="504"/>
      <c r="GX46" s="504"/>
      <c r="GY46" s="504"/>
      <c r="GZ46" s="504"/>
      <c r="HA46" s="504"/>
      <c r="HB46" s="504"/>
      <c r="HC46" s="504"/>
      <c r="HD46" s="504"/>
      <c r="HE46" s="504"/>
      <c r="HF46" s="504"/>
      <c r="HG46" s="504"/>
      <c r="HH46" s="504"/>
      <c r="HI46" s="504"/>
      <c r="HJ46" s="504"/>
      <c r="HK46" s="504"/>
      <c r="HL46" s="504"/>
      <c r="HM46" s="504"/>
      <c r="HN46" s="504"/>
      <c r="HO46" s="504"/>
      <c r="HP46" s="504"/>
      <c r="HQ46" s="504"/>
      <c r="HR46" s="504"/>
      <c r="HS46" s="504"/>
      <c r="HT46" s="504"/>
      <c r="HU46" s="504"/>
      <c r="HV46" s="504"/>
      <c r="HW46" s="504"/>
      <c r="HX46" s="504"/>
      <c r="HY46" s="504"/>
      <c r="HZ46" s="504"/>
      <c r="IA46" s="504"/>
      <c r="IB46" s="504"/>
      <c r="IC46" s="504"/>
      <c r="ID46" s="504"/>
      <c r="IE46" s="504"/>
      <c r="IF46" s="504"/>
      <c r="IG46" s="504"/>
      <c r="IH46" s="504"/>
      <c r="II46" s="504"/>
      <c r="IJ46" s="504"/>
      <c r="IK46" s="504"/>
      <c r="IL46" s="504"/>
      <c r="IM46" s="504"/>
      <c r="IN46" s="504"/>
      <c r="IO46" s="504"/>
      <c r="IP46" s="504"/>
      <c r="IQ46" s="504"/>
      <c r="IR46" s="504"/>
      <c r="IS46" s="504"/>
      <c r="IT46" s="504"/>
      <c r="IU46" s="504"/>
      <c r="IV46" s="504"/>
    </row>
    <row r="47" spans="1:256" ht="12.75">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c r="BP47" s="504"/>
      <c r="BQ47" s="504"/>
      <c r="BR47" s="504"/>
      <c r="BS47" s="504"/>
      <c r="BT47" s="504"/>
      <c r="BU47" s="504"/>
      <c r="BV47" s="504"/>
      <c r="BW47" s="504"/>
      <c r="BX47" s="504"/>
      <c r="BY47" s="504"/>
      <c r="BZ47" s="504"/>
      <c r="CA47" s="504"/>
      <c r="CB47" s="504"/>
      <c r="CC47" s="504"/>
      <c r="CD47" s="504"/>
      <c r="CE47" s="504"/>
      <c r="CF47" s="504"/>
      <c r="CG47" s="504"/>
      <c r="CH47" s="504"/>
      <c r="CI47" s="504"/>
      <c r="CJ47" s="504"/>
      <c r="CK47" s="504"/>
      <c r="CL47" s="504"/>
      <c r="CM47" s="504"/>
      <c r="CN47" s="504"/>
      <c r="CO47" s="504"/>
      <c r="CP47" s="504"/>
      <c r="CQ47" s="504"/>
      <c r="CR47" s="504"/>
      <c r="CS47" s="504"/>
      <c r="CT47" s="504"/>
      <c r="CU47" s="504"/>
      <c r="CV47" s="504"/>
      <c r="CW47" s="504"/>
      <c r="CX47" s="504"/>
      <c r="CY47" s="504"/>
      <c r="CZ47" s="504"/>
      <c r="DA47" s="504"/>
      <c r="DB47" s="504"/>
      <c r="DC47" s="504"/>
      <c r="DD47" s="504"/>
      <c r="DE47" s="504"/>
      <c r="DF47" s="504"/>
      <c r="DG47" s="504"/>
      <c r="DH47" s="504"/>
      <c r="DI47" s="504"/>
      <c r="DJ47" s="504"/>
      <c r="DK47" s="504"/>
      <c r="DL47" s="504"/>
      <c r="DM47" s="504"/>
      <c r="DN47" s="504"/>
      <c r="DO47" s="504"/>
      <c r="DP47" s="504"/>
      <c r="DQ47" s="504"/>
      <c r="DR47" s="504"/>
      <c r="DS47" s="504"/>
      <c r="DT47" s="504"/>
      <c r="DU47" s="504"/>
      <c r="DV47" s="504"/>
      <c r="DW47" s="504"/>
      <c r="DX47" s="504"/>
      <c r="DY47" s="504"/>
      <c r="DZ47" s="504"/>
      <c r="EA47" s="504"/>
      <c r="EB47" s="504"/>
      <c r="EC47" s="504"/>
      <c r="ED47" s="504"/>
      <c r="EE47" s="504"/>
      <c r="EF47" s="504"/>
      <c r="EG47" s="504"/>
      <c r="EH47" s="504"/>
      <c r="EI47" s="504"/>
      <c r="EJ47" s="504"/>
      <c r="EK47" s="504"/>
      <c r="EL47" s="504"/>
      <c r="EM47" s="504"/>
      <c r="EN47" s="504"/>
      <c r="EO47" s="504"/>
      <c r="EP47" s="504"/>
      <c r="EQ47" s="504"/>
      <c r="ER47" s="504"/>
      <c r="ES47" s="504"/>
      <c r="ET47" s="504"/>
      <c r="EU47" s="504"/>
      <c r="EV47" s="504"/>
      <c r="EW47" s="504"/>
      <c r="EX47" s="504"/>
      <c r="EY47" s="504"/>
      <c r="EZ47" s="504"/>
      <c r="FA47" s="504"/>
      <c r="FB47" s="504"/>
      <c r="FC47" s="504"/>
      <c r="FD47" s="504"/>
      <c r="FE47" s="504"/>
      <c r="FF47" s="504"/>
      <c r="FG47" s="504"/>
      <c r="FH47" s="504"/>
      <c r="FI47" s="504"/>
      <c r="FJ47" s="504"/>
      <c r="FK47" s="504"/>
      <c r="FL47" s="504"/>
      <c r="FM47" s="504"/>
      <c r="FN47" s="504"/>
      <c r="FO47" s="504"/>
      <c r="FP47" s="504"/>
      <c r="FQ47" s="504"/>
      <c r="FR47" s="504"/>
      <c r="FS47" s="504"/>
      <c r="FT47" s="504"/>
      <c r="FU47" s="504"/>
      <c r="FV47" s="504"/>
      <c r="FW47" s="504"/>
      <c r="FX47" s="504"/>
      <c r="FY47" s="504"/>
      <c r="FZ47" s="504"/>
      <c r="GA47" s="504"/>
      <c r="GB47" s="504"/>
      <c r="GC47" s="504"/>
      <c r="GD47" s="504"/>
      <c r="GE47" s="504"/>
      <c r="GF47" s="504"/>
      <c r="GG47" s="504"/>
      <c r="GH47" s="504"/>
      <c r="GI47" s="504"/>
      <c r="GJ47" s="504"/>
      <c r="GK47" s="504"/>
      <c r="GL47" s="504"/>
      <c r="GM47" s="504"/>
      <c r="GN47" s="504"/>
      <c r="GO47" s="504"/>
      <c r="GP47" s="504"/>
      <c r="GQ47" s="504"/>
      <c r="GR47" s="504"/>
      <c r="GS47" s="504"/>
      <c r="GT47" s="504"/>
      <c r="GU47" s="504"/>
      <c r="GV47" s="504"/>
      <c r="GW47" s="504"/>
      <c r="GX47" s="504"/>
      <c r="GY47" s="504"/>
      <c r="GZ47" s="504"/>
      <c r="HA47" s="504"/>
      <c r="HB47" s="504"/>
      <c r="HC47" s="504"/>
      <c r="HD47" s="504"/>
      <c r="HE47" s="504"/>
      <c r="HF47" s="504"/>
      <c r="HG47" s="504"/>
      <c r="HH47" s="504"/>
      <c r="HI47" s="504"/>
      <c r="HJ47" s="504"/>
      <c r="HK47" s="504"/>
      <c r="HL47" s="504"/>
      <c r="HM47" s="504"/>
      <c r="HN47" s="504"/>
      <c r="HO47" s="504"/>
      <c r="HP47" s="504"/>
      <c r="HQ47" s="504"/>
      <c r="HR47" s="504"/>
      <c r="HS47" s="504"/>
      <c r="HT47" s="504"/>
      <c r="HU47" s="504"/>
      <c r="HV47" s="504"/>
      <c r="HW47" s="504"/>
      <c r="HX47" s="504"/>
      <c r="HY47" s="504"/>
      <c r="HZ47" s="504"/>
      <c r="IA47" s="504"/>
      <c r="IB47" s="504"/>
      <c r="IC47" s="504"/>
      <c r="ID47" s="504"/>
      <c r="IE47" s="504"/>
      <c r="IF47" s="504"/>
      <c r="IG47" s="504"/>
      <c r="IH47" s="504"/>
      <c r="II47" s="504"/>
      <c r="IJ47" s="504"/>
      <c r="IK47" s="504"/>
      <c r="IL47" s="504"/>
      <c r="IM47" s="504"/>
      <c r="IN47" s="504"/>
      <c r="IO47" s="504"/>
      <c r="IP47" s="504"/>
      <c r="IQ47" s="504"/>
      <c r="IR47" s="504"/>
      <c r="IS47" s="504"/>
      <c r="IT47" s="504"/>
      <c r="IU47" s="504"/>
      <c r="IV47" s="504"/>
    </row>
    <row r="48" spans="1:256" ht="12.75">
      <c r="A48" s="504"/>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c r="CY48" s="504"/>
      <c r="CZ48" s="504"/>
      <c r="DA48" s="504"/>
      <c r="DB48" s="504"/>
      <c r="DC48" s="504"/>
      <c r="DD48" s="504"/>
      <c r="DE48" s="504"/>
      <c r="DF48" s="504"/>
      <c r="DG48" s="504"/>
      <c r="DH48" s="504"/>
      <c r="DI48" s="504"/>
      <c r="DJ48" s="504"/>
      <c r="DK48" s="504"/>
      <c r="DL48" s="504"/>
      <c r="DM48" s="504"/>
      <c r="DN48" s="504"/>
      <c r="DO48" s="504"/>
      <c r="DP48" s="504"/>
      <c r="DQ48" s="504"/>
      <c r="DR48" s="504"/>
      <c r="DS48" s="504"/>
      <c r="DT48" s="504"/>
      <c r="DU48" s="504"/>
      <c r="DV48" s="504"/>
      <c r="DW48" s="504"/>
      <c r="DX48" s="504"/>
      <c r="DY48" s="504"/>
      <c r="DZ48" s="504"/>
      <c r="EA48" s="504"/>
      <c r="EB48" s="504"/>
      <c r="EC48" s="504"/>
      <c r="ED48" s="504"/>
      <c r="EE48" s="504"/>
      <c r="EF48" s="504"/>
      <c r="EG48" s="504"/>
      <c r="EH48" s="504"/>
      <c r="EI48" s="504"/>
      <c r="EJ48" s="504"/>
      <c r="EK48" s="504"/>
      <c r="EL48" s="504"/>
      <c r="EM48" s="504"/>
      <c r="EN48" s="504"/>
      <c r="EO48" s="504"/>
      <c r="EP48" s="504"/>
      <c r="EQ48" s="504"/>
      <c r="ER48" s="504"/>
      <c r="ES48" s="504"/>
      <c r="ET48" s="504"/>
      <c r="EU48" s="504"/>
      <c r="EV48" s="504"/>
      <c r="EW48" s="504"/>
      <c r="EX48" s="504"/>
      <c r="EY48" s="504"/>
      <c r="EZ48" s="504"/>
      <c r="FA48" s="504"/>
      <c r="FB48" s="504"/>
      <c r="FC48" s="504"/>
      <c r="FD48" s="504"/>
      <c r="FE48" s="504"/>
      <c r="FF48" s="504"/>
      <c r="FG48" s="504"/>
      <c r="FH48" s="504"/>
      <c r="FI48" s="504"/>
      <c r="FJ48" s="504"/>
      <c r="FK48" s="504"/>
      <c r="FL48" s="504"/>
      <c r="FM48" s="504"/>
      <c r="FN48" s="504"/>
      <c r="FO48" s="504"/>
      <c r="FP48" s="504"/>
      <c r="FQ48" s="504"/>
      <c r="FR48" s="504"/>
      <c r="FS48" s="504"/>
      <c r="FT48" s="504"/>
      <c r="FU48" s="504"/>
      <c r="FV48" s="504"/>
      <c r="FW48" s="504"/>
      <c r="FX48" s="504"/>
      <c r="FY48" s="504"/>
      <c r="FZ48" s="504"/>
      <c r="GA48" s="504"/>
      <c r="GB48" s="504"/>
      <c r="GC48" s="504"/>
      <c r="GD48" s="504"/>
      <c r="GE48" s="504"/>
      <c r="GF48" s="504"/>
      <c r="GG48" s="504"/>
      <c r="GH48" s="504"/>
      <c r="GI48" s="504"/>
      <c r="GJ48" s="504"/>
      <c r="GK48" s="504"/>
      <c r="GL48" s="504"/>
      <c r="GM48" s="504"/>
      <c r="GN48" s="504"/>
      <c r="GO48" s="504"/>
      <c r="GP48" s="504"/>
      <c r="GQ48" s="504"/>
      <c r="GR48" s="504"/>
      <c r="GS48" s="504"/>
      <c r="GT48" s="504"/>
      <c r="GU48" s="504"/>
      <c r="GV48" s="504"/>
      <c r="GW48" s="504"/>
      <c r="GX48" s="504"/>
      <c r="GY48" s="504"/>
      <c r="GZ48" s="504"/>
      <c r="HA48" s="504"/>
      <c r="HB48" s="504"/>
      <c r="HC48" s="504"/>
      <c r="HD48" s="504"/>
      <c r="HE48" s="504"/>
      <c r="HF48" s="504"/>
      <c r="HG48" s="504"/>
      <c r="HH48" s="504"/>
      <c r="HI48" s="504"/>
      <c r="HJ48" s="504"/>
      <c r="HK48" s="504"/>
      <c r="HL48" s="504"/>
      <c r="HM48" s="504"/>
      <c r="HN48" s="504"/>
      <c r="HO48" s="504"/>
      <c r="HP48" s="504"/>
      <c r="HQ48" s="504"/>
      <c r="HR48" s="504"/>
      <c r="HS48" s="504"/>
      <c r="HT48" s="504"/>
      <c r="HU48" s="504"/>
      <c r="HV48" s="504"/>
      <c r="HW48" s="504"/>
      <c r="HX48" s="504"/>
      <c r="HY48" s="504"/>
      <c r="HZ48" s="504"/>
      <c r="IA48" s="504"/>
      <c r="IB48" s="504"/>
      <c r="IC48" s="504"/>
      <c r="ID48" s="504"/>
      <c r="IE48" s="504"/>
      <c r="IF48" s="504"/>
      <c r="IG48" s="504"/>
      <c r="IH48" s="504"/>
      <c r="II48" s="504"/>
      <c r="IJ48" s="504"/>
      <c r="IK48" s="504"/>
      <c r="IL48" s="504"/>
      <c r="IM48" s="504"/>
      <c r="IN48" s="504"/>
      <c r="IO48" s="504"/>
      <c r="IP48" s="504"/>
      <c r="IQ48" s="504"/>
      <c r="IR48" s="504"/>
      <c r="IS48" s="504"/>
      <c r="IT48" s="504"/>
      <c r="IU48" s="504"/>
      <c r="IV48" s="504"/>
    </row>
    <row r="49" ht="12.75">
      <c r="A49" s="504"/>
    </row>
  </sheetData>
  <sheetProtection/>
  <mergeCells count="1">
    <mergeCell ref="A2:N2"/>
  </mergeCells>
  <printOptions/>
  <pageMargins left="0.7" right="0.7" top="0.75" bottom="0.75" header="0.3" footer="0.3"/>
  <pageSetup orientation="portrait" paperSize="9"/>
</worksheet>
</file>

<file path=xl/worksheets/sheet106.xml><?xml version="1.0" encoding="utf-8"?>
<worksheet xmlns="http://schemas.openxmlformats.org/spreadsheetml/2006/main" xmlns:r="http://schemas.openxmlformats.org/officeDocument/2006/relationships">
  <dimension ref="A1:IV49"/>
  <sheetViews>
    <sheetView zoomScalePageLayoutView="0" workbookViewId="0" topLeftCell="A1">
      <selection activeCell="P23" sqref="P23"/>
    </sheetView>
  </sheetViews>
  <sheetFormatPr defaultColWidth="5.00390625" defaultRowHeight="12.75"/>
  <cols>
    <col min="1" max="1" width="29.7109375" style="505" customWidth="1"/>
    <col min="2" max="12" width="5.00390625" style="505" bestFit="1" customWidth="1"/>
    <col min="13" max="13" width="5.8515625" style="505" customWidth="1"/>
    <col min="14" max="14" width="5.00390625" style="505" bestFit="1" customWidth="1"/>
    <col min="15" max="245" width="10.28125" style="505" customWidth="1"/>
    <col min="246" max="246" width="21.8515625" style="505" customWidth="1"/>
    <col min="247" max="247" width="5.421875" style="505" customWidth="1"/>
    <col min="248" max="248" width="5.00390625" style="505" bestFit="1" customWidth="1"/>
    <col min="249" max="16384" width="5.00390625" style="505" customWidth="1"/>
  </cols>
  <sheetData>
    <row r="1" spans="1:256" ht="12.75">
      <c r="A1" s="473"/>
      <c r="B1" s="473"/>
      <c r="C1" s="473"/>
      <c r="D1" s="473"/>
      <c r="E1" s="473"/>
      <c r="F1" s="473"/>
      <c r="G1" s="473"/>
      <c r="H1" s="473"/>
      <c r="I1" s="473"/>
      <c r="J1" s="473"/>
      <c r="K1" s="473"/>
      <c r="L1" s="473"/>
      <c r="M1" s="515"/>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c r="DY1" s="347"/>
      <c r="DZ1" s="347"/>
      <c r="EA1" s="347"/>
      <c r="EB1" s="347"/>
      <c r="EC1" s="347"/>
      <c r="ED1" s="347"/>
      <c r="EE1" s="347"/>
      <c r="EF1" s="347"/>
      <c r="EG1" s="347"/>
      <c r="EH1" s="347"/>
      <c r="EI1" s="347"/>
      <c r="EJ1" s="347"/>
      <c r="EK1" s="347"/>
      <c r="EL1" s="347"/>
      <c r="EM1" s="347"/>
      <c r="EN1" s="347"/>
      <c r="EO1" s="347"/>
      <c r="EP1" s="347"/>
      <c r="EQ1" s="347"/>
      <c r="ER1" s="347"/>
      <c r="ES1" s="347"/>
      <c r="ET1" s="347"/>
      <c r="EU1" s="347"/>
      <c r="EV1" s="347"/>
      <c r="EW1" s="347"/>
      <c r="EX1" s="347"/>
      <c r="EY1" s="347"/>
      <c r="EZ1" s="347"/>
      <c r="FA1" s="347"/>
      <c r="FB1" s="347"/>
      <c r="FC1" s="347"/>
      <c r="FD1" s="347"/>
      <c r="FE1" s="347"/>
      <c r="FF1" s="347"/>
      <c r="FG1" s="347"/>
      <c r="FH1" s="347"/>
      <c r="FI1" s="347"/>
      <c r="FJ1" s="347"/>
      <c r="FK1" s="347"/>
      <c r="FL1" s="347"/>
      <c r="FM1" s="347"/>
      <c r="FN1" s="347"/>
      <c r="FO1" s="347"/>
      <c r="FP1" s="347"/>
      <c r="FQ1" s="347"/>
      <c r="FR1" s="347"/>
      <c r="FS1" s="347"/>
      <c r="FT1" s="347"/>
      <c r="FU1" s="347"/>
      <c r="FV1" s="347"/>
      <c r="FW1" s="347"/>
      <c r="FX1" s="347"/>
      <c r="FY1" s="347"/>
      <c r="FZ1" s="347"/>
      <c r="GA1" s="347"/>
      <c r="GB1" s="347"/>
      <c r="GC1" s="347"/>
      <c r="GD1" s="347"/>
      <c r="GE1" s="347"/>
      <c r="GF1" s="347"/>
      <c r="GG1" s="347"/>
      <c r="GH1" s="347"/>
      <c r="GI1" s="347"/>
      <c r="GJ1" s="347"/>
      <c r="GK1" s="347"/>
      <c r="GL1" s="347"/>
      <c r="GM1" s="347"/>
      <c r="GN1" s="347"/>
      <c r="GO1" s="347"/>
      <c r="GP1" s="347"/>
      <c r="GQ1" s="347"/>
      <c r="GR1" s="347"/>
      <c r="GS1" s="347"/>
      <c r="GT1" s="347"/>
      <c r="GU1" s="347"/>
      <c r="GV1" s="347"/>
      <c r="GW1" s="347"/>
      <c r="GX1" s="347"/>
      <c r="GY1" s="347"/>
      <c r="GZ1" s="347"/>
      <c r="HA1" s="347"/>
      <c r="HB1" s="347"/>
      <c r="HC1" s="347"/>
      <c r="HD1" s="347"/>
      <c r="HE1" s="347"/>
      <c r="HF1" s="347"/>
      <c r="HG1" s="347"/>
      <c r="HH1" s="347"/>
      <c r="HI1" s="347"/>
      <c r="HJ1" s="347"/>
      <c r="HK1" s="347"/>
      <c r="HL1" s="347"/>
      <c r="HM1" s="347"/>
      <c r="HN1" s="347"/>
      <c r="HO1" s="347"/>
      <c r="HP1" s="347"/>
      <c r="HQ1" s="347"/>
      <c r="HR1" s="347"/>
      <c r="HS1" s="347"/>
      <c r="HT1" s="347"/>
      <c r="HU1" s="347"/>
      <c r="HV1" s="347"/>
      <c r="HW1" s="347"/>
      <c r="HX1" s="347"/>
      <c r="HY1" s="347"/>
      <c r="HZ1" s="347"/>
      <c r="IA1" s="347"/>
      <c r="IB1" s="347"/>
      <c r="IC1" s="347"/>
      <c r="ID1" s="347"/>
      <c r="IE1" s="347"/>
      <c r="IF1" s="347"/>
      <c r="IG1" s="347"/>
      <c r="IH1" s="347"/>
      <c r="II1" s="347"/>
      <c r="IJ1" s="347"/>
      <c r="IK1" s="347"/>
      <c r="IL1" s="347"/>
      <c r="IM1" s="347"/>
      <c r="IN1" s="347"/>
      <c r="IO1" s="347"/>
      <c r="IP1" s="347"/>
      <c r="IQ1" s="347"/>
      <c r="IR1" s="347"/>
      <c r="IS1" s="347"/>
      <c r="IT1" s="347"/>
      <c r="IU1" s="347"/>
      <c r="IV1" s="347"/>
    </row>
    <row r="2" spans="1:256" ht="16.5">
      <c r="A2" s="762" t="s">
        <v>21</v>
      </c>
      <c r="B2" s="762"/>
      <c r="C2" s="762"/>
      <c r="D2" s="762"/>
      <c r="E2" s="762"/>
      <c r="F2" s="762"/>
      <c r="G2" s="762"/>
      <c r="H2" s="762"/>
      <c r="I2" s="762"/>
      <c r="J2" s="762"/>
      <c r="K2" s="762"/>
      <c r="L2" s="762"/>
      <c r="M2" s="762"/>
      <c r="N2" s="762"/>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c r="ED2" s="347"/>
      <c r="EE2" s="347"/>
      <c r="EF2" s="347"/>
      <c r="EG2" s="347"/>
      <c r="EH2" s="347"/>
      <c r="EI2" s="347"/>
      <c r="EJ2" s="347"/>
      <c r="EK2" s="347"/>
      <c r="EL2" s="347"/>
      <c r="EM2" s="347"/>
      <c r="EN2" s="347"/>
      <c r="EO2" s="347"/>
      <c r="EP2" s="347"/>
      <c r="EQ2" s="347"/>
      <c r="ER2" s="347"/>
      <c r="ES2" s="347"/>
      <c r="ET2" s="347"/>
      <c r="EU2" s="347"/>
      <c r="EV2" s="347"/>
      <c r="EW2" s="347"/>
      <c r="EX2" s="347"/>
      <c r="EY2" s="347"/>
      <c r="EZ2" s="347"/>
      <c r="FA2" s="347"/>
      <c r="FB2" s="347"/>
      <c r="FC2" s="347"/>
      <c r="FD2" s="347"/>
      <c r="FE2" s="347"/>
      <c r="FF2" s="347"/>
      <c r="FG2" s="347"/>
      <c r="FH2" s="347"/>
      <c r="FI2" s="347"/>
      <c r="FJ2" s="347"/>
      <c r="FK2" s="347"/>
      <c r="FL2" s="347"/>
      <c r="FM2" s="347"/>
      <c r="FN2" s="347"/>
      <c r="FO2" s="347"/>
      <c r="FP2" s="347"/>
      <c r="FQ2" s="347"/>
      <c r="FR2" s="347"/>
      <c r="FS2" s="347"/>
      <c r="FT2" s="347"/>
      <c r="FU2" s="347"/>
      <c r="FV2" s="347"/>
      <c r="FW2" s="347"/>
      <c r="FX2" s="347"/>
      <c r="FY2" s="347"/>
      <c r="FZ2" s="347"/>
      <c r="GA2" s="347"/>
      <c r="GB2" s="347"/>
      <c r="GC2" s="347"/>
      <c r="GD2" s="347"/>
      <c r="GE2" s="347"/>
      <c r="GF2" s="347"/>
      <c r="GG2" s="347"/>
      <c r="GH2" s="347"/>
      <c r="GI2" s="347"/>
      <c r="GJ2" s="347"/>
      <c r="GK2" s="347"/>
      <c r="GL2" s="347"/>
      <c r="GM2" s="347"/>
      <c r="GN2" s="347"/>
      <c r="GO2" s="347"/>
      <c r="GP2" s="347"/>
      <c r="GQ2" s="347"/>
      <c r="GR2" s="347"/>
      <c r="GS2" s="347"/>
      <c r="GT2" s="347"/>
      <c r="GU2" s="347"/>
      <c r="GV2" s="347"/>
      <c r="GW2" s="347"/>
      <c r="GX2" s="347"/>
      <c r="GY2" s="347"/>
      <c r="GZ2" s="347"/>
      <c r="HA2" s="347"/>
      <c r="HB2" s="347"/>
      <c r="HC2" s="347"/>
      <c r="HD2" s="347"/>
      <c r="HE2" s="347"/>
      <c r="HF2" s="347"/>
      <c r="HG2" s="347"/>
      <c r="HH2" s="347"/>
      <c r="HI2" s="347"/>
      <c r="HJ2" s="347"/>
      <c r="HK2" s="347"/>
      <c r="HL2" s="347"/>
      <c r="HM2" s="347"/>
      <c r="HN2" s="347"/>
      <c r="HO2" s="347"/>
      <c r="HP2" s="347"/>
      <c r="HQ2" s="347"/>
      <c r="HR2" s="347"/>
      <c r="HS2" s="347"/>
      <c r="HT2" s="347"/>
      <c r="HU2" s="347"/>
      <c r="HV2" s="347"/>
      <c r="HW2" s="347"/>
      <c r="HX2" s="347"/>
      <c r="HY2" s="347"/>
      <c r="HZ2" s="347"/>
      <c r="IA2" s="347"/>
      <c r="IB2" s="347"/>
      <c r="IC2" s="347"/>
      <c r="ID2" s="347"/>
      <c r="IE2" s="347"/>
      <c r="IF2" s="347"/>
      <c r="IG2" s="347"/>
      <c r="IH2" s="347"/>
      <c r="II2" s="347"/>
      <c r="IJ2" s="347"/>
      <c r="IK2" s="347"/>
      <c r="IL2" s="347"/>
      <c r="IM2" s="347"/>
      <c r="IN2" s="347"/>
      <c r="IO2" s="347"/>
      <c r="IP2" s="347"/>
      <c r="IQ2" s="347"/>
      <c r="IR2" s="347"/>
      <c r="IS2" s="347"/>
      <c r="IT2" s="347"/>
      <c r="IU2" s="347"/>
      <c r="IV2" s="347"/>
    </row>
    <row r="3" spans="1:256" ht="12.75">
      <c r="A3" s="473"/>
      <c r="B3" s="473"/>
      <c r="C3" s="473"/>
      <c r="D3" s="473"/>
      <c r="E3" s="473"/>
      <c r="F3" s="473"/>
      <c r="G3" s="473"/>
      <c r="H3" s="473"/>
      <c r="I3" s="473"/>
      <c r="J3" s="473"/>
      <c r="K3" s="473"/>
      <c r="L3" s="473"/>
      <c r="M3" s="515"/>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7"/>
      <c r="ED3" s="347"/>
      <c r="EE3" s="347"/>
      <c r="EF3" s="347"/>
      <c r="EG3" s="347"/>
      <c r="EH3" s="347"/>
      <c r="EI3" s="347"/>
      <c r="EJ3" s="347"/>
      <c r="EK3" s="347"/>
      <c r="EL3" s="347"/>
      <c r="EM3" s="347"/>
      <c r="EN3" s="347"/>
      <c r="EO3" s="347"/>
      <c r="EP3" s="347"/>
      <c r="EQ3" s="347"/>
      <c r="ER3" s="347"/>
      <c r="ES3" s="347"/>
      <c r="ET3" s="347"/>
      <c r="EU3" s="347"/>
      <c r="EV3" s="347"/>
      <c r="EW3" s="347"/>
      <c r="EX3" s="347"/>
      <c r="EY3" s="347"/>
      <c r="EZ3" s="347"/>
      <c r="FA3" s="347"/>
      <c r="FB3" s="347"/>
      <c r="FC3" s="347"/>
      <c r="FD3" s="347"/>
      <c r="FE3" s="347"/>
      <c r="FF3" s="347"/>
      <c r="FG3" s="347"/>
      <c r="FH3" s="347"/>
      <c r="FI3" s="347"/>
      <c r="FJ3" s="347"/>
      <c r="FK3" s="347"/>
      <c r="FL3" s="347"/>
      <c r="FM3" s="347"/>
      <c r="FN3" s="347"/>
      <c r="FO3" s="347"/>
      <c r="FP3" s="347"/>
      <c r="FQ3" s="347"/>
      <c r="FR3" s="347"/>
      <c r="FS3" s="347"/>
      <c r="FT3" s="347"/>
      <c r="FU3" s="347"/>
      <c r="FV3" s="347"/>
      <c r="FW3" s="347"/>
      <c r="FX3" s="347"/>
      <c r="FY3" s="347"/>
      <c r="FZ3" s="347"/>
      <c r="GA3" s="347"/>
      <c r="GB3" s="347"/>
      <c r="GC3" s="347"/>
      <c r="GD3" s="347"/>
      <c r="GE3" s="347"/>
      <c r="GF3" s="347"/>
      <c r="GG3" s="347"/>
      <c r="GH3" s="347"/>
      <c r="GI3" s="347"/>
      <c r="GJ3" s="347"/>
      <c r="GK3" s="347"/>
      <c r="GL3" s="347"/>
      <c r="GM3" s="347"/>
      <c r="GN3" s="347"/>
      <c r="GO3" s="347"/>
      <c r="GP3" s="347"/>
      <c r="GQ3" s="347"/>
      <c r="GR3" s="347"/>
      <c r="GS3" s="347"/>
      <c r="GT3" s="347"/>
      <c r="GU3" s="347"/>
      <c r="GV3" s="347"/>
      <c r="GW3" s="347"/>
      <c r="GX3" s="347"/>
      <c r="GY3" s="347"/>
      <c r="GZ3" s="347"/>
      <c r="HA3" s="347"/>
      <c r="HB3" s="347"/>
      <c r="HC3" s="347"/>
      <c r="HD3" s="347"/>
      <c r="HE3" s="347"/>
      <c r="HF3" s="347"/>
      <c r="HG3" s="347"/>
      <c r="HH3" s="347"/>
      <c r="HI3" s="347"/>
      <c r="HJ3" s="347"/>
      <c r="HK3" s="347"/>
      <c r="HL3" s="347"/>
      <c r="HM3" s="347"/>
      <c r="HN3" s="347"/>
      <c r="HO3" s="347"/>
      <c r="HP3" s="347"/>
      <c r="HQ3" s="347"/>
      <c r="HR3" s="347"/>
      <c r="HS3" s="347"/>
      <c r="HT3" s="347"/>
      <c r="HU3" s="347"/>
      <c r="HV3" s="347"/>
      <c r="HW3" s="347"/>
      <c r="HX3" s="347"/>
      <c r="HY3" s="347"/>
      <c r="HZ3" s="347"/>
      <c r="IA3" s="347"/>
      <c r="IB3" s="347"/>
      <c r="IC3" s="347"/>
      <c r="ID3" s="347"/>
      <c r="IE3" s="347"/>
      <c r="IF3" s="347"/>
      <c r="IG3" s="347"/>
      <c r="IH3" s="347"/>
      <c r="II3" s="347"/>
      <c r="IJ3" s="347"/>
      <c r="IK3" s="347"/>
      <c r="IL3" s="347"/>
      <c r="IM3" s="347"/>
      <c r="IN3" s="347"/>
      <c r="IO3" s="347"/>
      <c r="IP3" s="347"/>
      <c r="IQ3" s="347"/>
      <c r="IR3" s="347"/>
      <c r="IS3" s="347"/>
      <c r="IT3" s="347"/>
      <c r="IU3" s="347"/>
      <c r="IV3" s="347"/>
    </row>
    <row r="4" spans="1:256" ht="12.75">
      <c r="A4" s="502"/>
      <c r="B4" s="502" t="s">
        <v>17</v>
      </c>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c r="BS4" s="502"/>
      <c r="BT4" s="502"/>
      <c r="BU4" s="502"/>
      <c r="BV4" s="502"/>
      <c r="BW4" s="502"/>
      <c r="BX4" s="502"/>
      <c r="BY4" s="502"/>
      <c r="BZ4" s="502"/>
      <c r="CA4" s="502"/>
      <c r="CB4" s="502"/>
      <c r="CC4" s="502"/>
      <c r="CD4" s="502"/>
      <c r="CE4" s="502"/>
      <c r="CF4" s="502"/>
      <c r="CG4" s="502"/>
      <c r="CH4" s="502"/>
      <c r="CI4" s="502"/>
      <c r="CJ4" s="502"/>
      <c r="CK4" s="502"/>
      <c r="CL4" s="502"/>
      <c r="CM4" s="502"/>
      <c r="CN4" s="502"/>
      <c r="CO4" s="502"/>
      <c r="CP4" s="502"/>
      <c r="CQ4" s="502"/>
      <c r="CR4" s="502"/>
      <c r="CS4" s="502"/>
      <c r="CT4" s="502"/>
      <c r="CU4" s="502"/>
      <c r="CV4" s="502"/>
      <c r="CW4" s="502"/>
      <c r="CX4" s="502"/>
      <c r="CY4" s="502"/>
      <c r="CZ4" s="502"/>
      <c r="DA4" s="502"/>
      <c r="DB4" s="502"/>
      <c r="DC4" s="502"/>
      <c r="DD4" s="502"/>
      <c r="DE4" s="502"/>
      <c r="DF4" s="502"/>
      <c r="DG4" s="502"/>
      <c r="DH4" s="502"/>
      <c r="DI4" s="502"/>
      <c r="DJ4" s="502"/>
      <c r="DK4" s="502"/>
      <c r="DL4" s="502"/>
      <c r="DM4" s="502"/>
      <c r="DN4" s="502"/>
      <c r="DO4" s="502"/>
      <c r="DP4" s="502"/>
      <c r="DQ4" s="502"/>
      <c r="DR4" s="502"/>
      <c r="DS4" s="502"/>
      <c r="DT4" s="502"/>
      <c r="DU4" s="502"/>
      <c r="DV4" s="502"/>
      <c r="DW4" s="502"/>
      <c r="DX4" s="502"/>
      <c r="DY4" s="502"/>
      <c r="DZ4" s="502"/>
      <c r="EA4" s="502"/>
      <c r="EB4" s="502"/>
      <c r="EC4" s="502"/>
      <c r="ED4" s="502"/>
      <c r="EE4" s="502"/>
      <c r="EF4" s="502"/>
      <c r="EG4" s="502"/>
      <c r="EH4" s="502"/>
      <c r="EI4" s="502"/>
      <c r="EJ4" s="502"/>
      <c r="EK4" s="502"/>
      <c r="EL4" s="502"/>
      <c r="EM4" s="502"/>
      <c r="EN4" s="502"/>
      <c r="EO4" s="502"/>
      <c r="EP4" s="502"/>
      <c r="EQ4" s="502"/>
      <c r="ER4" s="502"/>
      <c r="ES4" s="502"/>
      <c r="ET4" s="502"/>
      <c r="EU4" s="502"/>
      <c r="EV4" s="502"/>
      <c r="EW4" s="502"/>
      <c r="EX4" s="502"/>
      <c r="EY4" s="502"/>
      <c r="EZ4" s="502"/>
      <c r="FA4" s="502"/>
      <c r="FB4" s="502"/>
      <c r="FC4" s="502"/>
      <c r="FD4" s="502"/>
      <c r="FE4" s="502"/>
      <c r="FF4" s="502"/>
      <c r="FG4" s="502"/>
      <c r="FH4" s="502"/>
      <c r="FI4" s="502"/>
      <c r="FJ4" s="502"/>
      <c r="FK4" s="502"/>
      <c r="FL4" s="502"/>
      <c r="FM4" s="502"/>
      <c r="FN4" s="502"/>
      <c r="FO4" s="502"/>
      <c r="FP4" s="502"/>
      <c r="FQ4" s="502"/>
      <c r="FR4" s="502"/>
      <c r="FS4" s="502"/>
      <c r="FT4" s="502"/>
      <c r="FU4" s="502"/>
      <c r="FV4" s="502"/>
      <c r="FW4" s="502"/>
      <c r="FX4" s="502"/>
      <c r="FY4" s="502"/>
      <c r="FZ4" s="502"/>
      <c r="GA4" s="502"/>
      <c r="GB4" s="502"/>
      <c r="GC4" s="502"/>
      <c r="GD4" s="502"/>
      <c r="GE4" s="502"/>
      <c r="GF4" s="502"/>
      <c r="GG4" s="502"/>
      <c r="GH4" s="502"/>
      <c r="GI4" s="502"/>
      <c r="GJ4" s="502"/>
      <c r="GK4" s="502"/>
      <c r="GL4" s="502"/>
      <c r="GM4" s="502"/>
      <c r="GN4" s="502"/>
      <c r="GO4" s="502"/>
      <c r="GP4" s="502"/>
      <c r="GQ4" s="502"/>
      <c r="GR4" s="502"/>
      <c r="GS4" s="502"/>
      <c r="GT4" s="502"/>
      <c r="GU4" s="502"/>
      <c r="GV4" s="502"/>
      <c r="GW4" s="502"/>
      <c r="GX4" s="502"/>
      <c r="GY4" s="502"/>
      <c r="GZ4" s="502"/>
      <c r="HA4" s="502"/>
      <c r="HB4" s="502"/>
      <c r="HC4" s="502"/>
      <c r="HD4" s="502"/>
      <c r="HE4" s="502"/>
      <c r="HF4" s="502"/>
      <c r="HG4" s="502"/>
      <c r="HH4" s="502"/>
      <c r="HI4" s="502"/>
      <c r="HJ4" s="502"/>
      <c r="HK4" s="502"/>
      <c r="HL4" s="502"/>
      <c r="HM4" s="502"/>
      <c r="HN4" s="502"/>
      <c r="HO4" s="502"/>
      <c r="HP4" s="502"/>
      <c r="HQ4" s="502"/>
      <c r="HR4" s="502"/>
      <c r="HS4" s="502"/>
      <c r="HT4" s="502"/>
      <c r="HU4" s="502"/>
      <c r="HV4" s="502"/>
      <c r="HW4" s="502"/>
      <c r="HX4" s="502"/>
      <c r="HY4" s="502"/>
      <c r="HZ4" s="502"/>
      <c r="IA4" s="502"/>
      <c r="IB4" s="502"/>
      <c r="IC4" s="502"/>
      <c r="ID4" s="502"/>
      <c r="IE4" s="502"/>
      <c r="IF4" s="502"/>
      <c r="IG4" s="502"/>
      <c r="IH4" s="502"/>
      <c r="II4" s="502"/>
      <c r="IJ4" s="502"/>
      <c r="IK4" s="502"/>
      <c r="IL4" s="502"/>
      <c r="IM4" s="502"/>
      <c r="IN4" s="502"/>
      <c r="IO4" s="502"/>
      <c r="IP4" s="502"/>
      <c r="IQ4" s="502"/>
      <c r="IR4" s="502"/>
      <c r="IS4" s="502"/>
      <c r="IT4" s="502"/>
      <c r="IU4" s="502"/>
      <c r="IV4" s="502"/>
    </row>
    <row r="5" spans="1:256" ht="12.75">
      <c r="A5" s="502"/>
      <c r="B5" s="393">
        <v>2003</v>
      </c>
      <c r="C5" s="393">
        <v>2004</v>
      </c>
      <c r="D5" s="393">
        <v>2005</v>
      </c>
      <c r="E5" s="393">
        <v>2006</v>
      </c>
      <c r="F5" s="393">
        <v>2007</v>
      </c>
      <c r="G5" s="393">
        <v>2008</v>
      </c>
      <c r="H5" s="393">
        <v>2009</v>
      </c>
      <c r="I5" s="393">
        <v>2010</v>
      </c>
      <c r="J5" s="393">
        <v>2011</v>
      </c>
      <c r="K5" s="393">
        <v>2012</v>
      </c>
      <c r="L5" s="393">
        <v>2013</v>
      </c>
      <c r="M5" s="393">
        <v>2014</v>
      </c>
      <c r="N5" s="393">
        <v>2015</v>
      </c>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c r="BS5" s="503"/>
      <c r="BT5" s="503"/>
      <c r="BU5" s="503"/>
      <c r="BV5" s="503"/>
      <c r="BW5" s="503"/>
      <c r="BX5" s="503"/>
      <c r="BY5" s="503"/>
      <c r="BZ5" s="503"/>
      <c r="CA5" s="503"/>
      <c r="CB5" s="503"/>
      <c r="CC5" s="503"/>
      <c r="CD5" s="503"/>
      <c r="CE5" s="503"/>
      <c r="CF5" s="503"/>
      <c r="CG5" s="503"/>
      <c r="CH5" s="503"/>
      <c r="CI5" s="503"/>
      <c r="CJ5" s="503"/>
      <c r="CK5" s="503"/>
      <c r="CL5" s="503"/>
      <c r="CM5" s="503"/>
      <c r="CN5" s="503"/>
      <c r="CO5" s="503"/>
      <c r="CP5" s="503"/>
      <c r="CQ5" s="503"/>
      <c r="CR5" s="503"/>
      <c r="CS5" s="503"/>
      <c r="CT5" s="503"/>
      <c r="CU5" s="503"/>
      <c r="CV5" s="503"/>
      <c r="CW5" s="503"/>
      <c r="CX5" s="503"/>
      <c r="CY5" s="503"/>
      <c r="CZ5" s="503"/>
      <c r="DA5" s="503"/>
      <c r="DB5" s="503"/>
      <c r="DC5" s="503"/>
      <c r="DD5" s="503"/>
      <c r="DE5" s="503"/>
      <c r="DF5" s="503"/>
      <c r="DG5" s="503"/>
      <c r="DH5" s="503"/>
      <c r="DI5" s="503"/>
      <c r="DJ5" s="503"/>
      <c r="DK5" s="503"/>
      <c r="DL5" s="503"/>
      <c r="DM5" s="503"/>
      <c r="DN5" s="503"/>
      <c r="DO5" s="503"/>
      <c r="DP5" s="503"/>
      <c r="DQ5" s="503"/>
      <c r="DR5" s="503"/>
      <c r="DS5" s="503"/>
      <c r="DT5" s="503"/>
      <c r="DU5" s="503"/>
      <c r="DV5" s="503"/>
      <c r="DW5" s="503"/>
      <c r="DX5" s="503"/>
      <c r="DY5" s="503"/>
      <c r="DZ5" s="503"/>
      <c r="EA5" s="503"/>
      <c r="EB5" s="503"/>
      <c r="EC5" s="503"/>
      <c r="ED5" s="503"/>
      <c r="EE5" s="503"/>
      <c r="EF5" s="503"/>
      <c r="EG5" s="503"/>
      <c r="EH5" s="503"/>
      <c r="EI5" s="503"/>
      <c r="EJ5" s="503"/>
      <c r="EK5" s="503"/>
      <c r="EL5" s="503"/>
      <c r="EM5" s="503"/>
      <c r="EN5" s="503"/>
      <c r="EO5" s="503"/>
      <c r="EP5" s="503"/>
      <c r="EQ5" s="503"/>
      <c r="ER5" s="503"/>
      <c r="ES5" s="503"/>
      <c r="ET5" s="503"/>
      <c r="EU5" s="503"/>
      <c r="EV5" s="503"/>
      <c r="EW5" s="503"/>
      <c r="EX5" s="503"/>
      <c r="EY5" s="503"/>
      <c r="EZ5" s="503"/>
      <c r="FA5" s="503"/>
      <c r="FB5" s="503"/>
      <c r="FC5" s="503"/>
      <c r="FD5" s="503"/>
      <c r="FE5" s="503"/>
      <c r="FF5" s="503"/>
      <c r="FG5" s="503"/>
      <c r="FH5" s="503"/>
      <c r="FI5" s="503"/>
      <c r="FJ5" s="503"/>
      <c r="FK5" s="503"/>
      <c r="FL5" s="503"/>
      <c r="FM5" s="503"/>
      <c r="FN5" s="503"/>
      <c r="FO5" s="503"/>
      <c r="FP5" s="503"/>
      <c r="FQ5" s="503"/>
      <c r="FR5" s="503"/>
      <c r="FS5" s="503"/>
      <c r="FT5" s="503"/>
      <c r="FU5" s="503"/>
      <c r="FV5" s="503"/>
      <c r="FW5" s="503"/>
      <c r="FX5" s="503"/>
      <c r="FY5" s="503"/>
      <c r="FZ5" s="503"/>
      <c r="GA5" s="503"/>
      <c r="GB5" s="503"/>
      <c r="GC5" s="503"/>
      <c r="GD5" s="503"/>
      <c r="GE5" s="503"/>
      <c r="GF5" s="503"/>
      <c r="GG5" s="503"/>
      <c r="GH5" s="503"/>
      <c r="GI5" s="503"/>
      <c r="GJ5" s="503"/>
      <c r="GK5" s="503"/>
      <c r="GL5" s="503"/>
      <c r="GM5" s="503"/>
      <c r="GN5" s="503"/>
      <c r="GO5" s="503"/>
      <c r="GP5" s="503"/>
      <c r="GQ5" s="503"/>
      <c r="GR5" s="503"/>
      <c r="GS5" s="503"/>
      <c r="GT5" s="503"/>
      <c r="GU5" s="503"/>
      <c r="GV5" s="503"/>
      <c r="GW5" s="503"/>
      <c r="GX5" s="503"/>
      <c r="GY5" s="503"/>
      <c r="GZ5" s="503"/>
      <c r="HA5" s="503"/>
      <c r="HB5" s="503"/>
      <c r="HC5" s="503"/>
      <c r="HD5" s="503"/>
      <c r="HE5" s="503"/>
      <c r="HF5" s="503"/>
      <c r="HG5" s="503"/>
      <c r="HH5" s="503"/>
      <c r="HI5" s="503"/>
      <c r="HJ5" s="503"/>
      <c r="HK5" s="503"/>
      <c r="HL5" s="503"/>
      <c r="HM5" s="503"/>
      <c r="HN5" s="503"/>
      <c r="HO5" s="503"/>
      <c r="HP5" s="503"/>
      <c r="HQ5" s="503"/>
      <c r="HR5" s="503"/>
      <c r="HS5" s="503"/>
      <c r="HT5" s="503"/>
      <c r="HU5" s="503"/>
      <c r="HV5" s="503"/>
      <c r="HW5" s="503"/>
      <c r="HX5" s="503"/>
      <c r="HY5" s="503"/>
      <c r="HZ5" s="503"/>
      <c r="IA5" s="503"/>
      <c r="IB5" s="503"/>
      <c r="IC5" s="503"/>
      <c r="ID5" s="503"/>
      <c r="IE5" s="503"/>
      <c r="IF5" s="503"/>
      <c r="IG5" s="503"/>
      <c r="IH5" s="503"/>
      <c r="II5" s="503"/>
      <c r="IJ5" s="503"/>
      <c r="IK5" s="503"/>
      <c r="IL5" s="503"/>
      <c r="IM5" s="503"/>
      <c r="IN5" s="503"/>
      <c r="IO5" s="503"/>
      <c r="IP5" s="503"/>
      <c r="IQ5" s="503"/>
      <c r="IR5" s="503"/>
      <c r="IS5" s="503"/>
      <c r="IT5" s="503"/>
      <c r="IU5" s="503"/>
      <c r="IV5" s="503"/>
    </row>
    <row r="6" spans="1:256" ht="25.5">
      <c r="A6" s="507" t="s">
        <v>406</v>
      </c>
      <c r="B6" s="508">
        <v>66.72991777356104</v>
      </c>
      <c r="C6" s="508">
        <v>68.9020771513353</v>
      </c>
      <c r="D6" s="508">
        <v>68.6178861788618</v>
      </c>
      <c r="E6" s="508">
        <v>68.76321353065539</v>
      </c>
      <c r="F6" s="508">
        <v>66.77032430031097</v>
      </c>
      <c r="G6" s="508">
        <v>68.41333821912788</v>
      </c>
      <c r="H6" s="508">
        <v>67.61717469682071</v>
      </c>
      <c r="I6" s="508">
        <v>69.02741514360314</v>
      </c>
      <c r="J6" s="508">
        <v>71.65487977369166</v>
      </c>
      <c r="K6" s="508">
        <v>71.01313320825516</v>
      </c>
      <c r="L6" s="508">
        <v>72.42458736482641</v>
      </c>
      <c r="M6" s="508">
        <v>72.33087528053863</v>
      </c>
      <c r="N6" s="508">
        <v>76.07854805117525</v>
      </c>
      <c r="O6" s="516"/>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4"/>
      <c r="BA6" s="504"/>
      <c r="BB6" s="504"/>
      <c r="BC6" s="504"/>
      <c r="BD6" s="504"/>
      <c r="BE6" s="504"/>
      <c r="BF6" s="504"/>
      <c r="BG6" s="504"/>
      <c r="BH6" s="504"/>
      <c r="BI6" s="504"/>
      <c r="BJ6" s="504"/>
      <c r="BK6" s="504"/>
      <c r="BL6" s="504"/>
      <c r="BM6" s="504"/>
      <c r="BN6" s="504"/>
      <c r="BO6" s="504"/>
      <c r="BP6" s="504"/>
      <c r="BQ6" s="504"/>
      <c r="BR6" s="504"/>
      <c r="BS6" s="504"/>
      <c r="BT6" s="504"/>
      <c r="BU6" s="504"/>
      <c r="BV6" s="504"/>
      <c r="BW6" s="504"/>
      <c r="BX6" s="504"/>
      <c r="BY6" s="504"/>
      <c r="BZ6" s="504"/>
      <c r="CA6" s="504"/>
      <c r="CB6" s="504"/>
      <c r="CC6" s="504"/>
      <c r="CD6" s="504"/>
      <c r="CE6" s="504"/>
      <c r="CF6" s="504"/>
      <c r="CG6" s="504"/>
      <c r="CH6" s="504"/>
      <c r="CI6" s="504"/>
      <c r="CJ6" s="504"/>
      <c r="CK6" s="504"/>
      <c r="CL6" s="504"/>
      <c r="CM6" s="504"/>
      <c r="CN6" s="504"/>
      <c r="CO6" s="504"/>
      <c r="CP6" s="504"/>
      <c r="CQ6" s="504"/>
      <c r="CR6" s="504"/>
      <c r="CS6" s="504"/>
      <c r="CT6" s="504"/>
      <c r="CU6" s="504"/>
      <c r="CV6" s="504"/>
      <c r="CW6" s="504"/>
      <c r="CX6" s="504"/>
      <c r="CY6" s="504"/>
      <c r="CZ6" s="504"/>
      <c r="DA6" s="504"/>
      <c r="DB6" s="504"/>
      <c r="DC6" s="504"/>
      <c r="DD6" s="504"/>
      <c r="DE6" s="504"/>
      <c r="DF6" s="504"/>
      <c r="DG6" s="504"/>
      <c r="DH6" s="504"/>
      <c r="DI6" s="504"/>
      <c r="DJ6" s="504"/>
      <c r="DK6" s="504"/>
      <c r="DL6" s="504"/>
      <c r="DM6" s="504"/>
      <c r="DN6" s="504"/>
      <c r="DO6" s="504"/>
      <c r="DP6" s="504"/>
      <c r="DQ6" s="504"/>
      <c r="DR6" s="504"/>
      <c r="DS6" s="504"/>
      <c r="DT6" s="504"/>
      <c r="DU6" s="504"/>
      <c r="DV6" s="504"/>
      <c r="DW6" s="504"/>
      <c r="DX6" s="504"/>
      <c r="DY6" s="504"/>
      <c r="DZ6" s="504"/>
      <c r="EA6" s="504"/>
      <c r="EB6" s="504"/>
      <c r="EC6" s="504"/>
      <c r="ED6" s="504"/>
      <c r="EE6" s="504"/>
      <c r="EF6" s="504"/>
      <c r="EG6" s="504"/>
      <c r="EH6" s="504"/>
      <c r="EI6" s="504"/>
      <c r="EJ6" s="504"/>
      <c r="EK6" s="504"/>
      <c r="EL6" s="504"/>
      <c r="EM6" s="504"/>
      <c r="EN6" s="504"/>
      <c r="EO6" s="504"/>
      <c r="EP6" s="504"/>
      <c r="EQ6" s="504"/>
      <c r="ER6" s="504"/>
      <c r="ES6" s="504"/>
      <c r="ET6" s="504"/>
      <c r="EU6" s="504"/>
      <c r="EV6" s="504"/>
      <c r="EW6" s="504"/>
      <c r="EX6" s="504"/>
      <c r="EY6" s="504"/>
      <c r="EZ6" s="504"/>
      <c r="FA6" s="504"/>
      <c r="FB6" s="504"/>
      <c r="FC6" s="504"/>
      <c r="FD6" s="504"/>
      <c r="FE6" s="504"/>
      <c r="FF6" s="504"/>
      <c r="FG6" s="504"/>
      <c r="FH6" s="504"/>
      <c r="FI6" s="504"/>
      <c r="FJ6" s="504"/>
      <c r="FK6" s="504"/>
      <c r="FL6" s="504"/>
      <c r="FM6" s="504"/>
      <c r="FN6" s="504"/>
      <c r="FO6" s="504"/>
      <c r="FP6" s="504"/>
      <c r="FQ6" s="504"/>
      <c r="FR6" s="504"/>
      <c r="FS6" s="504"/>
      <c r="FT6" s="504"/>
      <c r="FU6" s="504"/>
      <c r="FV6" s="504"/>
      <c r="FW6" s="504"/>
      <c r="FX6" s="504"/>
      <c r="FY6" s="504"/>
      <c r="FZ6" s="504"/>
      <c r="GA6" s="504"/>
      <c r="GB6" s="504"/>
      <c r="GC6" s="504"/>
      <c r="GD6" s="504"/>
      <c r="GE6" s="504"/>
      <c r="GF6" s="504"/>
      <c r="GG6" s="504"/>
      <c r="GH6" s="504"/>
      <c r="GI6" s="504"/>
      <c r="GJ6" s="504"/>
      <c r="GK6" s="504"/>
      <c r="GL6" s="504"/>
      <c r="GM6" s="504"/>
      <c r="GN6" s="504"/>
      <c r="GO6" s="504"/>
      <c r="GP6" s="504"/>
      <c r="GQ6" s="504"/>
      <c r="GR6" s="504"/>
      <c r="GS6" s="504"/>
      <c r="GT6" s="504"/>
      <c r="GU6" s="504"/>
      <c r="GV6" s="504"/>
      <c r="GW6" s="504"/>
      <c r="GX6" s="504"/>
      <c r="GY6" s="504"/>
      <c r="GZ6" s="504"/>
      <c r="HA6" s="504"/>
      <c r="HB6" s="504"/>
      <c r="HC6" s="504"/>
      <c r="HD6" s="504"/>
      <c r="HE6" s="504"/>
      <c r="HF6" s="504"/>
      <c r="HG6" s="504"/>
      <c r="HH6" s="504"/>
      <c r="HI6" s="504"/>
      <c r="HJ6" s="504"/>
      <c r="HK6" s="504"/>
      <c r="HL6" s="504"/>
      <c r="HM6" s="504"/>
      <c r="HN6" s="504"/>
      <c r="HO6" s="504"/>
      <c r="HP6" s="504"/>
      <c r="HQ6" s="504"/>
      <c r="HR6" s="504"/>
      <c r="HS6" s="504"/>
      <c r="HT6" s="504"/>
      <c r="HU6" s="504"/>
      <c r="HV6" s="504"/>
      <c r="HW6" s="504"/>
      <c r="HX6" s="504"/>
      <c r="HY6" s="504"/>
      <c r="HZ6" s="504"/>
      <c r="IA6" s="504"/>
      <c r="IB6" s="504"/>
      <c r="IC6" s="504"/>
      <c r="ID6" s="504"/>
      <c r="IE6" s="504"/>
      <c r="IF6" s="504"/>
      <c r="IG6" s="504"/>
      <c r="IH6" s="504"/>
      <c r="II6" s="504"/>
      <c r="IJ6" s="504"/>
      <c r="IK6" s="504"/>
      <c r="IL6" s="504"/>
      <c r="IM6" s="504"/>
      <c r="IN6" s="504"/>
      <c r="IO6" s="504"/>
      <c r="IP6" s="504"/>
      <c r="IQ6" s="504"/>
      <c r="IR6" s="504"/>
      <c r="IS6" s="504"/>
      <c r="IT6" s="504"/>
      <c r="IU6" s="504"/>
      <c r="IV6" s="504"/>
    </row>
    <row r="7" spans="1:256" ht="12.75">
      <c r="A7" s="509" t="s">
        <v>407</v>
      </c>
      <c r="B7" s="510">
        <v>93.41317365269461</v>
      </c>
      <c r="C7" s="510">
        <v>94.5754716981132</v>
      </c>
      <c r="D7" s="510">
        <v>94.76635514018692</v>
      </c>
      <c r="E7" s="510">
        <v>94.84536082474227</v>
      </c>
      <c r="F7" s="510">
        <v>95.48611111111111</v>
      </c>
      <c r="G7" s="510">
        <v>94.54770755885997</v>
      </c>
      <c r="H7" s="510">
        <v>94.8502994011976</v>
      </c>
      <c r="I7" s="510">
        <v>95.15938606847698</v>
      </c>
      <c r="J7" s="510">
        <v>93.9203354297694</v>
      </c>
      <c r="K7" s="510">
        <v>93.89312977099236</v>
      </c>
      <c r="L7" s="510">
        <v>93.2872655478776</v>
      </c>
      <c r="M7" s="510">
        <v>92.05741626794259</v>
      </c>
      <c r="N7" s="510">
        <v>92.97520661157024</v>
      </c>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4"/>
      <c r="AY7" s="504"/>
      <c r="AZ7" s="504"/>
      <c r="BA7" s="504"/>
      <c r="BB7" s="504"/>
      <c r="BC7" s="504"/>
      <c r="BD7" s="504"/>
      <c r="BE7" s="504"/>
      <c r="BF7" s="504"/>
      <c r="BG7" s="504"/>
      <c r="BH7" s="504"/>
      <c r="BI7" s="504"/>
      <c r="BJ7" s="504"/>
      <c r="BK7" s="504"/>
      <c r="BL7" s="504"/>
      <c r="BM7" s="504"/>
      <c r="BN7" s="504"/>
      <c r="BO7" s="504"/>
      <c r="BP7" s="504"/>
      <c r="BQ7" s="504"/>
      <c r="BR7" s="504"/>
      <c r="BS7" s="504"/>
      <c r="BT7" s="504"/>
      <c r="BU7" s="504"/>
      <c r="BV7" s="504"/>
      <c r="BW7" s="504"/>
      <c r="BX7" s="504"/>
      <c r="BY7" s="504"/>
      <c r="BZ7" s="504"/>
      <c r="CA7" s="504"/>
      <c r="CB7" s="504"/>
      <c r="CC7" s="504"/>
      <c r="CD7" s="504"/>
      <c r="CE7" s="504"/>
      <c r="CF7" s="504"/>
      <c r="CG7" s="504"/>
      <c r="CH7" s="504"/>
      <c r="CI7" s="504"/>
      <c r="CJ7" s="504"/>
      <c r="CK7" s="504"/>
      <c r="CL7" s="504"/>
      <c r="CM7" s="504"/>
      <c r="CN7" s="504"/>
      <c r="CO7" s="504"/>
      <c r="CP7" s="504"/>
      <c r="CQ7" s="504"/>
      <c r="CR7" s="504"/>
      <c r="CS7" s="504"/>
      <c r="CT7" s="504"/>
      <c r="CU7" s="504"/>
      <c r="CV7" s="504"/>
      <c r="CW7" s="504"/>
      <c r="CX7" s="504"/>
      <c r="CY7" s="504"/>
      <c r="CZ7" s="504"/>
      <c r="DA7" s="504"/>
      <c r="DB7" s="504"/>
      <c r="DC7" s="504"/>
      <c r="DD7" s="504"/>
      <c r="DE7" s="504"/>
      <c r="DF7" s="504"/>
      <c r="DG7" s="504"/>
      <c r="DH7" s="504"/>
      <c r="DI7" s="504"/>
      <c r="DJ7" s="504"/>
      <c r="DK7" s="504"/>
      <c r="DL7" s="504"/>
      <c r="DM7" s="504"/>
      <c r="DN7" s="504"/>
      <c r="DO7" s="504"/>
      <c r="DP7" s="504"/>
      <c r="DQ7" s="504"/>
      <c r="DR7" s="504"/>
      <c r="DS7" s="504"/>
      <c r="DT7" s="504"/>
      <c r="DU7" s="504"/>
      <c r="DV7" s="504"/>
      <c r="DW7" s="504"/>
      <c r="DX7" s="504"/>
      <c r="DY7" s="504"/>
      <c r="DZ7" s="504"/>
      <c r="EA7" s="504"/>
      <c r="EB7" s="504"/>
      <c r="EC7" s="504"/>
      <c r="ED7" s="504"/>
      <c r="EE7" s="504"/>
      <c r="EF7" s="504"/>
      <c r="EG7" s="504"/>
      <c r="EH7" s="504"/>
      <c r="EI7" s="504"/>
      <c r="EJ7" s="504"/>
      <c r="EK7" s="504"/>
      <c r="EL7" s="504"/>
      <c r="EM7" s="504"/>
      <c r="EN7" s="504"/>
      <c r="EO7" s="504"/>
      <c r="EP7" s="504"/>
      <c r="EQ7" s="504"/>
      <c r="ER7" s="504"/>
      <c r="ES7" s="504"/>
      <c r="ET7" s="504"/>
      <c r="EU7" s="504"/>
      <c r="EV7" s="504"/>
      <c r="EW7" s="504"/>
      <c r="EX7" s="504"/>
      <c r="EY7" s="504"/>
      <c r="EZ7" s="504"/>
      <c r="FA7" s="504"/>
      <c r="FB7" s="504"/>
      <c r="FC7" s="504"/>
      <c r="FD7" s="504"/>
      <c r="FE7" s="504"/>
      <c r="FF7" s="504"/>
      <c r="FG7" s="504"/>
      <c r="FH7" s="504"/>
      <c r="FI7" s="504"/>
      <c r="FJ7" s="504"/>
      <c r="FK7" s="504"/>
      <c r="FL7" s="504"/>
      <c r="FM7" s="504"/>
      <c r="FN7" s="504"/>
      <c r="FO7" s="504"/>
      <c r="FP7" s="504"/>
      <c r="FQ7" s="504"/>
      <c r="FR7" s="504"/>
      <c r="FS7" s="504"/>
      <c r="FT7" s="504"/>
      <c r="FU7" s="504"/>
      <c r="FV7" s="504"/>
      <c r="FW7" s="504"/>
      <c r="FX7" s="504"/>
      <c r="FY7" s="504"/>
      <c r="FZ7" s="504"/>
      <c r="GA7" s="504"/>
      <c r="GB7" s="504"/>
      <c r="GC7" s="504"/>
      <c r="GD7" s="504"/>
      <c r="GE7" s="504"/>
      <c r="GF7" s="504"/>
      <c r="GG7" s="504"/>
      <c r="GH7" s="504"/>
      <c r="GI7" s="504"/>
      <c r="GJ7" s="504"/>
      <c r="GK7" s="504"/>
      <c r="GL7" s="504"/>
      <c r="GM7" s="504"/>
      <c r="GN7" s="504"/>
      <c r="GO7" s="504"/>
      <c r="GP7" s="504"/>
      <c r="GQ7" s="504"/>
      <c r="GR7" s="504"/>
      <c r="GS7" s="504"/>
      <c r="GT7" s="504"/>
      <c r="GU7" s="504"/>
      <c r="GV7" s="504"/>
      <c r="GW7" s="504"/>
      <c r="GX7" s="504"/>
      <c r="GY7" s="504"/>
      <c r="GZ7" s="504"/>
      <c r="HA7" s="504"/>
      <c r="HB7" s="504"/>
      <c r="HC7" s="504"/>
      <c r="HD7" s="504"/>
      <c r="HE7" s="504"/>
      <c r="HF7" s="504"/>
      <c r="HG7" s="504"/>
      <c r="HH7" s="504"/>
      <c r="HI7" s="504"/>
      <c r="HJ7" s="504"/>
      <c r="HK7" s="504"/>
      <c r="HL7" s="504"/>
      <c r="HM7" s="504"/>
      <c r="HN7" s="504"/>
      <c r="HO7" s="504"/>
      <c r="HP7" s="504"/>
      <c r="HQ7" s="504"/>
      <c r="HR7" s="504"/>
      <c r="HS7" s="504"/>
      <c r="HT7" s="504"/>
      <c r="HU7" s="504"/>
      <c r="HV7" s="504"/>
      <c r="HW7" s="504"/>
      <c r="HX7" s="504"/>
      <c r="HY7" s="504"/>
      <c r="HZ7" s="504"/>
      <c r="IA7" s="504"/>
      <c r="IB7" s="504"/>
      <c r="IC7" s="504"/>
      <c r="ID7" s="504"/>
      <c r="IE7" s="504"/>
      <c r="IF7" s="504"/>
      <c r="IG7" s="504"/>
      <c r="IH7" s="504"/>
      <c r="II7" s="504"/>
      <c r="IJ7" s="504"/>
      <c r="IK7" s="504"/>
      <c r="IL7" s="504"/>
      <c r="IM7" s="504"/>
      <c r="IN7" s="504"/>
      <c r="IO7" s="504"/>
      <c r="IP7" s="504"/>
      <c r="IQ7" s="504"/>
      <c r="IR7" s="504"/>
      <c r="IS7" s="504"/>
      <c r="IT7" s="504"/>
      <c r="IU7" s="504"/>
      <c r="IV7" s="504"/>
    </row>
    <row r="8" spans="1:256" ht="12.75">
      <c r="A8" s="511" t="s">
        <v>408</v>
      </c>
      <c r="B8" s="510">
        <v>52.72727272727273</v>
      </c>
      <c r="C8" s="510">
        <v>52.38095238095238</v>
      </c>
      <c r="D8" s="510">
        <v>36.36363636363637</v>
      </c>
      <c r="E8" s="510">
        <v>36.36363636363637</v>
      </c>
      <c r="F8" s="510">
        <v>46.55172413793103</v>
      </c>
      <c r="G8" s="510">
        <v>54.054054054054056</v>
      </c>
      <c r="H8" s="510">
        <v>58.53658536585366</v>
      </c>
      <c r="I8" s="510">
        <v>54.90196078431372</v>
      </c>
      <c r="J8" s="510">
        <v>48.38709677419355</v>
      </c>
      <c r="K8" s="510">
        <v>61.42857142857143</v>
      </c>
      <c r="L8" s="510">
        <v>59.09090909090909</v>
      </c>
      <c r="M8" s="510">
        <v>49.333333333333336</v>
      </c>
      <c r="N8" s="510">
        <v>56.45161290322581</v>
      </c>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4"/>
      <c r="AZ8" s="504"/>
      <c r="BA8" s="504"/>
      <c r="BB8" s="504"/>
      <c r="BC8" s="504"/>
      <c r="BD8" s="504"/>
      <c r="BE8" s="504"/>
      <c r="BF8" s="504"/>
      <c r="BG8" s="504"/>
      <c r="BH8" s="504"/>
      <c r="BI8" s="504"/>
      <c r="BJ8" s="504"/>
      <c r="BK8" s="504"/>
      <c r="BL8" s="504"/>
      <c r="BM8" s="504"/>
      <c r="BN8" s="504"/>
      <c r="BO8" s="504"/>
      <c r="BP8" s="504"/>
      <c r="BQ8" s="504"/>
      <c r="BR8" s="504"/>
      <c r="BS8" s="504"/>
      <c r="BT8" s="504"/>
      <c r="BU8" s="504"/>
      <c r="BV8" s="504"/>
      <c r="BW8" s="504"/>
      <c r="BX8" s="504"/>
      <c r="BY8" s="504"/>
      <c r="BZ8" s="504"/>
      <c r="CA8" s="504"/>
      <c r="CB8" s="504"/>
      <c r="CC8" s="504"/>
      <c r="CD8" s="504"/>
      <c r="CE8" s="504"/>
      <c r="CF8" s="504"/>
      <c r="CG8" s="504"/>
      <c r="CH8" s="504"/>
      <c r="CI8" s="504"/>
      <c r="CJ8" s="504"/>
      <c r="CK8" s="504"/>
      <c r="CL8" s="504"/>
      <c r="CM8" s="504"/>
      <c r="CN8" s="504"/>
      <c r="CO8" s="504"/>
      <c r="CP8" s="504"/>
      <c r="CQ8" s="504"/>
      <c r="CR8" s="504"/>
      <c r="CS8" s="504"/>
      <c r="CT8" s="504"/>
      <c r="CU8" s="504"/>
      <c r="CV8" s="504"/>
      <c r="CW8" s="504"/>
      <c r="CX8" s="504"/>
      <c r="CY8" s="504"/>
      <c r="CZ8" s="504"/>
      <c r="DA8" s="504"/>
      <c r="DB8" s="504"/>
      <c r="DC8" s="504"/>
      <c r="DD8" s="504"/>
      <c r="DE8" s="504"/>
      <c r="DF8" s="504"/>
      <c r="DG8" s="504"/>
      <c r="DH8" s="504"/>
      <c r="DI8" s="504"/>
      <c r="DJ8" s="504"/>
      <c r="DK8" s="504"/>
      <c r="DL8" s="504"/>
      <c r="DM8" s="504"/>
      <c r="DN8" s="504"/>
      <c r="DO8" s="504"/>
      <c r="DP8" s="504"/>
      <c r="DQ8" s="504"/>
      <c r="DR8" s="504"/>
      <c r="DS8" s="504"/>
      <c r="DT8" s="504"/>
      <c r="DU8" s="504"/>
      <c r="DV8" s="504"/>
      <c r="DW8" s="504"/>
      <c r="DX8" s="504"/>
      <c r="DY8" s="504"/>
      <c r="DZ8" s="504"/>
      <c r="EA8" s="504"/>
      <c r="EB8" s="504"/>
      <c r="EC8" s="504"/>
      <c r="ED8" s="504"/>
      <c r="EE8" s="504"/>
      <c r="EF8" s="504"/>
      <c r="EG8" s="504"/>
      <c r="EH8" s="504"/>
      <c r="EI8" s="504"/>
      <c r="EJ8" s="504"/>
      <c r="EK8" s="504"/>
      <c r="EL8" s="504"/>
      <c r="EM8" s="504"/>
      <c r="EN8" s="504"/>
      <c r="EO8" s="504"/>
      <c r="EP8" s="504"/>
      <c r="EQ8" s="504"/>
      <c r="ER8" s="504"/>
      <c r="ES8" s="504"/>
      <c r="ET8" s="504"/>
      <c r="EU8" s="504"/>
      <c r="EV8" s="504"/>
      <c r="EW8" s="504"/>
      <c r="EX8" s="504"/>
      <c r="EY8" s="504"/>
      <c r="EZ8" s="504"/>
      <c r="FA8" s="504"/>
      <c r="FB8" s="504"/>
      <c r="FC8" s="504"/>
      <c r="FD8" s="504"/>
      <c r="FE8" s="504"/>
      <c r="FF8" s="504"/>
      <c r="FG8" s="504"/>
      <c r="FH8" s="504"/>
      <c r="FI8" s="504"/>
      <c r="FJ8" s="504"/>
      <c r="FK8" s="504"/>
      <c r="FL8" s="504"/>
      <c r="FM8" s="504"/>
      <c r="FN8" s="504"/>
      <c r="FO8" s="504"/>
      <c r="FP8" s="504"/>
      <c r="FQ8" s="504"/>
      <c r="FR8" s="504"/>
      <c r="FS8" s="504"/>
      <c r="FT8" s="504"/>
      <c r="FU8" s="504"/>
      <c r="FV8" s="504"/>
      <c r="FW8" s="504"/>
      <c r="FX8" s="504"/>
      <c r="FY8" s="504"/>
      <c r="FZ8" s="504"/>
      <c r="GA8" s="504"/>
      <c r="GB8" s="504"/>
      <c r="GC8" s="504"/>
      <c r="GD8" s="504"/>
      <c r="GE8" s="504"/>
      <c r="GF8" s="504"/>
      <c r="GG8" s="504"/>
      <c r="GH8" s="504"/>
      <c r="GI8" s="504"/>
      <c r="GJ8" s="504"/>
      <c r="GK8" s="504"/>
      <c r="GL8" s="504"/>
      <c r="GM8" s="504"/>
      <c r="GN8" s="504"/>
      <c r="GO8" s="504"/>
      <c r="GP8" s="504"/>
      <c r="GQ8" s="504"/>
      <c r="GR8" s="504"/>
      <c r="GS8" s="504"/>
      <c r="GT8" s="504"/>
      <c r="GU8" s="504"/>
      <c r="GV8" s="504"/>
      <c r="GW8" s="504"/>
      <c r="GX8" s="504"/>
      <c r="GY8" s="504"/>
      <c r="GZ8" s="504"/>
      <c r="HA8" s="504"/>
      <c r="HB8" s="504"/>
      <c r="HC8" s="504"/>
      <c r="HD8" s="504"/>
      <c r="HE8" s="504"/>
      <c r="HF8" s="504"/>
      <c r="HG8" s="504"/>
      <c r="HH8" s="504"/>
      <c r="HI8" s="504"/>
      <c r="HJ8" s="504"/>
      <c r="HK8" s="504"/>
      <c r="HL8" s="504"/>
      <c r="HM8" s="504"/>
      <c r="HN8" s="504"/>
      <c r="HO8" s="504"/>
      <c r="HP8" s="504"/>
      <c r="HQ8" s="504"/>
      <c r="HR8" s="504"/>
      <c r="HS8" s="504"/>
      <c r="HT8" s="504"/>
      <c r="HU8" s="504"/>
      <c r="HV8" s="504"/>
      <c r="HW8" s="504"/>
      <c r="HX8" s="504"/>
      <c r="HY8" s="504"/>
      <c r="HZ8" s="504"/>
      <c r="IA8" s="504"/>
      <c r="IB8" s="504"/>
      <c r="IC8" s="504"/>
      <c r="ID8" s="504"/>
      <c r="IE8" s="504"/>
      <c r="IF8" s="504"/>
      <c r="IG8" s="504"/>
      <c r="IH8" s="504"/>
      <c r="II8" s="504"/>
      <c r="IJ8" s="504"/>
      <c r="IK8" s="504"/>
      <c r="IL8" s="504"/>
      <c r="IM8" s="504"/>
      <c r="IN8" s="504"/>
      <c r="IO8" s="504"/>
      <c r="IP8" s="504"/>
      <c r="IQ8" s="504"/>
      <c r="IR8" s="504"/>
      <c r="IS8" s="504"/>
      <c r="IT8" s="504"/>
      <c r="IU8" s="504"/>
      <c r="IV8" s="504"/>
    </row>
    <row r="9" spans="1:256" ht="12.75">
      <c r="A9" s="511" t="s">
        <v>409</v>
      </c>
      <c r="B9" s="510">
        <v>62.5</v>
      </c>
      <c r="C9" s="510">
        <v>67.85714285714286</v>
      </c>
      <c r="D9" s="510">
        <v>43.47826086956522</v>
      </c>
      <c r="E9" s="510">
        <v>39.130434782608695</v>
      </c>
      <c r="F9" s="510">
        <v>61.904761904761905</v>
      </c>
      <c r="G9" s="510">
        <v>50</v>
      </c>
      <c r="H9" s="510">
        <v>50</v>
      </c>
      <c r="I9" s="510">
        <v>52</v>
      </c>
      <c r="J9" s="510">
        <v>60</v>
      </c>
      <c r="K9" s="510">
        <v>53.333333333333336</v>
      </c>
      <c r="L9" s="510">
        <v>64</v>
      </c>
      <c r="M9" s="510">
        <v>65.51724137931035</v>
      </c>
      <c r="N9" s="510">
        <v>65.625</v>
      </c>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4"/>
      <c r="BU9" s="504"/>
      <c r="BV9" s="504"/>
      <c r="BW9" s="504"/>
      <c r="BX9" s="504"/>
      <c r="BY9" s="504"/>
      <c r="BZ9" s="504"/>
      <c r="CA9" s="504"/>
      <c r="CB9" s="504"/>
      <c r="CC9" s="504"/>
      <c r="CD9" s="504"/>
      <c r="CE9" s="504"/>
      <c r="CF9" s="504"/>
      <c r="CG9" s="504"/>
      <c r="CH9" s="504"/>
      <c r="CI9" s="504"/>
      <c r="CJ9" s="504"/>
      <c r="CK9" s="504"/>
      <c r="CL9" s="504"/>
      <c r="CM9" s="504"/>
      <c r="CN9" s="504"/>
      <c r="CO9" s="504"/>
      <c r="CP9" s="504"/>
      <c r="CQ9" s="504"/>
      <c r="CR9" s="504"/>
      <c r="CS9" s="504"/>
      <c r="CT9" s="504"/>
      <c r="CU9" s="504"/>
      <c r="CV9" s="504"/>
      <c r="CW9" s="504"/>
      <c r="CX9" s="504"/>
      <c r="CY9" s="504"/>
      <c r="CZ9" s="504"/>
      <c r="DA9" s="504"/>
      <c r="DB9" s="504"/>
      <c r="DC9" s="504"/>
      <c r="DD9" s="504"/>
      <c r="DE9" s="504"/>
      <c r="DF9" s="504"/>
      <c r="DG9" s="504"/>
      <c r="DH9" s="504"/>
      <c r="DI9" s="504"/>
      <c r="DJ9" s="504"/>
      <c r="DK9" s="504"/>
      <c r="DL9" s="504"/>
      <c r="DM9" s="504"/>
      <c r="DN9" s="504"/>
      <c r="DO9" s="504"/>
      <c r="DP9" s="504"/>
      <c r="DQ9" s="504"/>
      <c r="DR9" s="504"/>
      <c r="DS9" s="504"/>
      <c r="DT9" s="504"/>
      <c r="DU9" s="504"/>
      <c r="DV9" s="504"/>
      <c r="DW9" s="504"/>
      <c r="DX9" s="504"/>
      <c r="DY9" s="504"/>
      <c r="DZ9" s="504"/>
      <c r="EA9" s="504"/>
      <c r="EB9" s="504"/>
      <c r="EC9" s="504"/>
      <c r="ED9" s="504"/>
      <c r="EE9" s="504"/>
      <c r="EF9" s="504"/>
      <c r="EG9" s="504"/>
      <c r="EH9" s="504"/>
      <c r="EI9" s="504"/>
      <c r="EJ9" s="504"/>
      <c r="EK9" s="504"/>
      <c r="EL9" s="504"/>
      <c r="EM9" s="504"/>
      <c r="EN9" s="504"/>
      <c r="EO9" s="504"/>
      <c r="EP9" s="504"/>
      <c r="EQ9" s="504"/>
      <c r="ER9" s="504"/>
      <c r="ES9" s="504"/>
      <c r="ET9" s="504"/>
      <c r="EU9" s="504"/>
      <c r="EV9" s="504"/>
      <c r="EW9" s="504"/>
      <c r="EX9" s="504"/>
      <c r="EY9" s="504"/>
      <c r="EZ9" s="504"/>
      <c r="FA9" s="504"/>
      <c r="FB9" s="504"/>
      <c r="FC9" s="504"/>
      <c r="FD9" s="504"/>
      <c r="FE9" s="504"/>
      <c r="FF9" s="504"/>
      <c r="FG9" s="504"/>
      <c r="FH9" s="504"/>
      <c r="FI9" s="504"/>
      <c r="FJ9" s="504"/>
      <c r="FK9" s="504"/>
      <c r="FL9" s="504"/>
      <c r="FM9" s="504"/>
      <c r="FN9" s="504"/>
      <c r="FO9" s="504"/>
      <c r="FP9" s="504"/>
      <c r="FQ9" s="504"/>
      <c r="FR9" s="504"/>
      <c r="FS9" s="504"/>
      <c r="FT9" s="504"/>
      <c r="FU9" s="504"/>
      <c r="FV9" s="504"/>
      <c r="FW9" s="504"/>
      <c r="FX9" s="504"/>
      <c r="FY9" s="504"/>
      <c r="FZ9" s="504"/>
      <c r="GA9" s="504"/>
      <c r="GB9" s="504"/>
      <c r="GC9" s="504"/>
      <c r="GD9" s="504"/>
      <c r="GE9" s="504"/>
      <c r="GF9" s="504"/>
      <c r="GG9" s="504"/>
      <c r="GH9" s="504"/>
      <c r="GI9" s="504"/>
      <c r="GJ9" s="504"/>
      <c r="GK9" s="504"/>
      <c r="GL9" s="504"/>
      <c r="GM9" s="504"/>
      <c r="GN9" s="504"/>
      <c r="GO9" s="504"/>
      <c r="GP9" s="504"/>
      <c r="GQ9" s="504"/>
      <c r="GR9" s="504"/>
      <c r="GS9" s="504"/>
      <c r="GT9" s="504"/>
      <c r="GU9" s="504"/>
      <c r="GV9" s="504"/>
      <c r="GW9" s="504"/>
      <c r="GX9" s="504"/>
      <c r="GY9" s="504"/>
      <c r="GZ9" s="504"/>
      <c r="HA9" s="504"/>
      <c r="HB9" s="504"/>
      <c r="HC9" s="504"/>
      <c r="HD9" s="504"/>
      <c r="HE9" s="504"/>
      <c r="HF9" s="504"/>
      <c r="HG9" s="504"/>
      <c r="HH9" s="504"/>
      <c r="HI9" s="504"/>
      <c r="HJ9" s="504"/>
      <c r="HK9" s="504"/>
      <c r="HL9" s="504"/>
      <c r="HM9" s="504"/>
      <c r="HN9" s="504"/>
      <c r="HO9" s="504"/>
      <c r="HP9" s="504"/>
      <c r="HQ9" s="504"/>
      <c r="HR9" s="504"/>
      <c r="HS9" s="504"/>
      <c r="HT9" s="504"/>
      <c r="HU9" s="504"/>
      <c r="HV9" s="504"/>
      <c r="HW9" s="504"/>
      <c r="HX9" s="504"/>
      <c r="HY9" s="504"/>
      <c r="HZ9" s="504"/>
      <c r="IA9" s="504"/>
      <c r="IB9" s="504"/>
      <c r="IC9" s="504"/>
      <c r="ID9" s="504"/>
      <c r="IE9" s="504"/>
      <c r="IF9" s="504"/>
      <c r="IG9" s="504"/>
      <c r="IH9" s="504"/>
      <c r="II9" s="504"/>
      <c r="IJ9" s="504"/>
      <c r="IK9" s="504"/>
      <c r="IL9" s="504"/>
      <c r="IM9" s="504"/>
      <c r="IN9" s="504"/>
      <c r="IO9" s="504"/>
      <c r="IP9" s="504"/>
      <c r="IQ9" s="504"/>
      <c r="IR9" s="504"/>
      <c r="IS9" s="504"/>
      <c r="IT9" s="504"/>
      <c r="IU9" s="504"/>
      <c r="IV9" s="504"/>
    </row>
    <row r="10" spans="1:256" ht="12.75">
      <c r="A10" s="512" t="s">
        <v>410</v>
      </c>
      <c r="B10" s="513">
        <v>59.8458904109589</v>
      </c>
      <c r="C10" s="513">
        <v>60.36943744752309</v>
      </c>
      <c r="D10" s="513">
        <v>58.97023330651649</v>
      </c>
      <c r="E10" s="513">
        <v>58.2461786001609</v>
      </c>
      <c r="F10" s="513">
        <v>57.205513784461154</v>
      </c>
      <c r="G10" s="513">
        <v>57.579003749330475</v>
      </c>
      <c r="H10" s="513">
        <v>57.44978981784213</v>
      </c>
      <c r="I10" s="513">
        <v>59.224661373190095</v>
      </c>
      <c r="J10" s="513">
        <v>63.848631239935585</v>
      </c>
      <c r="K10" s="513">
        <v>59.90243902439025</v>
      </c>
      <c r="L10" s="513">
        <v>64.10788381742739</v>
      </c>
      <c r="M10" s="513">
        <v>62.84263959390863</v>
      </c>
      <c r="N10" s="513">
        <v>66.89353427321342</v>
      </c>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4"/>
      <c r="BZ10" s="504"/>
      <c r="CA10" s="504"/>
      <c r="CB10" s="504"/>
      <c r="CC10" s="504"/>
      <c r="CD10" s="504"/>
      <c r="CE10" s="504"/>
      <c r="CF10" s="504"/>
      <c r="CG10" s="504"/>
      <c r="CH10" s="504"/>
      <c r="CI10" s="504"/>
      <c r="CJ10" s="504"/>
      <c r="CK10" s="504"/>
      <c r="CL10" s="504"/>
      <c r="CM10" s="504"/>
      <c r="CN10" s="504"/>
      <c r="CO10" s="504"/>
      <c r="CP10" s="504"/>
      <c r="CQ10" s="504"/>
      <c r="CR10" s="504"/>
      <c r="CS10" s="504"/>
      <c r="CT10" s="504"/>
      <c r="CU10" s="504"/>
      <c r="CV10" s="504"/>
      <c r="CW10" s="504"/>
      <c r="CX10" s="504"/>
      <c r="CY10" s="504"/>
      <c r="CZ10" s="504"/>
      <c r="DA10" s="504"/>
      <c r="DB10" s="504"/>
      <c r="DC10" s="504"/>
      <c r="DD10" s="504"/>
      <c r="DE10" s="504"/>
      <c r="DF10" s="504"/>
      <c r="DG10" s="504"/>
      <c r="DH10" s="504"/>
      <c r="DI10" s="504"/>
      <c r="DJ10" s="504"/>
      <c r="DK10" s="504"/>
      <c r="DL10" s="504"/>
      <c r="DM10" s="504"/>
      <c r="DN10" s="504"/>
      <c r="DO10" s="504"/>
      <c r="DP10" s="504"/>
      <c r="DQ10" s="504"/>
      <c r="DR10" s="504"/>
      <c r="DS10" s="504"/>
      <c r="DT10" s="504"/>
      <c r="DU10" s="504"/>
      <c r="DV10" s="504"/>
      <c r="DW10" s="504"/>
      <c r="DX10" s="504"/>
      <c r="DY10" s="504"/>
      <c r="DZ10" s="504"/>
      <c r="EA10" s="504"/>
      <c r="EB10" s="504"/>
      <c r="EC10" s="504"/>
      <c r="ED10" s="504"/>
      <c r="EE10" s="504"/>
      <c r="EF10" s="504"/>
      <c r="EG10" s="504"/>
      <c r="EH10" s="504"/>
      <c r="EI10" s="504"/>
      <c r="EJ10" s="504"/>
      <c r="EK10" s="504"/>
      <c r="EL10" s="504"/>
      <c r="EM10" s="504"/>
      <c r="EN10" s="504"/>
      <c r="EO10" s="504"/>
      <c r="EP10" s="504"/>
      <c r="EQ10" s="504"/>
      <c r="ER10" s="504"/>
      <c r="ES10" s="504"/>
      <c r="ET10" s="504"/>
      <c r="EU10" s="504"/>
      <c r="EV10" s="504"/>
      <c r="EW10" s="504"/>
      <c r="EX10" s="504"/>
      <c r="EY10" s="504"/>
      <c r="EZ10" s="504"/>
      <c r="FA10" s="504"/>
      <c r="FB10" s="504"/>
      <c r="FC10" s="504"/>
      <c r="FD10" s="504"/>
      <c r="FE10" s="504"/>
      <c r="FF10" s="504"/>
      <c r="FG10" s="504"/>
      <c r="FH10" s="504"/>
      <c r="FI10" s="504"/>
      <c r="FJ10" s="504"/>
      <c r="FK10" s="504"/>
      <c r="FL10" s="504"/>
      <c r="FM10" s="504"/>
      <c r="FN10" s="504"/>
      <c r="FO10" s="504"/>
      <c r="FP10" s="504"/>
      <c r="FQ10" s="504"/>
      <c r="FR10" s="504"/>
      <c r="FS10" s="504"/>
      <c r="FT10" s="504"/>
      <c r="FU10" s="504"/>
      <c r="FV10" s="504"/>
      <c r="FW10" s="504"/>
      <c r="FX10" s="504"/>
      <c r="FY10" s="504"/>
      <c r="FZ10" s="504"/>
      <c r="GA10" s="504"/>
      <c r="GB10" s="504"/>
      <c r="GC10" s="504"/>
      <c r="GD10" s="504"/>
      <c r="GE10" s="504"/>
      <c r="GF10" s="504"/>
      <c r="GG10" s="504"/>
      <c r="GH10" s="504"/>
      <c r="GI10" s="504"/>
      <c r="GJ10" s="504"/>
      <c r="GK10" s="504"/>
      <c r="GL10" s="504"/>
      <c r="GM10" s="504"/>
      <c r="GN10" s="504"/>
      <c r="GO10" s="504"/>
      <c r="GP10" s="504"/>
      <c r="GQ10" s="504"/>
      <c r="GR10" s="504"/>
      <c r="GS10" s="504"/>
      <c r="GT10" s="504"/>
      <c r="GU10" s="504"/>
      <c r="GV10" s="504"/>
      <c r="GW10" s="504"/>
      <c r="GX10" s="504"/>
      <c r="GY10" s="504"/>
      <c r="GZ10" s="504"/>
      <c r="HA10" s="504"/>
      <c r="HB10" s="504"/>
      <c r="HC10" s="504"/>
      <c r="HD10" s="504"/>
      <c r="HE10" s="504"/>
      <c r="HF10" s="504"/>
      <c r="HG10" s="504"/>
      <c r="HH10" s="504"/>
      <c r="HI10" s="504"/>
      <c r="HJ10" s="504"/>
      <c r="HK10" s="504"/>
      <c r="HL10" s="504"/>
      <c r="HM10" s="504"/>
      <c r="HN10" s="504"/>
      <c r="HO10" s="504"/>
      <c r="HP10" s="504"/>
      <c r="HQ10" s="504"/>
      <c r="HR10" s="504"/>
      <c r="HS10" s="504"/>
      <c r="HT10" s="504"/>
      <c r="HU10" s="504"/>
      <c r="HV10" s="504"/>
      <c r="HW10" s="504"/>
      <c r="HX10" s="504"/>
      <c r="HY10" s="504"/>
      <c r="HZ10" s="504"/>
      <c r="IA10" s="504"/>
      <c r="IB10" s="504"/>
      <c r="IC10" s="504"/>
      <c r="ID10" s="504"/>
      <c r="IE10" s="504"/>
      <c r="IF10" s="504"/>
      <c r="IG10" s="504"/>
      <c r="IH10" s="504"/>
      <c r="II10" s="504"/>
      <c r="IJ10" s="504"/>
      <c r="IK10" s="504"/>
      <c r="IL10" s="504"/>
      <c r="IM10" s="504"/>
      <c r="IN10" s="504"/>
      <c r="IO10" s="504"/>
      <c r="IP10" s="504"/>
      <c r="IQ10" s="504"/>
      <c r="IR10" s="504"/>
      <c r="IS10" s="504"/>
      <c r="IT10" s="504"/>
      <c r="IU10" s="504"/>
      <c r="IV10" s="504"/>
    </row>
    <row r="11" spans="1:256" ht="12.75">
      <c r="A11" s="506" t="s">
        <v>420</v>
      </c>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W11" s="504"/>
      <c r="BX11" s="504"/>
      <c r="BY11" s="504"/>
      <c r="BZ11" s="504"/>
      <c r="CA11" s="504"/>
      <c r="CB11" s="504"/>
      <c r="CC11" s="504"/>
      <c r="CD11" s="504"/>
      <c r="CE11" s="504"/>
      <c r="CF11" s="504"/>
      <c r="CG11" s="504"/>
      <c r="CH11" s="504"/>
      <c r="CI11" s="504"/>
      <c r="CJ11" s="504"/>
      <c r="CK11" s="504"/>
      <c r="CL11" s="504"/>
      <c r="CM11" s="504"/>
      <c r="CN11" s="504"/>
      <c r="CO11" s="504"/>
      <c r="CP11" s="504"/>
      <c r="CQ11" s="504"/>
      <c r="CR11" s="504"/>
      <c r="CS11" s="504"/>
      <c r="CT11" s="504"/>
      <c r="CU11" s="504"/>
      <c r="CV11" s="504"/>
      <c r="CW11" s="504"/>
      <c r="CX11" s="504"/>
      <c r="CY11" s="504"/>
      <c r="CZ11" s="504"/>
      <c r="DA11" s="504"/>
      <c r="DB11" s="504"/>
      <c r="DC11" s="504"/>
      <c r="DD11" s="504"/>
      <c r="DE11" s="504"/>
      <c r="DF11" s="504"/>
      <c r="DG11" s="504"/>
      <c r="DH11" s="504"/>
      <c r="DI11" s="504"/>
      <c r="DJ11" s="504"/>
      <c r="DK11" s="504"/>
      <c r="DL11" s="504"/>
      <c r="DM11" s="504"/>
      <c r="DN11" s="504"/>
      <c r="DO11" s="504"/>
      <c r="DP11" s="504"/>
      <c r="DQ11" s="504"/>
      <c r="DR11" s="504"/>
      <c r="DS11" s="504"/>
      <c r="DT11" s="504"/>
      <c r="DU11" s="504"/>
      <c r="DV11" s="504"/>
      <c r="DW11" s="504"/>
      <c r="DX11" s="504"/>
      <c r="DY11" s="504"/>
      <c r="DZ11" s="504"/>
      <c r="EA11" s="504"/>
      <c r="EB11" s="504"/>
      <c r="EC11" s="504"/>
      <c r="ED11" s="504"/>
      <c r="EE11" s="504"/>
      <c r="EF11" s="504"/>
      <c r="EG11" s="504"/>
      <c r="EH11" s="504"/>
      <c r="EI11" s="504"/>
      <c r="EJ11" s="504"/>
      <c r="EK11" s="504"/>
      <c r="EL11" s="504"/>
      <c r="EM11" s="504"/>
      <c r="EN11" s="504"/>
      <c r="EO11" s="504"/>
      <c r="EP11" s="504"/>
      <c r="EQ11" s="504"/>
      <c r="ER11" s="504"/>
      <c r="ES11" s="504"/>
      <c r="ET11" s="504"/>
      <c r="EU11" s="504"/>
      <c r="EV11" s="504"/>
      <c r="EW11" s="504"/>
      <c r="EX11" s="504"/>
      <c r="EY11" s="504"/>
      <c r="EZ11" s="504"/>
      <c r="FA11" s="504"/>
      <c r="FB11" s="504"/>
      <c r="FC11" s="504"/>
      <c r="FD11" s="504"/>
      <c r="FE11" s="504"/>
      <c r="FF11" s="504"/>
      <c r="FG11" s="504"/>
      <c r="FH11" s="504"/>
      <c r="FI11" s="504"/>
      <c r="FJ11" s="504"/>
      <c r="FK11" s="504"/>
      <c r="FL11" s="504"/>
      <c r="FM11" s="504"/>
      <c r="FN11" s="504"/>
      <c r="FO11" s="504"/>
      <c r="FP11" s="504"/>
      <c r="FQ11" s="504"/>
      <c r="FR11" s="504"/>
      <c r="FS11" s="504"/>
      <c r="FT11" s="504"/>
      <c r="FU11" s="504"/>
      <c r="FV11" s="504"/>
      <c r="FW11" s="504"/>
      <c r="FX11" s="504"/>
      <c r="FY11" s="504"/>
      <c r="FZ11" s="504"/>
      <c r="GA11" s="504"/>
      <c r="GB11" s="504"/>
      <c r="GC11" s="504"/>
      <c r="GD11" s="504"/>
      <c r="GE11" s="504"/>
      <c r="GF11" s="504"/>
      <c r="GG11" s="504"/>
      <c r="GH11" s="504"/>
      <c r="GI11" s="504"/>
      <c r="GJ11" s="504"/>
      <c r="GK11" s="504"/>
      <c r="GL11" s="504"/>
      <c r="GM11" s="504"/>
      <c r="GN11" s="504"/>
      <c r="GO11" s="504"/>
      <c r="GP11" s="504"/>
      <c r="GQ11" s="504"/>
      <c r="GR11" s="504"/>
      <c r="GS11" s="504"/>
      <c r="GT11" s="504"/>
      <c r="GU11" s="504"/>
      <c r="GV11" s="504"/>
      <c r="GW11" s="504"/>
      <c r="GX11" s="504"/>
      <c r="GY11" s="504"/>
      <c r="GZ11" s="504"/>
      <c r="HA11" s="504"/>
      <c r="HB11" s="504"/>
      <c r="HC11" s="504"/>
      <c r="HD11" s="504"/>
      <c r="HE11" s="504"/>
      <c r="HF11" s="504"/>
      <c r="HG11" s="504"/>
      <c r="HH11" s="504"/>
      <c r="HI11" s="504"/>
      <c r="HJ11" s="504"/>
      <c r="HK11" s="504"/>
      <c r="HL11" s="504"/>
      <c r="HM11" s="504"/>
      <c r="HN11" s="504"/>
      <c r="HO11" s="504"/>
      <c r="HP11" s="504"/>
      <c r="HQ11" s="504"/>
      <c r="HR11" s="504"/>
      <c r="HS11" s="504"/>
      <c r="HT11" s="504"/>
      <c r="HU11" s="504"/>
      <c r="HV11" s="504"/>
      <c r="HW11" s="504"/>
      <c r="HX11" s="504"/>
      <c r="HY11" s="504"/>
      <c r="HZ11" s="504"/>
      <c r="IA11" s="504"/>
      <c r="IB11" s="504"/>
      <c r="IC11" s="504"/>
      <c r="ID11" s="504"/>
      <c r="IE11" s="504"/>
      <c r="IF11" s="504"/>
      <c r="IG11" s="504"/>
      <c r="IH11" s="504"/>
      <c r="II11" s="504"/>
      <c r="IJ11" s="504"/>
      <c r="IK11" s="504"/>
      <c r="IL11" s="504"/>
      <c r="IM11" s="504"/>
      <c r="IN11" s="504"/>
      <c r="IO11" s="504"/>
      <c r="IP11" s="504"/>
      <c r="IQ11" s="504"/>
      <c r="IR11" s="504"/>
      <c r="IS11" s="504"/>
      <c r="IT11" s="504"/>
      <c r="IU11" s="504"/>
      <c r="IV11" s="504"/>
    </row>
    <row r="12" spans="1:256" ht="12.75">
      <c r="A12" s="504"/>
      <c r="B12" s="50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c r="BP12" s="504"/>
      <c r="BQ12" s="504"/>
      <c r="BR12" s="504"/>
      <c r="BS12" s="504"/>
      <c r="BT12" s="504"/>
      <c r="BU12" s="504"/>
      <c r="BV12" s="504"/>
      <c r="BW12" s="504"/>
      <c r="BX12" s="504"/>
      <c r="BY12" s="504"/>
      <c r="BZ12" s="504"/>
      <c r="CA12" s="504"/>
      <c r="CB12" s="504"/>
      <c r="CC12" s="504"/>
      <c r="CD12" s="504"/>
      <c r="CE12" s="504"/>
      <c r="CF12" s="504"/>
      <c r="CG12" s="504"/>
      <c r="CH12" s="504"/>
      <c r="CI12" s="504"/>
      <c r="CJ12" s="504"/>
      <c r="CK12" s="504"/>
      <c r="CL12" s="504"/>
      <c r="CM12" s="504"/>
      <c r="CN12" s="504"/>
      <c r="CO12" s="504"/>
      <c r="CP12" s="504"/>
      <c r="CQ12" s="504"/>
      <c r="CR12" s="504"/>
      <c r="CS12" s="504"/>
      <c r="CT12" s="504"/>
      <c r="CU12" s="504"/>
      <c r="CV12" s="504"/>
      <c r="CW12" s="504"/>
      <c r="CX12" s="504"/>
      <c r="CY12" s="504"/>
      <c r="CZ12" s="504"/>
      <c r="DA12" s="504"/>
      <c r="DB12" s="504"/>
      <c r="DC12" s="504"/>
      <c r="DD12" s="504"/>
      <c r="DE12" s="504"/>
      <c r="DF12" s="504"/>
      <c r="DG12" s="504"/>
      <c r="DH12" s="504"/>
      <c r="DI12" s="504"/>
      <c r="DJ12" s="504"/>
      <c r="DK12" s="504"/>
      <c r="DL12" s="504"/>
      <c r="DM12" s="504"/>
      <c r="DN12" s="504"/>
      <c r="DO12" s="504"/>
      <c r="DP12" s="504"/>
      <c r="DQ12" s="504"/>
      <c r="DR12" s="504"/>
      <c r="DS12" s="504"/>
      <c r="DT12" s="504"/>
      <c r="DU12" s="504"/>
      <c r="DV12" s="504"/>
      <c r="DW12" s="504"/>
      <c r="DX12" s="504"/>
      <c r="DY12" s="504"/>
      <c r="DZ12" s="504"/>
      <c r="EA12" s="504"/>
      <c r="EB12" s="504"/>
      <c r="EC12" s="504"/>
      <c r="ED12" s="504"/>
      <c r="EE12" s="504"/>
      <c r="EF12" s="504"/>
      <c r="EG12" s="504"/>
      <c r="EH12" s="504"/>
      <c r="EI12" s="504"/>
      <c r="EJ12" s="504"/>
      <c r="EK12" s="504"/>
      <c r="EL12" s="504"/>
      <c r="EM12" s="504"/>
      <c r="EN12" s="504"/>
      <c r="EO12" s="504"/>
      <c r="EP12" s="504"/>
      <c r="EQ12" s="504"/>
      <c r="ER12" s="504"/>
      <c r="ES12" s="504"/>
      <c r="ET12" s="504"/>
      <c r="EU12" s="504"/>
      <c r="EV12" s="504"/>
      <c r="EW12" s="504"/>
      <c r="EX12" s="504"/>
      <c r="EY12" s="504"/>
      <c r="EZ12" s="504"/>
      <c r="FA12" s="504"/>
      <c r="FB12" s="504"/>
      <c r="FC12" s="504"/>
      <c r="FD12" s="504"/>
      <c r="FE12" s="504"/>
      <c r="FF12" s="504"/>
      <c r="FG12" s="504"/>
      <c r="FH12" s="504"/>
      <c r="FI12" s="504"/>
      <c r="FJ12" s="504"/>
      <c r="FK12" s="504"/>
      <c r="FL12" s="504"/>
      <c r="FM12" s="504"/>
      <c r="FN12" s="504"/>
      <c r="FO12" s="504"/>
      <c r="FP12" s="504"/>
      <c r="FQ12" s="504"/>
      <c r="FR12" s="504"/>
      <c r="FS12" s="504"/>
      <c r="FT12" s="504"/>
      <c r="FU12" s="504"/>
      <c r="FV12" s="504"/>
      <c r="FW12" s="504"/>
      <c r="FX12" s="504"/>
      <c r="FY12" s="504"/>
      <c r="FZ12" s="504"/>
      <c r="GA12" s="504"/>
      <c r="GB12" s="504"/>
      <c r="GC12" s="504"/>
      <c r="GD12" s="504"/>
      <c r="GE12" s="504"/>
      <c r="GF12" s="504"/>
      <c r="GG12" s="504"/>
      <c r="GH12" s="504"/>
      <c r="GI12" s="504"/>
      <c r="GJ12" s="504"/>
      <c r="GK12" s="504"/>
      <c r="GL12" s="504"/>
      <c r="GM12" s="504"/>
      <c r="GN12" s="504"/>
      <c r="GO12" s="504"/>
      <c r="GP12" s="504"/>
      <c r="GQ12" s="504"/>
      <c r="GR12" s="504"/>
      <c r="GS12" s="504"/>
      <c r="GT12" s="504"/>
      <c r="GU12" s="504"/>
      <c r="GV12" s="504"/>
      <c r="GW12" s="504"/>
      <c r="GX12" s="504"/>
      <c r="GY12" s="504"/>
      <c r="GZ12" s="504"/>
      <c r="HA12" s="504"/>
      <c r="HB12" s="504"/>
      <c r="HC12" s="504"/>
      <c r="HD12" s="504"/>
      <c r="HE12" s="504"/>
      <c r="HF12" s="504"/>
      <c r="HG12" s="504"/>
      <c r="HH12" s="504"/>
      <c r="HI12" s="504"/>
      <c r="HJ12" s="504"/>
      <c r="HK12" s="504"/>
      <c r="HL12" s="504"/>
      <c r="HM12" s="504"/>
      <c r="HN12" s="504"/>
      <c r="HO12" s="504"/>
      <c r="HP12" s="504"/>
      <c r="HQ12" s="504"/>
      <c r="HR12" s="504"/>
      <c r="HS12" s="504"/>
      <c r="HT12" s="504"/>
      <c r="HU12" s="504"/>
      <c r="HV12" s="504"/>
      <c r="HW12" s="504"/>
      <c r="HX12" s="504"/>
      <c r="HY12" s="504"/>
      <c r="HZ12" s="504"/>
      <c r="IA12" s="504"/>
      <c r="IB12" s="504"/>
      <c r="IC12" s="504"/>
      <c r="ID12" s="504"/>
      <c r="IE12" s="504"/>
      <c r="IF12" s="504"/>
      <c r="IG12" s="504"/>
      <c r="IH12" s="504"/>
      <c r="II12" s="504"/>
      <c r="IJ12" s="504"/>
      <c r="IK12" s="504"/>
      <c r="IL12" s="504"/>
      <c r="IM12" s="504"/>
      <c r="IN12" s="504"/>
      <c r="IO12" s="504"/>
      <c r="IP12" s="504"/>
      <c r="IQ12" s="504"/>
      <c r="IR12" s="504"/>
      <c r="IS12" s="504"/>
      <c r="IT12" s="504"/>
      <c r="IU12" s="504"/>
      <c r="IV12" s="504"/>
    </row>
    <row r="13" spans="1:256" ht="12.75">
      <c r="A13" s="504"/>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c r="BP13" s="504"/>
      <c r="BQ13" s="504"/>
      <c r="BR13" s="504"/>
      <c r="BS13" s="504"/>
      <c r="BT13" s="504"/>
      <c r="BU13" s="504"/>
      <c r="BV13" s="504"/>
      <c r="BW13" s="504"/>
      <c r="BX13" s="504"/>
      <c r="BY13" s="504"/>
      <c r="BZ13" s="504"/>
      <c r="CA13" s="504"/>
      <c r="CB13" s="504"/>
      <c r="CC13" s="504"/>
      <c r="CD13" s="504"/>
      <c r="CE13" s="504"/>
      <c r="CF13" s="504"/>
      <c r="CG13" s="504"/>
      <c r="CH13" s="504"/>
      <c r="CI13" s="504"/>
      <c r="CJ13" s="504"/>
      <c r="CK13" s="504"/>
      <c r="CL13" s="504"/>
      <c r="CM13" s="504"/>
      <c r="CN13" s="504"/>
      <c r="CO13" s="504"/>
      <c r="CP13" s="504"/>
      <c r="CQ13" s="504"/>
      <c r="CR13" s="504"/>
      <c r="CS13" s="504"/>
      <c r="CT13" s="504"/>
      <c r="CU13" s="504"/>
      <c r="CV13" s="504"/>
      <c r="CW13" s="504"/>
      <c r="CX13" s="504"/>
      <c r="CY13" s="504"/>
      <c r="CZ13" s="504"/>
      <c r="DA13" s="504"/>
      <c r="DB13" s="504"/>
      <c r="DC13" s="504"/>
      <c r="DD13" s="504"/>
      <c r="DE13" s="504"/>
      <c r="DF13" s="504"/>
      <c r="DG13" s="504"/>
      <c r="DH13" s="504"/>
      <c r="DI13" s="504"/>
      <c r="DJ13" s="504"/>
      <c r="DK13" s="504"/>
      <c r="DL13" s="504"/>
      <c r="DM13" s="504"/>
      <c r="DN13" s="504"/>
      <c r="DO13" s="504"/>
      <c r="DP13" s="504"/>
      <c r="DQ13" s="504"/>
      <c r="DR13" s="504"/>
      <c r="DS13" s="504"/>
      <c r="DT13" s="504"/>
      <c r="DU13" s="504"/>
      <c r="DV13" s="504"/>
      <c r="DW13" s="504"/>
      <c r="DX13" s="504"/>
      <c r="DY13" s="504"/>
      <c r="DZ13" s="504"/>
      <c r="EA13" s="504"/>
      <c r="EB13" s="504"/>
      <c r="EC13" s="504"/>
      <c r="ED13" s="504"/>
      <c r="EE13" s="504"/>
      <c r="EF13" s="504"/>
      <c r="EG13" s="504"/>
      <c r="EH13" s="504"/>
      <c r="EI13" s="504"/>
      <c r="EJ13" s="504"/>
      <c r="EK13" s="504"/>
      <c r="EL13" s="504"/>
      <c r="EM13" s="504"/>
      <c r="EN13" s="504"/>
      <c r="EO13" s="504"/>
      <c r="EP13" s="504"/>
      <c r="EQ13" s="504"/>
      <c r="ER13" s="504"/>
      <c r="ES13" s="504"/>
      <c r="ET13" s="504"/>
      <c r="EU13" s="504"/>
      <c r="EV13" s="504"/>
      <c r="EW13" s="504"/>
      <c r="EX13" s="504"/>
      <c r="EY13" s="504"/>
      <c r="EZ13" s="504"/>
      <c r="FA13" s="504"/>
      <c r="FB13" s="504"/>
      <c r="FC13" s="504"/>
      <c r="FD13" s="504"/>
      <c r="FE13" s="504"/>
      <c r="FF13" s="504"/>
      <c r="FG13" s="504"/>
      <c r="FH13" s="504"/>
      <c r="FI13" s="504"/>
      <c r="FJ13" s="504"/>
      <c r="FK13" s="504"/>
      <c r="FL13" s="504"/>
      <c r="FM13" s="504"/>
      <c r="FN13" s="504"/>
      <c r="FO13" s="504"/>
      <c r="FP13" s="504"/>
      <c r="FQ13" s="504"/>
      <c r="FR13" s="504"/>
      <c r="FS13" s="504"/>
      <c r="FT13" s="504"/>
      <c r="FU13" s="504"/>
      <c r="FV13" s="504"/>
      <c r="FW13" s="504"/>
      <c r="FX13" s="504"/>
      <c r="FY13" s="504"/>
      <c r="FZ13" s="504"/>
      <c r="GA13" s="504"/>
      <c r="GB13" s="504"/>
      <c r="GC13" s="504"/>
      <c r="GD13" s="504"/>
      <c r="GE13" s="504"/>
      <c r="GF13" s="504"/>
      <c r="GG13" s="504"/>
      <c r="GH13" s="504"/>
      <c r="GI13" s="504"/>
      <c r="GJ13" s="504"/>
      <c r="GK13" s="504"/>
      <c r="GL13" s="504"/>
      <c r="GM13" s="504"/>
      <c r="GN13" s="504"/>
      <c r="GO13" s="504"/>
      <c r="GP13" s="504"/>
      <c r="GQ13" s="504"/>
      <c r="GR13" s="504"/>
      <c r="GS13" s="504"/>
      <c r="GT13" s="504"/>
      <c r="GU13" s="504"/>
      <c r="GV13" s="504"/>
      <c r="GW13" s="504"/>
      <c r="GX13" s="504"/>
      <c r="GY13" s="504"/>
      <c r="GZ13" s="504"/>
      <c r="HA13" s="504"/>
      <c r="HB13" s="504"/>
      <c r="HC13" s="504"/>
      <c r="HD13" s="504"/>
      <c r="HE13" s="504"/>
      <c r="HF13" s="504"/>
      <c r="HG13" s="504"/>
      <c r="HH13" s="504"/>
      <c r="HI13" s="504"/>
      <c r="HJ13" s="504"/>
      <c r="HK13" s="504"/>
      <c r="HL13" s="504"/>
      <c r="HM13" s="504"/>
      <c r="HN13" s="504"/>
      <c r="HO13" s="504"/>
      <c r="HP13" s="504"/>
      <c r="HQ13" s="504"/>
      <c r="HR13" s="504"/>
      <c r="HS13" s="504"/>
      <c r="HT13" s="504"/>
      <c r="HU13" s="504"/>
      <c r="HV13" s="504"/>
      <c r="HW13" s="504"/>
      <c r="HX13" s="504"/>
      <c r="HY13" s="504"/>
      <c r="HZ13" s="504"/>
      <c r="IA13" s="504"/>
      <c r="IB13" s="504"/>
      <c r="IC13" s="504"/>
      <c r="ID13" s="504"/>
      <c r="IE13" s="504"/>
      <c r="IF13" s="504"/>
      <c r="IG13" s="504"/>
      <c r="IH13" s="504"/>
      <c r="II13" s="504"/>
      <c r="IJ13" s="504"/>
      <c r="IK13" s="504"/>
      <c r="IL13" s="504"/>
      <c r="IM13" s="504"/>
      <c r="IN13" s="504"/>
      <c r="IO13" s="504"/>
      <c r="IP13" s="504"/>
      <c r="IQ13" s="504"/>
      <c r="IR13" s="504"/>
      <c r="IS13" s="504"/>
      <c r="IT13" s="504"/>
      <c r="IU13" s="504"/>
      <c r="IV13" s="504"/>
    </row>
    <row r="14" spans="1:256" ht="12.75">
      <c r="A14" s="504"/>
      <c r="B14" s="504"/>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04"/>
      <c r="BD14" s="504"/>
      <c r="BE14" s="504"/>
      <c r="BF14" s="504"/>
      <c r="BG14" s="504"/>
      <c r="BH14" s="504"/>
      <c r="BI14" s="504"/>
      <c r="BJ14" s="504"/>
      <c r="BK14" s="504"/>
      <c r="BL14" s="504"/>
      <c r="BM14" s="504"/>
      <c r="BN14" s="504"/>
      <c r="BO14" s="504"/>
      <c r="BP14" s="504"/>
      <c r="BQ14" s="504"/>
      <c r="BR14" s="504"/>
      <c r="BS14" s="504"/>
      <c r="BT14" s="504"/>
      <c r="BU14" s="504"/>
      <c r="BV14" s="504"/>
      <c r="BW14" s="504"/>
      <c r="BX14" s="504"/>
      <c r="BY14" s="504"/>
      <c r="BZ14" s="504"/>
      <c r="CA14" s="504"/>
      <c r="CB14" s="504"/>
      <c r="CC14" s="504"/>
      <c r="CD14" s="504"/>
      <c r="CE14" s="504"/>
      <c r="CF14" s="504"/>
      <c r="CG14" s="504"/>
      <c r="CH14" s="504"/>
      <c r="CI14" s="504"/>
      <c r="CJ14" s="504"/>
      <c r="CK14" s="504"/>
      <c r="CL14" s="504"/>
      <c r="CM14" s="504"/>
      <c r="CN14" s="504"/>
      <c r="CO14" s="504"/>
      <c r="CP14" s="504"/>
      <c r="CQ14" s="504"/>
      <c r="CR14" s="504"/>
      <c r="CS14" s="504"/>
      <c r="CT14" s="504"/>
      <c r="CU14" s="504"/>
      <c r="CV14" s="504"/>
      <c r="CW14" s="504"/>
      <c r="CX14" s="504"/>
      <c r="CY14" s="504"/>
      <c r="CZ14" s="504"/>
      <c r="DA14" s="504"/>
      <c r="DB14" s="504"/>
      <c r="DC14" s="504"/>
      <c r="DD14" s="504"/>
      <c r="DE14" s="504"/>
      <c r="DF14" s="504"/>
      <c r="DG14" s="504"/>
      <c r="DH14" s="504"/>
      <c r="DI14" s="504"/>
      <c r="DJ14" s="504"/>
      <c r="DK14" s="504"/>
      <c r="DL14" s="504"/>
      <c r="DM14" s="504"/>
      <c r="DN14" s="504"/>
      <c r="DO14" s="504"/>
      <c r="DP14" s="504"/>
      <c r="DQ14" s="504"/>
      <c r="DR14" s="504"/>
      <c r="DS14" s="504"/>
      <c r="DT14" s="504"/>
      <c r="DU14" s="504"/>
      <c r="DV14" s="504"/>
      <c r="DW14" s="504"/>
      <c r="DX14" s="504"/>
      <c r="DY14" s="504"/>
      <c r="DZ14" s="504"/>
      <c r="EA14" s="504"/>
      <c r="EB14" s="504"/>
      <c r="EC14" s="504"/>
      <c r="ED14" s="504"/>
      <c r="EE14" s="504"/>
      <c r="EF14" s="504"/>
      <c r="EG14" s="504"/>
      <c r="EH14" s="504"/>
      <c r="EI14" s="504"/>
      <c r="EJ14" s="504"/>
      <c r="EK14" s="504"/>
      <c r="EL14" s="504"/>
      <c r="EM14" s="504"/>
      <c r="EN14" s="504"/>
      <c r="EO14" s="504"/>
      <c r="EP14" s="504"/>
      <c r="EQ14" s="504"/>
      <c r="ER14" s="504"/>
      <c r="ES14" s="504"/>
      <c r="ET14" s="504"/>
      <c r="EU14" s="504"/>
      <c r="EV14" s="504"/>
      <c r="EW14" s="504"/>
      <c r="EX14" s="504"/>
      <c r="EY14" s="504"/>
      <c r="EZ14" s="504"/>
      <c r="FA14" s="504"/>
      <c r="FB14" s="504"/>
      <c r="FC14" s="504"/>
      <c r="FD14" s="504"/>
      <c r="FE14" s="504"/>
      <c r="FF14" s="504"/>
      <c r="FG14" s="504"/>
      <c r="FH14" s="504"/>
      <c r="FI14" s="504"/>
      <c r="FJ14" s="504"/>
      <c r="FK14" s="504"/>
      <c r="FL14" s="504"/>
      <c r="FM14" s="504"/>
      <c r="FN14" s="504"/>
      <c r="FO14" s="504"/>
      <c r="FP14" s="504"/>
      <c r="FQ14" s="504"/>
      <c r="FR14" s="504"/>
      <c r="FS14" s="504"/>
      <c r="FT14" s="504"/>
      <c r="FU14" s="504"/>
      <c r="FV14" s="504"/>
      <c r="FW14" s="504"/>
      <c r="FX14" s="504"/>
      <c r="FY14" s="504"/>
      <c r="FZ14" s="504"/>
      <c r="GA14" s="504"/>
      <c r="GB14" s="504"/>
      <c r="GC14" s="504"/>
      <c r="GD14" s="504"/>
      <c r="GE14" s="504"/>
      <c r="GF14" s="504"/>
      <c r="GG14" s="504"/>
      <c r="GH14" s="504"/>
      <c r="GI14" s="504"/>
      <c r="GJ14" s="504"/>
      <c r="GK14" s="504"/>
      <c r="GL14" s="504"/>
      <c r="GM14" s="504"/>
      <c r="GN14" s="504"/>
      <c r="GO14" s="504"/>
      <c r="GP14" s="504"/>
      <c r="GQ14" s="504"/>
      <c r="GR14" s="504"/>
      <c r="GS14" s="504"/>
      <c r="GT14" s="504"/>
      <c r="GU14" s="504"/>
      <c r="GV14" s="504"/>
      <c r="GW14" s="504"/>
      <c r="GX14" s="504"/>
      <c r="GY14" s="504"/>
      <c r="GZ14" s="504"/>
      <c r="HA14" s="504"/>
      <c r="HB14" s="504"/>
      <c r="HC14" s="504"/>
      <c r="HD14" s="504"/>
      <c r="HE14" s="504"/>
      <c r="HF14" s="504"/>
      <c r="HG14" s="504"/>
      <c r="HH14" s="504"/>
      <c r="HI14" s="504"/>
      <c r="HJ14" s="504"/>
      <c r="HK14" s="504"/>
      <c r="HL14" s="504"/>
      <c r="HM14" s="504"/>
      <c r="HN14" s="504"/>
      <c r="HO14" s="504"/>
      <c r="HP14" s="504"/>
      <c r="HQ14" s="504"/>
      <c r="HR14" s="504"/>
      <c r="HS14" s="504"/>
      <c r="HT14" s="504"/>
      <c r="HU14" s="504"/>
      <c r="HV14" s="504"/>
      <c r="HW14" s="504"/>
      <c r="HX14" s="504"/>
      <c r="HY14" s="504"/>
      <c r="HZ14" s="504"/>
      <c r="IA14" s="504"/>
      <c r="IB14" s="504"/>
      <c r="IC14" s="504"/>
      <c r="ID14" s="504"/>
      <c r="IE14" s="504"/>
      <c r="IF14" s="504"/>
      <c r="IG14" s="504"/>
      <c r="IH14" s="504"/>
      <c r="II14" s="504"/>
      <c r="IJ14" s="504"/>
      <c r="IK14" s="504"/>
      <c r="IL14" s="504"/>
      <c r="IM14" s="504"/>
      <c r="IN14" s="504"/>
      <c r="IO14" s="504"/>
      <c r="IP14" s="504"/>
      <c r="IQ14" s="504"/>
      <c r="IR14" s="504"/>
      <c r="IS14" s="504"/>
      <c r="IT14" s="504"/>
      <c r="IU14" s="504"/>
      <c r="IV14" s="504"/>
    </row>
    <row r="15" spans="1:256" ht="12.75">
      <c r="A15" s="504"/>
      <c r="B15" s="504"/>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504"/>
      <c r="BP15" s="504"/>
      <c r="BQ15" s="504"/>
      <c r="BR15" s="504"/>
      <c r="BS15" s="504"/>
      <c r="BT15" s="504"/>
      <c r="BU15" s="504"/>
      <c r="BV15" s="504"/>
      <c r="BW15" s="504"/>
      <c r="BX15" s="504"/>
      <c r="BY15" s="504"/>
      <c r="BZ15" s="504"/>
      <c r="CA15" s="504"/>
      <c r="CB15" s="504"/>
      <c r="CC15" s="504"/>
      <c r="CD15" s="504"/>
      <c r="CE15" s="504"/>
      <c r="CF15" s="504"/>
      <c r="CG15" s="504"/>
      <c r="CH15" s="504"/>
      <c r="CI15" s="504"/>
      <c r="CJ15" s="504"/>
      <c r="CK15" s="504"/>
      <c r="CL15" s="504"/>
      <c r="CM15" s="504"/>
      <c r="CN15" s="504"/>
      <c r="CO15" s="504"/>
      <c r="CP15" s="504"/>
      <c r="CQ15" s="504"/>
      <c r="CR15" s="504"/>
      <c r="CS15" s="504"/>
      <c r="CT15" s="504"/>
      <c r="CU15" s="504"/>
      <c r="CV15" s="504"/>
      <c r="CW15" s="504"/>
      <c r="CX15" s="504"/>
      <c r="CY15" s="504"/>
      <c r="CZ15" s="504"/>
      <c r="DA15" s="504"/>
      <c r="DB15" s="504"/>
      <c r="DC15" s="504"/>
      <c r="DD15" s="504"/>
      <c r="DE15" s="504"/>
      <c r="DF15" s="504"/>
      <c r="DG15" s="504"/>
      <c r="DH15" s="504"/>
      <c r="DI15" s="504"/>
      <c r="DJ15" s="504"/>
      <c r="DK15" s="504"/>
      <c r="DL15" s="504"/>
      <c r="DM15" s="504"/>
      <c r="DN15" s="504"/>
      <c r="DO15" s="504"/>
      <c r="DP15" s="504"/>
      <c r="DQ15" s="504"/>
      <c r="DR15" s="504"/>
      <c r="DS15" s="504"/>
      <c r="DT15" s="504"/>
      <c r="DU15" s="504"/>
      <c r="DV15" s="504"/>
      <c r="DW15" s="504"/>
      <c r="DX15" s="504"/>
      <c r="DY15" s="504"/>
      <c r="DZ15" s="504"/>
      <c r="EA15" s="504"/>
      <c r="EB15" s="504"/>
      <c r="EC15" s="504"/>
      <c r="ED15" s="504"/>
      <c r="EE15" s="504"/>
      <c r="EF15" s="504"/>
      <c r="EG15" s="504"/>
      <c r="EH15" s="504"/>
      <c r="EI15" s="504"/>
      <c r="EJ15" s="504"/>
      <c r="EK15" s="504"/>
      <c r="EL15" s="504"/>
      <c r="EM15" s="504"/>
      <c r="EN15" s="504"/>
      <c r="EO15" s="504"/>
      <c r="EP15" s="504"/>
      <c r="EQ15" s="504"/>
      <c r="ER15" s="504"/>
      <c r="ES15" s="504"/>
      <c r="ET15" s="504"/>
      <c r="EU15" s="504"/>
      <c r="EV15" s="504"/>
      <c r="EW15" s="504"/>
      <c r="EX15" s="504"/>
      <c r="EY15" s="504"/>
      <c r="EZ15" s="504"/>
      <c r="FA15" s="504"/>
      <c r="FB15" s="504"/>
      <c r="FC15" s="504"/>
      <c r="FD15" s="504"/>
      <c r="FE15" s="504"/>
      <c r="FF15" s="504"/>
      <c r="FG15" s="504"/>
      <c r="FH15" s="504"/>
      <c r="FI15" s="504"/>
      <c r="FJ15" s="504"/>
      <c r="FK15" s="504"/>
      <c r="FL15" s="504"/>
      <c r="FM15" s="504"/>
      <c r="FN15" s="504"/>
      <c r="FO15" s="504"/>
      <c r="FP15" s="504"/>
      <c r="FQ15" s="504"/>
      <c r="FR15" s="504"/>
      <c r="FS15" s="504"/>
      <c r="FT15" s="504"/>
      <c r="FU15" s="504"/>
      <c r="FV15" s="504"/>
      <c r="FW15" s="504"/>
      <c r="FX15" s="504"/>
      <c r="FY15" s="504"/>
      <c r="FZ15" s="504"/>
      <c r="GA15" s="504"/>
      <c r="GB15" s="504"/>
      <c r="GC15" s="504"/>
      <c r="GD15" s="504"/>
      <c r="GE15" s="504"/>
      <c r="GF15" s="504"/>
      <c r="GG15" s="504"/>
      <c r="GH15" s="504"/>
      <c r="GI15" s="504"/>
      <c r="GJ15" s="504"/>
      <c r="GK15" s="504"/>
      <c r="GL15" s="504"/>
      <c r="GM15" s="504"/>
      <c r="GN15" s="504"/>
      <c r="GO15" s="504"/>
      <c r="GP15" s="504"/>
      <c r="GQ15" s="504"/>
      <c r="GR15" s="504"/>
      <c r="GS15" s="504"/>
      <c r="GT15" s="504"/>
      <c r="GU15" s="504"/>
      <c r="GV15" s="504"/>
      <c r="GW15" s="504"/>
      <c r="GX15" s="504"/>
      <c r="GY15" s="504"/>
      <c r="GZ15" s="504"/>
      <c r="HA15" s="504"/>
      <c r="HB15" s="504"/>
      <c r="HC15" s="504"/>
      <c r="HD15" s="504"/>
      <c r="HE15" s="504"/>
      <c r="HF15" s="504"/>
      <c r="HG15" s="504"/>
      <c r="HH15" s="504"/>
      <c r="HI15" s="504"/>
      <c r="HJ15" s="504"/>
      <c r="HK15" s="504"/>
      <c r="HL15" s="504"/>
      <c r="HM15" s="504"/>
      <c r="HN15" s="504"/>
      <c r="HO15" s="504"/>
      <c r="HP15" s="504"/>
      <c r="HQ15" s="504"/>
      <c r="HR15" s="504"/>
      <c r="HS15" s="504"/>
      <c r="HT15" s="504"/>
      <c r="HU15" s="504"/>
      <c r="HV15" s="504"/>
      <c r="HW15" s="504"/>
      <c r="HX15" s="504"/>
      <c r="HY15" s="504"/>
      <c r="HZ15" s="504"/>
      <c r="IA15" s="504"/>
      <c r="IB15" s="504"/>
      <c r="IC15" s="504"/>
      <c r="ID15" s="504"/>
      <c r="IE15" s="504"/>
      <c r="IF15" s="504"/>
      <c r="IG15" s="504"/>
      <c r="IH15" s="504"/>
      <c r="II15" s="504"/>
      <c r="IJ15" s="504"/>
      <c r="IK15" s="504"/>
      <c r="IL15" s="504"/>
      <c r="IM15" s="504"/>
      <c r="IN15" s="504"/>
      <c r="IO15" s="504"/>
      <c r="IP15" s="504"/>
      <c r="IQ15" s="504"/>
      <c r="IR15" s="504"/>
      <c r="IS15" s="504"/>
      <c r="IT15" s="504"/>
      <c r="IU15" s="504"/>
      <c r="IV15" s="504"/>
    </row>
    <row r="16" spans="1:256" ht="12.75">
      <c r="A16" s="504"/>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504"/>
      <c r="BE16" s="504"/>
      <c r="BF16" s="504"/>
      <c r="BG16" s="504"/>
      <c r="BH16" s="504"/>
      <c r="BI16" s="504"/>
      <c r="BJ16" s="504"/>
      <c r="BK16" s="504"/>
      <c r="BL16" s="504"/>
      <c r="BM16" s="504"/>
      <c r="BN16" s="504"/>
      <c r="BO16" s="504"/>
      <c r="BP16" s="504"/>
      <c r="BQ16" s="504"/>
      <c r="BR16" s="504"/>
      <c r="BS16" s="504"/>
      <c r="BT16" s="504"/>
      <c r="BU16" s="504"/>
      <c r="BV16" s="504"/>
      <c r="BW16" s="504"/>
      <c r="BX16" s="504"/>
      <c r="BY16" s="504"/>
      <c r="BZ16" s="504"/>
      <c r="CA16" s="504"/>
      <c r="CB16" s="504"/>
      <c r="CC16" s="504"/>
      <c r="CD16" s="504"/>
      <c r="CE16" s="504"/>
      <c r="CF16" s="504"/>
      <c r="CG16" s="504"/>
      <c r="CH16" s="504"/>
      <c r="CI16" s="504"/>
      <c r="CJ16" s="504"/>
      <c r="CK16" s="504"/>
      <c r="CL16" s="504"/>
      <c r="CM16" s="504"/>
      <c r="CN16" s="504"/>
      <c r="CO16" s="504"/>
      <c r="CP16" s="504"/>
      <c r="CQ16" s="504"/>
      <c r="CR16" s="504"/>
      <c r="CS16" s="504"/>
      <c r="CT16" s="504"/>
      <c r="CU16" s="504"/>
      <c r="CV16" s="504"/>
      <c r="CW16" s="504"/>
      <c r="CX16" s="504"/>
      <c r="CY16" s="504"/>
      <c r="CZ16" s="504"/>
      <c r="DA16" s="504"/>
      <c r="DB16" s="504"/>
      <c r="DC16" s="504"/>
      <c r="DD16" s="504"/>
      <c r="DE16" s="504"/>
      <c r="DF16" s="504"/>
      <c r="DG16" s="504"/>
      <c r="DH16" s="504"/>
      <c r="DI16" s="504"/>
      <c r="DJ16" s="504"/>
      <c r="DK16" s="504"/>
      <c r="DL16" s="504"/>
      <c r="DM16" s="504"/>
      <c r="DN16" s="504"/>
      <c r="DO16" s="504"/>
      <c r="DP16" s="504"/>
      <c r="DQ16" s="504"/>
      <c r="DR16" s="504"/>
      <c r="DS16" s="504"/>
      <c r="DT16" s="504"/>
      <c r="DU16" s="504"/>
      <c r="DV16" s="504"/>
      <c r="DW16" s="504"/>
      <c r="DX16" s="504"/>
      <c r="DY16" s="504"/>
      <c r="DZ16" s="504"/>
      <c r="EA16" s="504"/>
      <c r="EB16" s="504"/>
      <c r="EC16" s="504"/>
      <c r="ED16" s="504"/>
      <c r="EE16" s="504"/>
      <c r="EF16" s="504"/>
      <c r="EG16" s="504"/>
      <c r="EH16" s="504"/>
      <c r="EI16" s="504"/>
      <c r="EJ16" s="504"/>
      <c r="EK16" s="504"/>
      <c r="EL16" s="504"/>
      <c r="EM16" s="504"/>
      <c r="EN16" s="504"/>
      <c r="EO16" s="504"/>
      <c r="EP16" s="504"/>
      <c r="EQ16" s="504"/>
      <c r="ER16" s="504"/>
      <c r="ES16" s="504"/>
      <c r="ET16" s="504"/>
      <c r="EU16" s="504"/>
      <c r="EV16" s="504"/>
      <c r="EW16" s="504"/>
      <c r="EX16" s="504"/>
      <c r="EY16" s="504"/>
      <c r="EZ16" s="504"/>
      <c r="FA16" s="504"/>
      <c r="FB16" s="504"/>
      <c r="FC16" s="504"/>
      <c r="FD16" s="504"/>
      <c r="FE16" s="504"/>
      <c r="FF16" s="504"/>
      <c r="FG16" s="504"/>
      <c r="FH16" s="504"/>
      <c r="FI16" s="504"/>
      <c r="FJ16" s="504"/>
      <c r="FK16" s="504"/>
      <c r="FL16" s="504"/>
      <c r="FM16" s="504"/>
      <c r="FN16" s="504"/>
      <c r="FO16" s="504"/>
      <c r="FP16" s="504"/>
      <c r="FQ16" s="504"/>
      <c r="FR16" s="504"/>
      <c r="FS16" s="504"/>
      <c r="FT16" s="504"/>
      <c r="FU16" s="504"/>
      <c r="FV16" s="504"/>
      <c r="FW16" s="504"/>
      <c r="FX16" s="504"/>
      <c r="FY16" s="504"/>
      <c r="FZ16" s="504"/>
      <c r="GA16" s="504"/>
      <c r="GB16" s="504"/>
      <c r="GC16" s="504"/>
      <c r="GD16" s="504"/>
      <c r="GE16" s="504"/>
      <c r="GF16" s="504"/>
      <c r="GG16" s="504"/>
      <c r="GH16" s="504"/>
      <c r="GI16" s="504"/>
      <c r="GJ16" s="504"/>
      <c r="GK16" s="504"/>
      <c r="GL16" s="504"/>
      <c r="GM16" s="504"/>
      <c r="GN16" s="504"/>
      <c r="GO16" s="504"/>
      <c r="GP16" s="504"/>
      <c r="GQ16" s="504"/>
      <c r="GR16" s="504"/>
      <c r="GS16" s="504"/>
      <c r="GT16" s="504"/>
      <c r="GU16" s="504"/>
      <c r="GV16" s="504"/>
      <c r="GW16" s="504"/>
      <c r="GX16" s="504"/>
      <c r="GY16" s="504"/>
      <c r="GZ16" s="504"/>
      <c r="HA16" s="504"/>
      <c r="HB16" s="504"/>
      <c r="HC16" s="504"/>
      <c r="HD16" s="504"/>
      <c r="HE16" s="504"/>
      <c r="HF16" s="504"/>
      <c r="HG16" s="504"/>
      <c r="HH16" s="504"/>
      <c r="HI16" s="504"/>
      <c r="HJ16" s="504"/>
      <c r="HK16" s="504"/>
      <c r="HL16" s="504"/>
      <c r="HM16" s="504"/>
      <c r="HN16" s="504"/>
      <c r="HO16" s="504"/>
      <c r="HP16" s="504"/>
      <c r="HQ16" s="504"/>
      <c r="HR16" s="504"/>
      <c r="HS16" s="504"/>
      <c r="HT16" s="504"/>
      <c r="HU16" s="504"/>
      <c r="HV16" s="504"/>
      <c r="HW16" s="504"/>
      <c r="HX16" s="504"/>
      <c r="HY16" s="504"/>
      <c r="HZ16" s="504"/>
      <c r="IA16" s="504"/>
      <c r="IB16" s="504"/>
      <c r="IC16" s="504"/>
      <c r="ID16" s="504"/>
      <c r="IE16" s="504"/>
      <c r="IF16" s="504"/>
      <c r="IG16" s="504"/>
      <c r="IH16" s="504"/>
      <c r="II16" s="504"/>
      <c r="IJ16" s="504"/>
      <c r="IK16" s="504"/>
      <c r="IL16" s="504"/>
      <c r="IM16" s="504"/>
      <c r="IN16" s="504"/>
      <c r="IO16" s="504"/>
      <c r="IP16" s="504"/>
      <c r="IQ16" s="504"/>
      <c r="IR16" s="504"/>
      <c r="IS16" s="504"/>
      <c r="IT16" s="504"/>
      <c r="IU16" s="504"/>
      <c r="IV16" s="504"/>
    </row>
    <row r="17" spans="1:256" ht="12.75">
      <c r="A17" s="504"/>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504"/>
      <c r="AY17" s="504"/>
      <c r="AZ17" s="504"/>
      <c r="BA17" s="504"/>
      <c r="BB17" s="504"/>
      <c r="BC17" s="504"/>
      <c r="BD17" s="504"/>
      <c r="BE17" s="504"/>
      <c r="BF17" s="504"/>
      <c r="BG17" s="504"/>
      <c r="BH17" s="504"/>
      <c r="BI17" s="504"/>
      <c r="BJ17" s="504"/>
      <c r="BK17" s="504"/>
      <c r="BL17" s="504"/>
      <c r="BM17" s="504"/>
      <c r="BN17" s="504"/>
      <c r="BO17" s="504"/>
      <c r="BP17" s="504"/>
      <c r="BQ17" s="504"/>
      <c r="BR17" s="504"/>
      <c r="BS17" s="504"/>
      <c r="BT17" s="504"/>
      <c r="BU17" s="504"/>
      <c r="BV17" s="504"/>
      <c r="BW17" s="504"/>
      <c r="BX17" s="504"/>
      <c r="BY17" s="504"/>
      <c r="BZ17" s="504"/>
      <c r="CA17" s="504"/>
      <c r="CB17" s="504"/>
      <c r="CC17" s="504"/>
      <c r="CD17" s="504"/>
      <c r="CE17" s="504"/>
      <c r="CF17" s="504"/>
      <c r="CG17" s="504"/>
      <c r="CH17" s="504"/>
      <c r="CI17" s="504"/>
      <c r="CJ17" s="504"/>
      <c r="CK17" s="504"/>
      <c r="CL17" s="504"/>
      <c r="CM17" s="504"/>
      <c r="CN17" s="504"/>
      <c r="CO17" s="504"/>
      <c r="CP17" s="504"/>
      <c r="CQ17" s="504"/>
      <c r="CR17" s="504"/>
      <c r="CS17" s="504"/>
      <c r="CT17" s="504"/>
      <c r="CU17" s="504"/>
      <c r="CV17" s="504"/>
      <c r="CW17" s="504"/>
      <c r="CX17" s="504"/>
      <c r="CY17" s="504"/>
      <c r="CZ17" s="504"/>
      <c r="DA17" s="504"/>
      <c r="DB17" s="504"/>
      <c r="DC17" s="504"/>
      <c r="DD17" s="504"/>
      <c r="DE17" s="504"/>
      <c r="DF17" s="504"/>
      <c r="DG17" s="504"/>
      <c r="DH17" s="504"/>
      <c r="DI17" s="504"/>
      <c r="DJ17" s="504"/>
      <c r="DK17" s="504"/>
      <c r="DL17" s="504"/>
      <c r="DM17" s="504"/>
      <c r="DN17" s="504"/>
      <c r="DO17" s="504"/>
      <c r="DP17" s="504"/>
      <c r="DQ17" s="504"/>
      <c r="DR17" s="504"/>
      <c r="DS17" s="504"/>
      <c r="DT17" s="504"/>
      <c r="DU17" s="504"/>
      <c r="DV17" s="504"/>
      <c r="DW17" s="504"/>
      <c r="DX17" s="504"/>
      <c r="DY17" s="504"/>
      <c r="DZ17" s="504"/>
      <c r="EA17" s="504"/>
      <c r="EB17" s="504"/>
      <c r="EC17" s="504"/>
      <c r="ED17" s="504"/>
      <c r="EE17" s="504"/>
      <c r="EF17" s="504"/>
      <c r="EG17" s="504"/>
      <c r="EH17" s="504"/>
      <c r="EI17" s="504"/>
      <c r="EJ17" s="504"/>
      <c r="EK17" s="504"/>
      <c r="EL17" s="504"/>
      <c r="EM17" s="504"/>
      <c r="EN17" s="504"/>
      <c r="EO17" s="504"/>
      <c r="EP17" s="504"/>
      <c r="EQ17" s="504"/>
      <c r="ER17" s="504"/>
      <c r="ES17" s="504"/>
      <c r="ET17" s="504"/>
      <c r="EU17" s="504"/>
      <c r="EV17" s="504"/>
      <c r="EW17" s="504"/>
      <c r="EX17" s="504"/>
      <c r="EY17" s="504"/>
      <c r="EZ17" s="504"/>
      <c r="FA17" s="504"/>
      <c r="FB17" s="504"/>
      <c r="FC17" s="504"/>
      <c r="FD17" s="504"/>
      <c r="FE17" s="504"/>
      <c r="FF17" s="504"/>
      <c r="FG17" s="504"/>
      <c r="FH17" s="504"/>
      <c r="FI17" s="504"/>
      <c r="FJ17" s="504"/>
      <c r="FK17" s="504"/>
      <c r="FL17" s="504"/>
      <c r="FM17" s="504"/>
      <c r="FN17" s="504"/>
      <c r="FO17" s="504"/>
      <c r="FP17" s="504"/>
      <c r="FQ17" s="504"/>
      <c r="FR17" s="504"/>
      <c r="FS17" s="504"/>
      <c r="FT17" s="504"/>
      <c r="FU17" s="504"/>
      <c r="FV17" s="504"/>
      <c r="FW17" s="504"/>
      <c r="FX17" s="504"/>
      <c r="FY17" s="504"/>
      <c r="FZ17" s="504"/>
      <c r="GA17" s="504"/>
      <c r="GB17" s="504"/>
      <c r="GC17" s="504"/>
      <c r="GD17" s="504"/>
      <c r="GE17" s="504"/>
      <c r="GF17" s="504"/>
      <c r="GG17" s="504"/>
      <c r="GH17" s="504"/>
      <c r="GI17" s="504"/>
      <c r="GJ17" s="504"/>
      <c r="GK17" s="504"/>
      <c r="GL17" s="504"/>
      <c r="GM17" s="504"/>
      <c r="GN17" s="504"/>
      <c r="GO17" s="504"/>
      <c r="GP17" s="504"/>
      <c r="GQ17" s="504"/>
      <c r="GR17" s="504"/>
      <c r="GS17" s="504"/>
      <c r="GT17" s="504"/>
      <c r="GU17" s="504"/>
      <c r="GV17" s="504"/>
      <c r="GW17" s="504"/>
      <c r="GX17" s="504"/>
      <c r="GY17" s="504"/>
      <c r="GZ17" s="504"/>
      <c r="HA17" s="504"/>
      <c r="HB17" s="504"/>
      <c r="HC17" s="504"/>
      <c r="HD17" s="504"/>
      <c r="HE17" s="504"/>
      <c r="HF17" s="504"/>
      <c r="HG17" s="504"/>
      <c r="HH17" s="504"/>
      <c r="HI17" s="504"/>
      <c r="HJ17" s="504"/>
      <c r="HK17" s="504"/>
      <c r="HL17" s="504"/>
      <c r="HM17" s="504"/>
      <c r="HN17" s="504"/>
      <c r="HO17" s="504"/>
      <c r="HP17" s="504"/>
      <c r="HQ17" s="504"/>
      <c r="HR17" s="504"/>
      <c r="HS17" s="504"/>
      <c r="HT17" s="504"/>
      <c r="HU17" s="504"/>
      <c r="HV17" s="504"/>
      <c r="HW17" s="504"/>
      <c r="HX17" s="504"/>
      <c r="HY17" s="504"/>
      <c r="HZ17" s="504"/>
      <c r="IA17" s="504"/>
      <c r="IB17" s="504"/>
      <c r="IC17" s="504"/>
      <c r="ID17" s="504"/>
      <c r="IE17" s="504"/>
      <c r="IF17" s="504"/>
      <c r="IG17" s="504"/>
      <c r="IH17" s="504"/>
      <c r="II17" s="504"/>
      <c r="IJ17" s="504"/>
      <c r="IK17" s="504"/>
      <c r="IL17" s="504"/>
      <c r="IM17" s="504"/>
      <c r="IN17" s="504"/>
      <c r="IO17" s="504"/>
      <c r="IP17" s="504"/>
      <c r="IQ17" s="504"/>
      <c r="IR17" s="504"/>
      <c r="IS17" s="504"/>
      <c r="IT17" s="504"/>
      <c r="IU17" s="504"/>
      <c r="IV17" s="504"/>
    </row>
    <row r="18" spans="1:256" ht="12.75">
      <c r="A18" s="504"/>
      <c r="B18" s="504"/>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X18" s="504"/>
      <c r="AY18" s="504"/>
      <c r="AZ18" s="504"/>
      <c r="BA18" s="504"/>
      <c r="BB18" s="504"/>
      <c r="BC18" s="504"/>
      <c r="BD18" s="504"/>
      <c r="BE18" s="504"/>
      <c r="BF18" s="504"/>
      <c r="BG18" s="504"/>
      <c r="BH18" s="504"/>
      <c r="BI18" s="504"/>
      <c r="BJ18" s="504"/>
      <c r="BK18" s="504"/>
      <c r="BL18" s="504"/>
      <c r="BM18" s="504"/>
      <c r="BN18" s="504"/>
      <c r="BO18" s="504"/>
      <c r="BP18" s="504"/>
      <c r="BQ18" s="504"/>
      <c r="BR18" s="504"/>
      <c r="BS18" s="504"/>
      <c r="BT18" s="504"/>
      <c r="BU18" s="504"/>
      <c r="BV18" s="504"/>
      <c r="BW18" s="504"/>
      <c r="BX18" s="504"/>
      <c r="BY18" s="504"/>
      <c r="BZ18" s="504"/>
      <c r="CA18" s="504"/>
      <c r="CB18" s="504"/>
      <c r="CC18" s="504"/>
      <c r="CD18" s="504"/>
      <c r="CE18" s="504"/>
      <c r="CF18" s="504"/>
      <c r="CG18" s="504"/>
      <c r="CH18" s="504"/>
      <c r="CI18" s="504"/>
      <c r="CJ18" s="504"/>
      <c r="CK18" s="504"/>
      <c r="CL18" s="504"/>
      <c r="CM18" s="504"/>
      <c r="CN18" s="504"/>
      <c r="CO18" s="504"/>
      <c r="CP18" s="504"/>
      <c r="CQ18" s="504"/>
      <c r="CR18" s="504"/>
      <c r="CS18" s="504"/>
      <c r="CT18" s="504"/>
      <c r="CU18" s="504"/>
      <c r="CV18" s="504"/>
      <c r="CW18" s="504"/>
      <c r="CX18" s="504"/>
      <c r="CY18" s="504"/>
      <c r="CZ18" s="504"/>
      <c r="DA18" s="504"/>
      <c r="DB18" s="504"/>
      <c r="DC18" s="504"/>
      <c r="DD18" s="504"/>
      <c r="DE18" s="504"/>
      <c r="DF18" s="504"/>
      <c r="DG18" s="504"/>
      <c r="DH18" s="504"/>
      <c r="DI18" s="504"/>
      <c r="DJ18" s="504"/>
      <c r="DK18" s="504"/>
      <c r="DL18" s="504"/>
      <c r="DM18" s="504"/>
      <c r="DN18" s="504"/>
      <c r="DO18" s="504"/>
      <c r="DP18" s="504"/>
      <c r="DQ18" s="504"/>
      <c r="DR18" s="504"/>
      <c r="DS18" s="504"/>
      <c r="DT18" s="504"/>
      <c r="DU18" s="504"/>
      <c r="DV18" s="504"/>
      <c r="DW18" s="504"/>
      <c r="DX18" s="504"/>
      <c r="DY18" s="504"/>
      <c r="DZ18" s="504"/>
      <c r="EA18" s="504"/>
      <c r="EB18" s="504"/>
      <c r="EC18" s="504"/>
      <c r="ED18" s="504"/>
      <c r="EE18" s="504"/>
      <c r="EF18" s="504"/>
      <c r="EG18" s="504"/>
      <c r="EH18" s="504"/>
      <c r="EI18" s="504"/>
      <c r="EJ18" s="504"/>
      <c r="EK18" s="504"/>
      <c r="EL18" s="504"/>
      <c r="EM18" s="504"/>
      <c r="EN18" s="504"/>
      <c r="EO18" s="504"/>
      <c r="EP18" s="504"/>
      <c r="EQ18" s="504"/>
      <c r="ER18" s="504"/>
      <c r="ES18" s="504"/>
      <c r="ET18" s="504"/>
      <c r="EU18" s="504"/>
      <c r="EV18" s="504"/>
      <c r="EW18" s="504"/>
      <c r="EX18" s="504"/>
      <c r="EY18" s="504"/>
      <c r="EZ18" s="504"/>
      <c r="FA18" s="504"/>
      <c r="FB18" s="504"/>
      <c r="FC18" s="504"/>
      <c r="FD18" s="504"/>
      <c r="FE18" s="504"/>
      <c r="FF18" s="504"/>
      <c r="FG18" s="504"/>
      <c r="FH18" s="504"/>
      <c r="FI18" s="504"/>
      <c r="FJ18" s="504"/>
      <c r="FK18" s="504"/>
      <c r="FL18" s="504"/>
      <c r="FM18" s="504"/>
      <c r="FN18" s="504"/>
      <c r="FO18" s="504"/>
      <c r="FP18" s="504"/>
      <c r="FQ18" s="504"/>
      <c r="FR18" s="504"/>
      <c r="FS18" s="504"/>
      <c r="FT18" s="504"/>
      <c r="FU18" s="504"/>
      <c r="FV18" s="504"/>
      <c r="FW18" s="504"/>
      <c r="FX18" s="504"/>
      <c r="FY18" s="504"/>
      <c r="FZ18" s="504"/>
      <c r="GA18" s="504"/>
      <c r="GB18" s="504"/>
      <c r="GC18" s="504"/>
      <c r="GD18" s="504"/>
      <c r="GE18" s="504"/>
      <c r="GF18" s="504"/>
      <c r="GG18" s="504"/>
      <c r="GH18" s="504"/>
      <c r="GI18" s="504"/>
      <c r="GJ18" s="504"/>
      <c r="GK18" s="504"/>
      <c r="GL18" s="504"/>
      <c r="GM18" s="504"/>
      <c r="GN18" s="504"/>
      <c r="GO18" s="504"/>
      <c r="GP18" s="504"/>
      <c r="GQ18" s="504"/>
      <c r="GR18" s="504"/>
      <c r="GS18" s="504"/>
      <c r="GT18" s="504"/>
      <c r="GU18" s="504"/>
      <c r="GV18" s="504"/>
      <c r="GW18" s="504"/>
      <c r="GX18" s="504"/>
      <c r="GY18" s="504"/>
      <c r="GZ18" s="504"/>
      <c r="HA18" s="504"/>
      <c r="HB18" s="504"/>
      <c r="HC18" s="504"/>
      <c r="HD18" s="504"/>
      <c r="HE18" s="504"/>
      <c r="HF18" s="504"/>
      <c r="HG18" s="504"/>
      <c r="HH18" s="504"/>
      <c r="HI18" s="504"/>
      <c r="HJ18" s="504"/>
      <c r="HK18" s="504"/>
      <c r="HL18" s="504"/>
      <c r="HM18" s="504"/>
      <c r="HN18" s="504"/>
      <c r="HO18" s="504"/>
      <c r="HP18" s="504"/>
      <c r="HQ18" s="504"/>
      <c r="HR18" s="504"/>
      <c r="HS18" s="504"/>
      <c r="HT18" s="504"/>
      <c r="HU18" s="504"/>
      <c r="HV18" s="504"/>
      <c r="HW18" s="504"/>
      <c r="HX18" s="504"/>
      <c r="HY18" s="504"/>
      <c r="HZ18" s="504"/>
      <c r="IA18" s="504"/>
      <c r="IB18" s="504"/>
      <c r="IC18" s="504"/>
      <c r="ID18" s="504"/>
      <c r="IE18" s="504"/>
      <c r="IF18" s="504"/>
      <c r="IG18" s="504"/>
      <c r="IH18" s="504"/>
      <c r="II18" s="504"/>
      <c r="IJ18" s="504"/>
      <c r="IK18" s="504"/>
      <c r="IL18" s="504"/>
      <c r="IM18" s="504"/>
      <c r="IN18" s="504"/>
      <c r="IO18" s="504"/>
      <c r="IP18" s="504"/>
      <c r="IQ18" s="504"/>
      <c r="IR18" s="504"/>
      <c r="IS18" s="504"/>
      <c r="IT18" s="504"/>
      <c r="IU18" s="504"/>
      <c r="IV18" s="504"/>
    </row>
    <row r="19" spans="1:256" ht="12.75">
      <c r="A19" s="504"/>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504"/>
      <c r="BM19" s="504"/>
      <c r="BN19" s="504"/>
      <c r="BO19" s="504"/>
      <c r="BP19" s="504"/>
      <c r="BQ19" s="504"/>
      <c r="BR19" s="504"/>
      <c r="BS19" s="504"/>
      <c r="BT19" s="504"/>
      <c r="BU19" s="504"/>
      <c r="BV19" s="504"/>
      <c r="BW19" s="504"/>
      <c r="BX19" s="504"/>
      <c r="BY19" s="504"/>
      <c r="BZ19" s="504"/>
      <c r="CA19" s="504"/>
      <c r="CB19" s="504"/>
      <c r="CC19" s="504"/>
      <c r="CD19" s="504"/>
      <c r="CE19" s="504"/>
      <c r="CF19" s="504"/>
      <c r="CG19" s="504"/>
      <c r="CH19" s="504"/>
      <c r="CI19" s="504"/>
      <c r="CJ19" s="504"/>
      <c r="CK19" s="504"/>
      <c r="CL19" s="504"/>
      <c r="CM19" s="504"/>
      <c r="CN19" s="504"/>
      <c r="CO19" s="504"/>
      <c r="CP19" s="504"/>
      <c r="CQ19" s="504"/>
      <c r="CR19" s="504"/>
      <c r="CS19" s="504"/>
      <c r="CT19" s="504"/>
      <c r="CU19" s="504"/>
      <c r="CV19" s="504"/>
      <c r="CW19" s="504"/>
      <c r="CX19" s="504"/>
      <c r="CY19" s="504"/>
      <c r="CZ19" s="504"/>
      <c r="DA19" s="504"/>
      <c r="DB19" s="504"/>
      <c r="DC19" s="504"/>
      <c r="DD19" s="504"/>
      <c r="DE19" s="504"/>
      <c r="DF19" s="504"/>
      <c r="DG19" s="504"/>
      <c r="DH19" s="504"/>
      <c r="DI19" s="504"/>
      <c r="DJ19" s="504"/>
      <c r="DK19" s="504"/>
      <c r="DL19" s="504"/>
      <c r="DM19" s="504"/>
      <c r="DN19" s="504"/>
      <c r="DO19" s="504"/>
      <c r="DP19" s="504"/>
      <c r="DQ19" s="504"/>
      <c r="DR19" s="504"/>
      <c r="DS19" s="504"/>
      <c r="DT19" s="504"/>
      <c r="DU19" s="504"/>
      <c r="DV19" s="504"/>
      <c r="DW19" s="504"/>
      <c r="DX19" s="504"/>
      <c r="DY19" s="504"/>
      <c r="DZ19" s="504"/>
      <c r="EA19" s="504"/>
      <c r="EB19" s="504"/>
      <c r="EC19" s="504"/>
      <c r="ED19" s="504"/>
      <c r="EE19" s="504"/>
      <c r="EF19" s="504"/>
      <c r="EG19" s="504"/>
      <c r="EH19" s="504"/>
      <c r="EI19" s="504"/>
      <c r="EJ19" s="504"/>
      <c r="EK19" s="504"/>
      <c r="EL19" s="504"/>
      <c r="EM19" s="504"/>
      <c r="EN19" s="504"/>
      <c r="EO19" s="504"/>
      <c r="EP19" s="504"/>
      <c r="EQ19" s="504"/>
      <c r="ER19" s="504"/>
      <c r="ES19" s="504"/>
      <c r="ET19" s="504"/>
      <c r="EU19" s="504"/>
      <c r="EV19" s="504"/>
      <c r="EW19" s="504"/>
      <c r="EX19" s="504"/>
      <c r="EY19" s="504"/>
      <c r="EZ19" s="504"/>
      <c r="FA19" s="504"/>
      <c r="FB19" s="504"/>
      <c r="FC19" s="504"/>
      <c r="FD19" s="504"/>
      <c r="FE19" s="504"/>
      <c r="FF19" s="504"/>
      <c r="FG19" s="504"/>
      <c r="FH19" s="504"/>
      <c r="FI19" s="504"/>
      <c r="FJ19" s="504"/>
      <c r="FK19" s="504"/>
      <c r="FL19" s="504"/>
      <c r="FM19" s="504"/>
      <c r="FN19" s="504"/>
      <c r="FO19" s="504"/>
      <c r="FP19" s="504"/>
      <c r="FQ19" s="504"/>
      <c r="FR19" s="504"/>
      <c r="FS19" s="504"/>
      <c r="FT19" s="504"/>
      <c r="FU19" s="504"/>
      <c r="FV19" s="504"/>
      <c r="FW19" s="504"/>
      <c r="FX19" s="504"/>
      <c r="FY19" s="504"/>
      <c r="FZ19" s="504"/>
      <c r="GA19" s="504"/>
      <c r="GB19" s="504"/>
      <c r="GC19" s="504"/>
      <c r="GD19" s="504"/>
      <c r="GE19" s="504"/>
      <c r="GF19" s="504"/>
      <c r="GG19" s="504"/>
      <c r="GH19" s="504"/>
      <c r="GI19" s="504"/>
      <c r="GJ19" s="504"/>
      <c r="GK19" s="504"/>
      <c r="GL19" s="504"/>
      <c r="GM19" s="504"/>
      <c r="GN19" s="504"/>
      <c r="GO19" s="504"/>
      <c r="GP19" s="504"/>
      <c r="GQ19" s="504"/>
      <c r="GR19" s="504"/>
      <c r="GS19" s="504"/>
      <c r="GT19" s="504"/>
      <c r="GU19" s="504"/>
      <c r="GV19" s="504"/>
      <c r="GW19" s="504"/>
      <c r="GX19" s="504"/>
      <c r="GY19" s="504"/>
      <c r="GZ19" s="504"/>
      <c r="HA19" s="504"/>
      <c r="HB19" s="504"/>
      <c r="HC19" s="504"/>
      <c r="HD19" s="504"/>
      <c r="HE19" s="504"/>
      <c r="HF19" s="504"/>
      <c r="HG19" s="504"/>
      <c r="HH19" s="504"/>
      <c r="HI19" s="504"/>
      <c r="HJ19" s="504"/>
      <c r="HK19" s="504"/>
      <c r="HL19" s="504"/>
      <c r="HM19" s="504"/>
      <c r="HN19" s="504"/>
      <c r="HO19" s="504"/>
      <c r="HP19" s="504"/>
      <c r="HQ19" s="504"/>
      <c r="HR19" s="504"/>
      <c r="HS19" s="504"/>
      <c r="HT19" s="504"/>
      <c r="HU19" s="504"/>
      <c r="HV19" s="504"/>
      <c r="HW19" s="504"/>
      <c r="HX19" s="504"/>
      <c r="HY19" s="504"/>
      <c r="HZ19" s="504"/>
      <c r="IA19" s="504"/>
      <c r="IB19" s="504"/>
      <c r="IC19" s="504"/>
      <c r="ID19" s="504"/>
      <c r="IE19" s="504"/>
      <c r="IF19" s="504"/>
      <c r="IG19" s="504"/>
      <c r="IH19" s="504"/>
      <c r="II19" s="504"/>
      <c r="IJ19" s="504"/>
      <c r="IK19" s="504"/>
      <c r="IL19" s="504"/>
      <c r="IM19" s="504"/>
      <c r="IN19" s="504"/>
      <c r="IO19" s="504"/>
      <c r="IP19" s="504"/>
      <c r="IQ19" s="504"/>
      <c r="IR19" s="504"/>
      <c r="IS19" s="504"/>
      <c r="IT19" s="504"/>
      <c r="IU19" s="504"/>
      <c r="IV19" s="504"/>
    </row>
    <row r="20" spans="1:256" ht="12.75">
      <c r="A20" s="504"/>
      <c r="B20" s="504"/>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04"/>
      <c r="BO20" s="504"/>
      <c r="BP20" s="504"/>
      <c r="BQ20" s="504"/>
      <c r="BR20" s="504"/>
      <c r="BS20" s="504"/>
      <c r="BT20" s="504"/>
      <c r="BU20" s="504"/>
      <c r="BV20" s="504"/>
      <c r="BW20" s="504"/>
      <c r="BX20" s="504"/>
      <c r="BY20" s="504"/>
      <c r="BZ20" s="504"/>
      <c r="CA20" s="504"/>
      <c r="CB20" s="504"/>
      <c r="CC20" s="504"/>
      <c r="CD20" s="504"/>
      <c r="CE20" s="504"/>
      <c r="CF20" s="504"/>
      <c r="CG20" s="504"/>
      <c r="CH20" s="504"/>
      <c r="CI20" s="504"/>
      <c r="CJ20" s="504"/>
      <c r="CK20" s="504"/>
      <c r="CL20" s="504"/>
      <c r="CM20" s="504"/>
      <c r="CN20" s="504"/>
      <c r="CO20" s="504"/>
      <c r="CP20" s="504"/>
      <c r="CQ20" s="504"/>
      <c r="CR20" s="504"/>
      <c r="CS20" s="504"/>
      <c r="CT20" s="504"/>
      <c r="CU20" s="504"/>
      <c r="CV20" s="504"/>
      <c r="CW20" s="504"/>
      <c r="CX20" s="504"/>
      <c r="CY20" s="504"/>
      <c r="CZ20" s="504"/>
      <c r="DA20" s="504"/>
      <c r="DB20" s="504"/>
      <c r="DC20" s="504"/>
      <c r="DD20" s="504"/>
      <c r="DE20" s="504"/>
      <c r="DF20" s="504"/>
      <c r="DG20" s="504"/>
      <c r="DH20" s="504"/>
      <c r="DI20" s="504"/>
      <c r="DJ20" s="504"/>
      <c r="DK20" s="504"/>
      <c r="DL20" s="504"/>
      <c r="DM20" s="504"/>
      <c r="DN20" s="504"/>
      <c r="DO20" s="504"/>
      <c r="DP20" s="504"/>
      <c r="DQ20" s="504"/>
      <c r="DR20" s="504"/>
      <c r="DS20" s="504"/>
      <c r="DT20" s="504"/>
      <c r="DU20" s="504"/>
      <c r="DV20" s="504"/>
      <c r="DW20" s="504"/>
      <c r="DX20" s="504"/>
      <c r="DY20" s="504"/>
      <c r="DZ20" s="504"/>
      <c r="EA20" s="504"/>
      <c r="EB20" s="504"/>
      <c r="EC20" s="504"/>
      <c r="ED20" s="504"/>
      <c r="EE20" s="504"/>
      <c r="EF20" s="504"/>
      <c r="EG20" s="504"/>
      <c r="EH20" s="504"/>
      <c r="EI20" s="504"/>
      <c r="EJ20" s="504"/>
      <c r="EK20" s="504"/>
      <c r="EL20" s="504"/>
      <c r="EM20" s="504"/>
      <c r="EN20" s="504"/>
      <c r="EO20" s="504"/>
      <c r="EP20" s="504"/>
      <c r="EQ20" s="504"/>
      <c r="ER20" s="504"/>
      <c r="ES20" s="504"/>
      <c r="ET20" s="504"/>
      <c r="EU20" s="504"/>
      <c r="EV20" s="504"/>
      <c r="EW20" s="504"/>
      <c r="EX20" s="504"/>
      <c r="EY20" s="504"/>
      <c r="EZ20" s="504"/>
      <c r="FA20" s="504"/>
      <c r="FB20" s="504"/>
      <c r="FC20" s="504"/>
      <c r="FD20" s="504"/>
      <c r="FE20" s="504"/>
      <c r="FF20" s="504"/>
      <c r="FG20" s="504"/>
      <c r="FH20" s="504"/>
      <c r="FI20" s="504"/>
      <c r="FJ20" s="504"/>
      <c r="FK20" s="504"/>
      <c r="FL20" s="504"/>
      <c r="FM20" s="504"/>
      <c r="FN20" s="504"/>
      <c r="FO20" s="504"/>
      <c r="FP20" s="504"/>
      <c r="FQ20" s="504"/>
      <c r="FR20" s="504"/>
      <c r="FS20" s="504"/>
      <c r="FT20" s="504"/>
      <c r="FU20" s="504"/>
      <c r="FV20" s="504"/>
      <c r="FW20" s="504"/>
      <c r="FX20" s="504"/>
      <c r="FY20" s="504"/>
      <c r="FZ20" s="504"/>
      <c r="GA20" s="504"/>
      <c r="GB20" s="504"/>
      <c r="GC20" s="504"/>
      <c r="GD20" s="504"/>
      <c r="GE20" s="504"/>
      <c r="GF20" s="504"/>
      <c r="GG20" s="504"/>
      <c r="GH20" s="504"/>
      <c r="GI20" s="504"/>
      <c r="GJ20" s="504"/>
      <c r="GK20" s="504"/>
      <c r="GL20" s="504"/>
      <c r="GM20" s="504"/>
      <c r="GN20" s="504"/>
      <c r="GO20" s="504"/>
      <c r="GP20" s="504"/>
      <c r="GQ20" s="504"/>
      <c r="GR20" s="504"/>
      <c r="GS20" s="504"/>
      <c r="GT20" s="504"/>
      <c r="GU20" s="504"/>
      <c r="GV20" s="504"/>
      <c r="GW20" s="504"/>
      <c r="GX20" s="504"/>
      <c r="GY20" s="504"/>
      <c r="GZ20" s="504"/>
      <c r="HA20" s="504"/>
      <c r="HB20" s="504"/>
      <c r="HC20" s="504"/>
      <c r="HD20" s="504"/>
      <c r="HE20" s="504"/>
      <c r="HF20" s="504"/>
      <c r="HG20" s="504"/>
      <c r="HH20" s="504"/>
      <c r="HI20" s="504"/>
      <c r="HJ20" s="504"/>
      <c r="HK20" s="504"/>
      <c r="HL20" s="504"/>
      <c r="HM20" s="504"/>
      <c r="HN20" s="504"/>
      <c r="HO20" s="504"/>
      <c r="HP20" s="504"/>
      <c r="HQ20" s="504"/>
      <c r="HR20" s="504"/>
      <c r="HS20" s="504"/>
      <c r="HT20" s="504"/>
      <c r="HU20" s="504"/>
      <c r="HV20" s="504"/>
      <c r="HW20" s="504"/>
      <c r="HX20" s="504"/>
      <c r="HY20" s="504"/>
      <c r="HZ20" s="504"/>
      <c r="IA20" s="504"/>
      <c r="IB20" s="504"/>
      <c r="IC20" s="504"/>
      <c r="ID20" s="504"/>
      <c r="IE20" s="504"/>
      <c r="IF20" s="504"/>
      <c r="IG20" s="504"/>
      <c r="IH20" s="504"/>
      <c r="II20" s="504"/>
      <c r="IJ20" s="504"/>
      <c r="IK20" s="504"/>
      <c r="IL20" s="504"/>
      <c r="IM20" s="504"/>
      <c r="IN20" s="504"/>
      <c r="IO20" s="504"/>
      <c r="IP20" s="504"/>
      <c r="IQ20" s="504"/>
      <c r="IR20" s="504"/>
      <c r="IS20" s="504"/>
      <c r="IT20" s="504"/>
      <c r="IU20" s="504"/>
      <c r="IV20" s="504"/>
    </row>
    <row r="21" spans="1:256" ht="12.75">
      <c r="A21" s="504"/>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c r="BF21" s="504"/>
      <c r="BG21" s="504"/>
      <c r="BH21" s="504"/>
      <c r="BI21" s="504"/>
      <c r="BJ21" s="504"/>
      <c r="BK21" s="504"/>
      <c r="BL21" s="504"/>
      <c r="BM21" s="504"/>
      <c r="BN21" s="504"/>
      <c r="BO21" s="504"/>
      <c r="BP21" s="504"/>
      <c r="BQ21" s="504"/>
      <c r="BR21" s="504"/>
      <c r="BS21" s="504"/>
      <c r="BT21" s="504"/>
      <c r="BU21" s="504"/>
      <c r="BV21" s="504"/>
      <c r="BW21" s="504"/>
      <c r="BX21" s="504"/>
      <c r="BY21" s="504"/>
      <c r="BZ21" s="504"/>
      <c r="CA21" s="504"/>
      <c r="CB21" s="504"/>
      <c r="CC21" s="504"/>
      <c r="CD21" s="504"/>
      <c r="CE21" s="504"/>
      <c r="CF21" s="504"/>
      <c r="CG21" s="504"/>
      <c r="CH21" s="504"/>
      <c r="CI21" s="504"/>
      <c r="CJ21" s="504"/>
      <c r="CK21" s="504"/>
      <c r="CL21" s="504"/>
      <c r="CM21" s="504"/>
      <c r="CN21" s="504"/>
      <c r="CO21" s="504"/>
      <c r="CP21" s="504"/>
      <c r="CQ21" s="504"/>
      <c r="CR21" s="504"/>
      <c r="CS21" s="504"/>
      <c r="CT21" s="504"/>
      <c r="CU21" s="504"/>
      <c r="CV21" s="504"/>
      <c r="CW21" s="504"/>
      <c r="CX21" s="504"/>
      <c r="CY21" s="504"/>
      <c r="CZ21" s="504"/>
      <c r="DA21" s="504"/>
      <c r="DB21" s="504"/>
      <c r="DC21" s="504"/>
      <c r="DD21" s="504"/>
      <c r="DE21" s="504"/>
      <c r="DF21" s="504"/>
      <c r="DG21" s="504"/>
      <c r="DH21" s="504"/>
      <c r="DI21" s="504"/>
      <c r="DJ21" s="504"/>
      <c r="DK21" s="504"/>
      <c r="DL21" s="504"/>
      <c r="DM21" s="504"/>
      <c r="DN21" s="504"/>
      <c r="DO21" s="504"/>
      <c r="DP21" s="504"/>
      <c r="DQ21" s="504"/>
      <c r="DR21" s="504"/>
      <c r="DS21" s="504"/>
      <c r="DT21" s="504"/>
      <c r="DU21" s="504"/>
      <c r="DV21" s="504"/>
      <c r="DW21" s="504"/>
      <c r="DX21" s="504"/>
      <c r="DY21" s="504"/>
      <c r="DZ21" s="504"/>
      <c r="EA21" s="504"/>
      <c r="EB21" s="504"/>
      <c r="EC21" s="504"/>
      <c r="ED21" s="504"/>
      <c r="EE21" s="504"/>
      <c r="EF21" s="504"/>
      <c r="EG21" s="504"/>
      <c r="EH21" s="504"/>
      <c r="EI21" s="504"/>
      <c r="EJ21" s="504"/>
      <c r="EK21" s="504"/>
      <c r="EL21" s="504"/>
      <c r="EM21" s="504"/>
      <c r="EN21" s="504"/>
      <c r="EO21" s="504"/>
      <c r="EP21" s="504"/>
      <c r="EQ21" s="504"/>
      <c r="ER21" s="504"/>
      <c r="ES21" s="504"/>
      <c r="ET21" s="504"/>
      <c r="EU21" s="504"/>
      <c r="EV21" s="504"/>
      <c r="EW21" s="504"/>
      <c r="EX21" s="504"/>
      <c r="EY21" s="504"/>
      <c r="EZ21" s="504"/>
      <c r="FA21" s="504"/>
      <c r="FB21" s="504"/>
      <c r="FC21" s="504"/>
      <c r="FD21" s="504"/>
      <c r="FE21" s="504"/>
      <c r="FF21" s="504"/>
      <c r="FG21" s="504"/>
      <c r="FH21" s="504"/>
      <c r="FI21" s="504"/>
      <c r="FJ21" s="504"/>
      <c r="FK21" s="504"/>
      <c r="FL21" s="504"/>
      <c r="FM21" s="504"/>
      <c r="FN21" s="504"/>
      <c r="FO21" s="504"/>
      <c r="FP21" s="504"/>
      <c r="FQ21" s="504"/>
      <c r="FR21" s="504"/>
      <c r="FS21" s="504"/>
      <c r="FT21" s="504"/>
      <c r="FU21" s="504"/>
      <c r="FV21" s="504"/>
      <c r="FW21" s="504"/>
      <c r="FX21" s="504"/>
      <c r="FY21" s="504"/>
      <c r="FZ21" s="504"/>
      <c r="GA21" s="504"/>
      <c r="GB21" s="504"/>
      <c r="GC21" s="504"/>
      <c r="GD21" s="504"/>
      <c r="GE21" s="504"/>
      <c r="GF21" s="504"/>
      <c r="GG21" s="504"/>
      <c r="GH21" s="504"/>
      <c r="GI21" s="504"/>
      <c r="GJ21" s="504"/>
      <c r="GK21" s="504"/>
      <c r="GL21" s="504"/>
      <c r="GM21" s="504"/>
      <c r="GN21" s="504"/>
      <c r="GO21" s="504"/>
      <c r="GP21" s="504"/>
      <c r="GQ21" s="504"/>
      <c r="GR21" s="504"/>
      <c r="GS21" s="504"/>
      <c r="GT21" s="504"/>
      <c r="GU21" s="504"/>
      <c r="GV21" s="504"/>
      <c r="GW21" s="504"/>
      <c r="GX21" s="504"/>
      <c r="GY21" s="504"/>
      <c r="GZ21" s="504"/>
      <c r="HA21" s="504"/>
      <c r="HB21" s="504"/>
      <c r="HC21" s="504"/>
      <c r="HD21" s="504"/>
      <c r="HE21" s="504"/>
      <c r="HF21" s="504"/>
      <c r="HG21" s="504"/>
      <c r="HH21" s="504"/>
      <c r="HI21" s="504"/>
      <c r="HJ21" s="504"/>
      <c r="HK21" s="504"/>
      <c r="HL21" s="504"/>
      <c r="HM21" s="504"/>
      <c r="HN21" s="504"/>
      <c r="HO21" s="504"/>
      <c r="HP21" s="504"/>
      <c r="HQ21" s="504"/>
      <c r="HR21" s="504"/>
      <c r="HS21" s="504"/>
      <c r="HT21" s="504"/>
      <c r="HU21" s="504"/>
      <c r="HV21" s="504"/>
      <c r="HW21" s="504"/>
      <c r="HX21" s="504"/>
      <c r="HY21" s="504"/>
      <c r="HZ21" s="504"/>
      <c r="IA21" s="504"/>
      <c r="IB21" s="504"/>
      <c r="IC21" s="504"/>
      <c r="ID21" s="504"/>
      <c r="IE21" s="504"/>
      <c r="IF21" s="504"/>
      <c r="IG21" s="504"/>
      <c r="IH21" s="504"/>
      <c r="II21" s="504"/>
      <c r="IJ21" s="504"/>
      <c r="IK21" s="504"/>
      <c r="IL21" s="504"/>
      <c r="IM21" s="504"/>
      <c r="IN21" s="504"/>
      <c r="IO21" s="504"/>
      <c r="IP21" s="504"/>
      <c r="IQ21" s="504"/>
      <c r="IR21" s="504"/>
      <c r="IS21" s="504"/>
      <c r="IT21" s="504"/>
      <c r="IU21" s="504"/>
      <c r="IV21" s="504"/>
    </row>
    <row r="22" spans="1:256" ht="12.75">
      <c r="A22" s="504"/>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4"/>
      <c r="BO22" s="504"/>
      <c r="BP22" s="504"/>
      <c r="BQ22" s="504"/>
      <c r="BR22" s="504"/>
      <c r="BS22" s="504"/>
      <c r="BT22" s="504"/>
      <c r="BU22" s="504"/>
      <c r="BV22" s="504"/>
      <c r="BW22" s="504"/>
      <c r="BX22" s="504"/>
      <c r="BY22" s="504"/>
      <c r="BZ22" s="504"/>
      <c r="CA22" s="504"/>
      <c r="CB22" s="504"/>
      <c r="CC22" s="504"/>
      <c r="CD22" s="504"/>
      <c r="CE22" s="504"/>
      <c r="CF22" s="504"/>
      <c r="CG22" s="504"/>
      <c r="CH22" s="504"/>
      <c r="CI22" s="504"/>
      <c r="CJ22" s="504"/>
      <c r="CK22" s="504"/>
      <c r="CL22" s="504"/>
      <c r="CM22" s="504"/>
      <c r="CN22" s="504"/>
      <c r="CO22" s="504"/>
      <c r="CP22" s="504"/>
      <c r="CQ22" s="504"/>
      <c r="CR22" s="504"/>
      <c r="CS22" s="504"/>
      <c r="CT22" s="504"/>
      <c r="CU22" s="504"/>
      <c r="CV22" s="504"/>
      <c r="CW22" s="504"/>
      <c r="CX22" s="504"/>
      <c r="CY22" s="504"/>
      <c r="CZ22" s="504"/>
      <c r="DA22" s="504"/>
      <c r="DB22" s="504"/>
      <c r="DC22" s="504"/>
      <c r="DD22" s="504"/>
      <c r="DE22" s="504"/>
      <c r="DF22" s="504"/>
      <c r="DG22" s="504"/>
      <c r="DH22" s="504"/>
      <c r="DI22" s="504"/>
      <c r="DJ22" s="504"/>
      <c r="DK22" s="504"/>
      <c r="DL22" s="504"/>
      <c r="DM22" s="504"/>
      <c r="DN22" s="504"/>
      <c r="DO22" s="504"/>
      <c r="DP22" s="504"/>
      <c r="DQ22" s="504"/>
      <c r="DR22" s="504"/>
      <c r="DS22" s="504"/>
      <c r="DT22" s="504"/>
      <c r="DU22" s="504"/>
      <c r="DV22" s="504"/>
      <c r="DW22" s="504"/>
      <c r="DX22" s="504"/>
      <c r="DY22" s="504"/>
      <c r="DZ22" s="504"/>
      <c r="EA22" s="504"/>
      <c r="EB22" s="504"/>
      <c r="EC22" s="504"/>
      <c r="ED22" s="504"/>
      <c r="EE22" s="504"/>
      <c r="EF22" s="504"/>
      <c r="EG22" s="504"/>
      <c r="EH22" s="504"/>
      <c r="EI22" s="504"/>
      <c r="EJ22" s="504"/>
      <c r="EK22" s="504"/>
      <c r="EL22" s="504"/>
      <c r="EM22" s="504"/>
      <c r="EN22" s="504"/>
      <c r="EO22" s="504"/>
      <c r="EP22" s="504"/>
      <c r="EQ22" s="504"/>
      <c r="ER22" s="504"/>
      <c r="ES22" s="504"/>
      <c r="ET22" s="504"/>
      <c r="EU22" s="504"/>
      <c r="EV22" s="504"/>
      <c r="EW22" s="504"/>
      <c r="EX22" s="504"/>
      <c r="EY22" s="504"/>
      <c r="EZ22" s="504"/>
      <c r="FA22" s="504"/>
      <c r="FB22" s="504"/>
      <c r="FC22" s="504"/>
      <c r="FD22" s="504"/>
      <c r="FE22" s="504"/>
      <c r="FF22" s="504"/>
      <c r="FG22" s="504"/>
      <c r="FH22" s="504"/>
      <c r="FI22" s="504"/>
      <c r="FJ22" s="504"/>
      <c r="FK22" s="504"/>
      <c r="FL22" s="504"/>
      <c r="FM22" s="504"/>
      <c r="FN22" s="504"/>
      <c r="FO22" s="504"/>
      <c r="FP22" s="504"/>
      <c r="FQ22" s="504"/>
      <c r="FR22" s="504"/>
      <c r="FS22" s="504"/>
      <c r="FT22" s="504"/>
      <c r="FU22" s="504"/>
      <c r="FV22" s="504"/>
      <c r="FW22" s="504"/>
      <c r="FX22" s="504"/>
      <c r="FY22" s="504"/>
      <c r="FZ22" s="504"/>
      <c r="GA22" s="504"/>
      <c r="GB22" s="504"/>
      <c r="GC22" s="504"/>
      <c r="GD22" s="504"/>
      <c r="GE22" s="504"/>
      <c r="GF22" s="504"/>
      <c r="GG22" s="504"/>
      <c r="GH22" s="504"/>
      <c r="GI22" s="504"/>
      <c r="GJ22" s="504"/>
      <c r="GK22" s="504"/>
      <c r="GL22" s="504"/>
      <c r="GM22" s="504"/>
      <c r="GN22" s="504"/>
      <c r="GO22" s="504"/>
      <c r="GP22" s="504"/>
      <c r="GQ22" s="504"/>
      <c r="GR22" s="504"/>
      <c r="GS22" s="504"/>
      <c r="GT22" s="504"/>
      <c r="GU22" s="504"/>
      <c r="GV22" s="504"/>
      <c r="GW22" s="504"/>
      <c r="GX22" s="504"/>
      <c r="GY22" s="504"/>
      <c r="GZ22" s="504"/>
      <c r="HA22" s="504"/>
      <c r="HB22" s="504"/>
      <c r="HC22" s="504"/>
      <c r="HD22" s="504"/>
      <c r="HE22" s="504"/>
      <c r="HF22" s="504"/>
      <c r="HG22" s="504"/>
      <c r="HH22" s="504"/>
      <c r="HI22" s="504"/>
      <c r="HJ22" s="504"/>
      <c r="HK22" s="504"/>
      <c r="HL22" s="504"/>
      <c r="HM22" s="504"/>
      <c r="HN22" s="504"/>
      <c r="HO22" s="504"/>
      <c r="HP22" s="504"/>
      <c r="HQ22" s="504"/>
      <c r="HR22" s="504"/>
      <c r="HS22" s="504"/>
      <c r="HT22" s="504"/>
      <c r="HU22" s="504"/>
      <c r="HV22" s="504"/>
      <c r="HW22" s="504"/>
      <c r="HX22" s="504"/>
      <c r="HY22" s="504"/>
      <c r="HZ22" s="504"/>
      <c r="IA22" s="504"/>
      <c r="IB22" s="504"/>
      <c r="IC22" s="504"/>
      <c r="ID22" s="504"/>
      <c r="IE22" s="504"/>
      <c r="IF22" s="504"/>
      <c r="IG22" s="504"/>
      <c r="IH22" s="504"/>
      <c r="II22" s="504"/>
      <c r="IJ22" s="504"/>
      <c r="IK22" s="504"/>
      <c r="IL22" s="504"/>
      <c r="IM22" s="504"/>
      <c r="IN22" s="504"/>
      <c r="IO22" s="504"/>
      <c r="IP22" s="504"/>
      <c r="IQ22" s="504"/>
      <c r="IR22" s="504"/>
      <c r="IS22" s="504"/>
      <c r="IT22" s="504"/>
      <c r="IU22" s="504"/>
      <c r="IV22" s="504"/>
    </row>
    <row r="23" spans="1:256" ht="12.75">
      <c r="A23" s="504"/>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U23" s="504"/>
      <c r="AV23" s="504"/>
      <c r="AW23" s="504"/>
      <c r="AX23" s="504"/>
      <c r="AY23" s="504"/>
      <c r="AZ23" s="504"/>
      <c r="BA23" s="504"/>
      <c r="BB23" s="504"/>
      <c r="BC23" s="504"/>
      <c r="BD23" s="504"/>
      <c r="BE23" s="504"/>
      <c r="BF23" s="504"/>
      <c r="BG23" s="504"/>
      <c r="BH23" s="504"/>
      <c r="BI23" s="504"/>
      <c r="BJ23" s="504"/>
      <c r="BK23" s="504"/>
      <c r="BL23" s="504"/>
      <c r="BM23" s="504"/>
      <c r="BN23" s="504"/>
      <c r="BO23" s="504"/>
      <c r="BP23" s="504"/>
      <c r="BQ23" s="504"/>
      <c r="BR23" s="504"/>
      <c r="BS23" s="504"/>
      <c r="BT23" s="504"/>
      <c r="BU23" s="504"/>
      <c r="BV23" s="504"/>
      <c r="BW23" s="504"/>
      <c r="BX23" s="504"/>
      <c r="BY23" s="504"/>
      <c r="BZ23" s="504"/>
      <c r="CA23" s="504"/>
      <c r="CB23" s="504"/>
      <c r="CC23" s="504"/>
      <c r="CD23" s="504"/>
      <c r="CE23" s="504"/>
      <c r="CF23" s="504"/>
      <c r="CG23" s="504"/>
      <c r="CH23" s="504"/>
      <c r="CI23" s="504"/>
      <c r="CJ23" s="504"/>
      <c r="CK23" s="504"/>
      <c r="CL23" s="504"/>
      <c r="CM23" s="504"/>
      <c r="CN23" s="504"/>
      <c r="CO23" s="504"/>
      <c r="CP23" s="504"/>
      <c r="CQ23" s="504"/>
      <c r="CR23" s="504"/>
      <c r="CS23" s="504"/>
      <c r="CT23" s="504"/>
      <c r="CU23" s="504"/>
      <c r="CV23" s="504"/>
      <c r="CW23" s="504"/>
      <c r="CX23" s="504"/>
      <c r="CY23" s="504"/>
      <c r="CZ23" s="504"/>
      <c r="DA23" s="504"/>
      <c r="DB23" s="504"/>
      <c r="DC23" s="504"/>
      <c r="DD23" s="504"/>
      <c r="DE23" s="504"/>
      <c r="DF23" s="504"/>
      <c r="DG23" s="504"/>
      <c r="DH23" s="504"/>
      <c r="DI23" s="504"/>
      <c r="DJ23" s="504"/>
      <c r="DK23" s="504"/>
      <c r="DL23" s="504"/>
      <c r="DM23" s="504"/>
      <c r="DN23" s="504"/>
      <c r="DO23" s="504"/>
      <c r="DP23" s="504"/>
      <c r="DQ23" s="504"/>
      <c r="DR23" s="504"/>
      <c r="DS23" s="504"/>
      <c r="DT23" s="504"/>
      <c r="DU23" s="504"/>
      <c r="DV23" s="504"/>
      <c r="DW23" s="504"/>
      <c r="DX23" s="504"/>
      <c r="DY23" s="504"/>
      <c r="DZ23" s="504"/>
      <c r="EA23" s="504"/>
      <c r="EB23" s="504"/>
      <c r="EC23" s="504"/>
      <c r="ED23" s="504"/>
      <c r="EE23" s="504"/>
      <c r="EF23" s="504"/>
      <c r="EG23" s="504"/>
      <c r="EH23" s="504"/>
      <c r="EI23" s="504"/>
      <c r="EJ23" s="504"/>
      <c r="EK23" s="504"/>
      <c r="EL23" s="504"/>
      <c r="EM23" s="504"/>
      <c r="EN23" s="504"/>
      <c r="EO23" s="504"/>
      <c r="EP23" s="504"/>
      <c r="EQ23" s="504"/>
      <c r="ER23" s="504"/>
      <c r="ES23" s="504"/>
      <c r="ET23" s="504"/>
      <c r="EU23" s="504"/>
      <c r="EV23" s="504"/>
      <c r="EW23" s="504"/>
      <c r="EX23" s="504"/>
      <c r="EY23" s="504"/>
      <c r="EZ23" s="504"/>
      <c r="FA23" s="504"/>
      <c r="FB23" s="504"/>
      <c r="FC23" s="504"/>
      <c r="FD23" s="504"/>
      <c r="FE23" s="504"/>
      <c r="FF23" s="504"/>
      <c r="FG23" s="504"/>
      <c r="FH23" s="504"/>
      <c r="FI23" s="504"/>
      <c r="FJ23" s="504"/>
      <c r="FK23" s="504"/>
      <c r="FL23" s="504"/>
      <c r="FM23" s="504"/>
      <c r="FN23" s="504"/>
      <c r="FO23" s="504"/>
      <c r="FP23" s="504"/>
      <c r="FQ23" s="504"/>
      <c r="FR23" s="504"/>
      <c r="FS23" s="504"/>
      <c r="FT23" s="504"/>
      <c r="FU23" s="504"/>
      <c r="FV23" s="504"/>
      <c r="FW23" s="504"/>
      <c r="FX23" s="504"/>
      <c r="FY23" s="504"/>
      <c r="FZ23" s="504"/>
      <c r="GA23" s="504"/>
      <c r="GB23" s="504"/>
      <c r="GC23" s="504"/>
      <c r="GD23" s="504"/>
      <c r="GE23" s="504"/>
      <c r="GF23" s="504"/>
      <c r="GG23" s="504"/>
      <c r="GH23" s="504"/>
      <c r="GI23" s="504"/>
      <c r="GJ23" s="504"/>
      <c r="GK23" s="504"/>
      <c r="GL23" s="504"/>
      <c r="GM23" s="504"/>
      <c r="GN23" s="504"/>
      <c r="GO23" s="504"/>
      <c r="GP23" s="504"/>
      <c r="GQ23" s="504"/>
      <c r="GR23" s="504"/>
      <c r="GS23" s="504"/>
      <c r="GT23" s="504"/>
      <c r="GU23" s="504"/>
      <c r="GV23" s="504"/>
      <c r="GW23" s="504"/>
      <c r="GX23" s="504"/>
      <c r="GY23" s="504"/>
      <c r="GZ23" s="504"/>
      <c r="HA23" s="504"/>
      <c r="HB23" s="504"/>
      <c r="HC23" s="504"/>
      <c r="HD23" s="504"/>
      <c r="HE23" s="504"/>
      <c r="HF23" s="504"/>
      <c r="HG23" s="504"/>
      <c r="HH23" s="504"/>
      <c r="HI23" s="504"/>
      <c r="HJ23" s="504"/>
      <c r="HK23" s="504"/>
      <c r="HL23" s="504"/>
      <c r="HM23" s="504"/>
      <c r="HN23" s="504"/>
      <c r="HO23" s="504"/>
      <c r="HP23" s="504"/>
      <c r="HQ23" s="504"/>
      <c r="HR23" s="504"/>
      <c r="HS23" s="504"/>
      <c r="HT23" s="504"/>
      <c r="HU23" s="504"/>
      <c r="HV23" s="504"/>
      <c r="HW23" s="504"/>
      <c r="HX23" s="504"/>
      <c r="HY23" s="504"/>
      <c r="HZ23" s="504"/>
      <c r="IA23" s="504"/>
      <c r="IB23" s="504"/>
      <c r="IC23" s="504"/>
      <c r="ID23" s="504"/>
      <c r="IE23" s="504"/>
      <c r="IF23" s="504"/>
      <c r="IG23" s="504"/>
      <c r="IH23" s="504"/>
      <c r="II23" s="504"/>
      <c r="IJ23" s="504"/>
      <c r="IK23" s="504"/>
      <c r="IL23" s="504"/>
      <c r="IM23" s="504"/>
      <c r="IN23" s="504"/>
      <c r="IO23" s="504"/>
      <c r="IP23" s="504"/>
      <c r="IQ23" s="504"/>
      <c r="IR23" s="504"/>
      <c r="IS23" s="504"/>
      <c r="IT23" s="504"/>
      <c r="IU23" s="504"/>
      <c r="IV23" s="504"/>
    </row>
    <row r="24" spans="1:256" ht="12.75">
      <c r="A24" s="504"/>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c r="BZ24" s="504"/>
      <c r="CA24" s="504"/>
      <c r="CB24" s="504"/>
      <c r="CC24" s="504"/>
      <c r="CD24" s="504"/>
      <c r="CE24" s="504"/>
      <c r="CF24" s="504"/>
      <c r="CG24" s="504"/>
      <c r="CH24" s="504"/>
      <c r="CI24" s="504"/>
      <c r="CJ24" s="504"/>
      <c r="CK24" s="504"/>
      <c r="CL24" s="504"/>
      <c r="CM24" s="504"/>
      <c r="CN24" s="504"/>
      <c r="CO24" s="504"/>
      <c r="CP24" s="504"/>
      <c r="CQ24" s="504"/>
      <c r="CR24" s="504"/>
      <c r="CS24" s="504"/>
      <c r="CT24" s="504"/>
      <c r="CU24" s="504"/>
      <c r="CV24" s="504"/>
      <c r="CW24" s="504"/>
      <c r="CX24" s="504"/>
      <c r="CY24" s="504"/>
      <c r="CZ24" s="504"/>
      <c r="DA24" s="504"/>
      <c r="DB24" s="504"/>
      <c r="DC24" s="504"/>
      <c r="DD24" s="504"/>
      <c r="DE24" s="504"/>
      <c r="DF24" s="504"/>
      <c r="DG24" s="504"/>
      <c r="DH24" s="504"/>
      <c r="DI24" s="504"/>
      <c r="DJ24" s="504"/>
      <c r="DK24" s="504"/>
      <c r="DL24" s="504"/>
      <c r="DM24" s="504"/>
      <c r="DN24" s="504"/>
      <c r="DO24" s="504"/>
      <c r="DP24" s="504"/>
      <c r="DQ24" s="504"/>
      <c r="DR24" s="504"/>
      <c r="DS24" s="504"/>
      <c r="DT24" s="504"/>
      <c r="DU24" s="504"/>
      <c r="DV24" s="504"/>
      <c r="DW24" s="504"/>
      <c r="DX24" s="504"/>
      <c r="DY24" s="504"/>
      <c r="DZ24" s="504"/>
      <c r="EA24" s="504"/>
      <c r="EB24" s="504"/>
      <c r="EC24" s="504"/>
      <c r="ED24" s="504"/>
      <c r="EE24" s="504"/>
      <c r="EF24" s="504"/>
      <c r="EG24" s="504"/>
      <c r="EH24" s="504"/>
      <c r="EI24" s="504"/>
      <c r="EJ24" s="504"/>
      <c r="EK24" s="504"/>
      <c r="EL24" s="504"/>
      <c r="EM24" s="504"/>
      <c r="EN24" s="504"/>
      <c r="EO24" s="504"/>
      <c r="EP24" s="504"/>
      <c r="EQ24" s="504"/>
      <c r="ER24" s="504"/>
      <c r="ES24" s="504"/>
      <c r="ET24" s="504"/>
      <c r="EU24" s="504"/>
      <c r="EV24" s="504"/>
      <c r="EW24" s="504"/>
      <c r="EX24" s="504"/>
      <c r="EY24" s="504"/>
      <c r="EZ24" s="504"/>
      <c r="FA24" s="504"/>
      <c r="FB24" s="504"/>
      <c r="FC24" s="504"/>
      <c r="FD24" s="504"/>
      <c r="FE24" s="504"/>
      <c r="FF24" s="504"/>
      <c r="FG24" s="504"/>
      <c r="FH24" s="504"/>
      <c r="FI24" s="504"/>
      <c r="FJ24" s="504"/>
      <c r="FK24" s="504"/>
      <c r="FL24" s="504"/>
      <c r="FM24" s="504"/>
      <c r="FN24" s="504"/>
      <c r="FO24" s="504"/>
      <c r="FP24" s="504"/>
      <c r="FQ24" s="504"/>
      <c r="FR24" s="504"/>
      <c r="FS24" s="504"/>
      <c r="FT24" s="504"/>
      <c r="FU24" s="504"/>
      <c r="FV24" s="504"/>
      <c r="FW24" s="504"/>
      <c r="FX24" s="504"/>
      <c r="FY24" s="504"/>
      <c r="FZ24" s="504"/>
      <c r="GA24" s="504"/>
      <c r="GB24" s="504"/>
      <c r="GC24" s="504"/>
      <c r="GD24" s="504"/>
      <c r="GE24" s="504"/>
      <c r="GF24" s="504"/>
      <c r="GG24" s="504"/>
      <c r="GH24" s="504"/>
      <c r="GI24" s="504"/>
      <c r="GJ24" s="504"/>
      <c r="GK24" s="504"/>
      <c r="GL24" s="504"/>
      <c r="GM24" s="504"/>
      <c r="GN24" s="504"/>
      <c r="GO24" s="504"/>
      <c r="GP24" s="504"/>
      <c r="GQ24" s="504"/>
      <c r="GR24" s="504"/>
      <c r="GS24" s="504"/>
      <c r="GT24" s="504"/>
      <c r="GU24" s="504"/>
      <c r="GV24" s="504"/>
      <c r="GW24" s="504"/>
      <c r="GX24" s="504"/>
      <c r="GY24" s="504"/>
      <c r="GZ24" s="504"/>
      <c r="HA24" s="504"/>
      <c r="HB24" s="504"/>
      <c r="HC24" s="504"/>
      <c r="HD24" s="504"/>
      <c r="HE24" s="504"/>
      <c r="HF24" s="504"/>
      <c r="HG24" s="504"/>
      <c r="HH24" s="504"/>
      <c r="HI24" s="504"/>
      <c r="HJ24" s="504"/>
      <c r="HK24" s="504"/>
      <c r="HL24" s="504"/>
      <c r="HM24" s="504"/>
      <c r="HN24" s="504"/>
      <c r="HO24" s="504"/>
      <c r="HP24" s="504"/>
      <c r="HQ24" s="504"/>
      <c r="HR24" s="504"/>
      <c r="HS24" s="504"/>
      <c r="HT24" s="504"/>
      <c r="HU24" s="504"/>
      <c r="HV24" s="504"/>
      <c r="HW24" s="504"/>
      <c r="HX24" s="504"/>
      <c r="HY24" s="504"/>
      <c r="HZ24" s="504"/>
      <c r="IA24" s="504"/>
      <c r="IB24" s="504"/>
      <c r="IC24" s="504"/>
      <c r="ID24" s="504"/>
      <c r="IE24" s="504"/>
      <c r="IF24" s="504"/>
      <c r="IG24" s="504"/>
      <c r="IH24" s="504"/>
      <c r="II24" s="504"/>
      <c r="IJ24" s="504"/>
      <c r="IK24" s="504"/>
      <c r="IL24" s="504"/>
      <c r="IM24" s="504"/>
      <c r="IN24" s="504"/>
      <c r="IO24" s="504"/>
      <c r="IP24" s="504"/>
      <c r="IQ24" s="504"/>
      <c r="IR24" s="504"/>
      <c r="IS24" s="504"/>
      <c r="IT24" s="504"/>
      <c r="IU24" s="504"/>
      <c r="IV24" s="504"/>
    </row>
    <row r="25" spans="1:256" ht="12.75">
      <c r="A25" s="504"/>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504"/>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504"/>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504"/>
      <c r="FL25" s="504"/>
      <c r="FM25" s="504"/>
      <c r="FN25" s="504"/>
      <c r="FO25" s="504"/>
      <c r="FP25" s="504"/>
      <c r="FQ25" s="504"/>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4"/>
      <c r="GY25" s="504"/>
      <c r="GZ25" s="504"/>
      <c r="HA25" s="504"/>
      <c r="HB25" s="504"/>
      <c r="HC25" s="504"/>
      <c r="HD25" s="504"/>
      <c r="HE25" s="504"/>
      <c r="HF25" s="504"/>
      <c r="HG25" s="504"/>
      <c r="HH25" s="504"/>
      <c r="HI25" s="504"/>
      <c r="HJ25" s="504"/>
      <c r="HK25" s="504"/>
      <c r="HL25" s="504"/>
      <c r="HM25" s="504"/>
      <c r="HN25" s="504"/>
      <c r="HO25" s="504"/>
      <c r="HP25" s="504"/>
      <c r="HQ25" s="504"/>
      <c r="HR25" s="504"/>
      <c r="HS25" s="504"/>
      <c r="HT25" s="504"/>
      <c r="HU25" s="504"/>
      <c r="HV25" s="504"/>
      <c r="HW25" s="504"/>
      <c r="HX25" s="504"/>
      <c r="HY25" s="504"/>
      <c r="HZ25" s="504"/>
      <c r="IA25" s="504"/>
      <c r="IB25" s="504"/>
      <c r="IC25" s="504"/>
      <c r="ID25" s="504"/>
      <c r="IE25" s="504"/>
      <c r="IF25" s="504"/>
      <c r="IG25" s="504"/>
      <c r="IH25" s="504"/>
      <c r="II25" s="504"/>
      <c r="IJ25" s="504"/>
      <c r="IK25" s="504"/>
      <c r="IL25" s="504"/>
      <c r="IM25" s="504"/>
      <c r="IN25" s="504"/>
      <c r="IO25" s="504"/>
      <c r="IP25" s="504"/>
      <c r="IQ25" s="504"/>
      <c r="IR25" s="504"/>
      <c r="IS25" s="504"/>
      <c r="IT25" s="504"/>
      <c r="IU25" s="504"/>
      <c r="IV25" s="504"/>
    </row>
    <row r="26" spans="1:256" ht="12.75">
      <c r="A26" s="504"/>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504"/>
      <c r="DU26" s="504"/>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504"/>
      <c r="FQ26" s="504"/>
      <c r="FR26" s="504"/>
      <c r="FS26" s="504"/>
      <c r="FT26" s="504"/>
      <c r="FU26" s="504"/>
      <c r="FV26" s="504"/>
      <c r="FW26" s="504"/>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4"/>
      <c r="GY26" s="504"/>
      <c r="GZ26" s="504"/>
      <c r="HA26" s="504"/>
      <c r="HB26" s="504"/>
      <c r="HC26" s="504"/>
      <c r="HD26" s="504"/>
      <c r="HE26" s="504"/>
      <c r="HF26" s="504"/>
      <c r="HG26" s="504"/>
      <c r="HH26" s="504"/>
      <c r="HI26" s="504"/>
      <c r="HJ26" s="504"/>
      <c r="HK26" s="504"/>
      <c r="HL26" s="504"/>
      <c r="HM26" s="504"/>
      <c r="HN26" s="504"/>
      <c r="HO26" s="504"/>
      <c r="HP26" s="504"/>
      <c r="HQ26" s="504"/>
      <c r="HR26" s="504"/>
      <c r="HS26" s="504"/>
      <c r="HT26" s="504"/>
      <c r="HU26" s="504"/>
      <c r="HV26" s="504"/>
      <c r="HW26" s="504"/>
      <c r="HX26" s="504"/>
      <c r="HY26" s="504"/>
      <c r="HZ26" s="504"/>
      <c r="IA26" s="504"/>
      <c r="IB26" s="504"/>
      <c r="IC26" s="504"/>
      <c r="ID26" s="504"/>
      <c r="IE26" s="504"/>
      <c r="IF26" s="504"/>
      <c r="IG26" s="504"/>
      <c r="IH26" s="504"/>
      <c r="II26" s="504"/>
      <c r="IJ26" s="504"/>
      <c r="IK26" s="504"/>
      <c r="IL26" s="504"/>
      <c r="IM26" s="504"/>
      <c r="IN26" s="504"/>
      <c r="IO26" s="504"/>
      <c r="IP26" s="504"/>
      <c r="IQ26" s="504"/>
      <c r="IR26" s="504"/>
      <c r="IS26" s="504"/>
      <c r="IT26" s="504"/>
      <c r="IU26" s="504"/>
      <c r="IV26" s="504"/>
    </row>
    <row r="27" spans="1:256" ht="12.75">
      <c r="A27" s="504"/>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c r="BO27" s="504"/>
      <c r="BP27" s="504"/>
      <c r="BQ27" s="504"/>
      <c r="BR27" s="504"/>
      <c r="BS27" s="504"/>
      <c r="BT27" s="504"/>
      <c r="BU27" s="504"/>
      <c r="BV27" s="504"/>
      <c r="BW27" s="504"/>
      <c r="BX27" s="504"/>
      <c r="BY27" s="504"/>
      <c r="BZ27" s="504"/>
      <c r="CA27" s="504"/>
      <c r="CB27" s="504"/>
      <c r="CC27" s="504"/>
      <c r="CD27" s="504"/>
      <c r="CE27" s="504"/>
      <c r="CF27" s="504"/>
      <c r="CG27" s="504"/>
      <c r="CH27" s="504"/>
      <c r="CI27" s="504"/>
      <c r="CJ27" s="504"/>
      <c r="CK27" s="504"/>
      <c r="CL27" s="504"/>
      <c r="CM27" s="504"/>
      <c r="CN27" s="504"/>
      <c r="CO27" s="504"/>
      <c r="CP27" s="504"/>
      <c r="CQ27" s="504"/>
      <c r="CR27" s="504"/>
      <c r="CS27" s="504"/>
      <c r="CT27" s="504"/>
      <c r="CU27" s="504"/>
      <c r="CV27" s="504"/>
      <c r="CW27" s="504"/>
      <c r="CX27" s="504"/>
      <c r="CY27" s="504"/>
      <c r="CZ27" s="504"/>
      <c r="DA27" s="504"/>
      <c r="DB27" s="504"/>
      <c r="DC27" s="504"/>
      <c r="DD27" s="504"/>
      <c r="DE27" s="504"/>
      <c r="DF27" s="504"/>
      <c r="DG27" s="504"/>
      <c r="DH27" s="504"/>
      <c r="DI27" s="504"/>
      <c r="DJ27" s="504"/>
      <c r="DK27" s="504"/>
      <c r="DL27" s="504"/>
      <c r="DM27" s="504"/>
      <c r="DN27" s="504"/>
      <c r="DO27" s="504"/>
      <c r="DP27" s="504"/>
      <c r="DQ27" s="504"/>
      <c r="DR27" s="504"/>
      <c r="DS27" s="504"/>
      <c r="DT27" s="504"/>
      <c r="DU27" s="504"/>
      <c r="DV27" s="504"/>
      <c r="DW27" s="504"/>
      <c r="DX27" s="504"/>
      <c r="DY27" s="504"/>
      <c r="DZ27" s="504"/>
      <c r="EA27" s="504"/>
      <c r="EB27" s="504"/>
      <c r="EC27" s="504"/>
      <c r="ED27" s="504"/>
      <c r="EE27" s="504"/>
      <c r="EF27" s="504"/>
      <c r="EG27" s="504"/>
      <c r="EH27" s="504"/>
      <c r="EI27" s="504"/>
      <c r="EJ27" s="504"/>
      <c r="EK27" s="504"/>
      <c r="EL27" s="504"/>
      <c r="EM27" s="504"/>
      <c r="EN27" s="504"/>
      <c r="EO27" s="504"/>
      <c r="EP27" s="504"/>
      <c r="EQ27" s="504"/>
      <c r="ER27" s="504"/>
      <c r="ES27" s="504"/>
      <c r="ET27" s="504"/>
      <c r="EU27" s="504"/>
      <c r="EV27" s="504"/>
      <c r="EW27" s="504"/>
      <c r="EX27" s="504"/>
      <c r="EY27" s="504"/>
      <c r="EZ27" s="504"/>
      <c r="FA27" s="504"/>
      <c r="FB27" s="504"/>
      <c r="FC27" s="504"/>
      <c r="FD27" s="504"/>
      <c r="FE27" s="504"/>
      <c r="FF27" s="504"/>
      <c r="FG27" s="504"/>
      <c r="FH27" s="504"/>
      <c r="FI27" s="504"/>
      <c r="FJ27" s="504"/>
      <c r="FK27" s="504"/>
      <c r="FL27" s="504"/>
      <c r="FM27" s="504"/>
      <c r="FN27" s="504"/>
      <c r="FO27" s="504"/>
      <c r="FP27" s="504"/>
      <c r="FQ27" s="504"/>
      <c r="FR27" s="504"/>
      <c r="FS27" s="504"/>
      <c r="FT27" s="504"/>
      <c r="FU27" s="504"/>
      <c r="FV27" s="504"/>
      <c r="FW27" s="504"/>
      <c r="FX27" s="504"/>
      <c r="FY27" s="504"/>
      <c r="FZ27" s="504"/>
      <c r="GA27" s="504"/>
      <c r="GB27" s="504"/>
      <c r="GC27" s="504"/>
      <c r="GD27" s="504"/>
      <c r="GE27" s="504"/>
      <c r="GF27" s="504"/>
      <c r="GG27" s="504"/>
      <c r="GH27" s="504"/>
      <c r="GI27" s="504"/>
      <c r="GJ27" s="504"/>
      <c r="GK27" s="504"/>
      <c r="GL27" s="504"/>
      <c r="GM27" s="504"/>
      <c r="GN27" s="504"/>
      <c r="GO27" s="504"/>
      <c r="GP27" s="504"/>
      <c r="GQ27" s="504"/>
      <c r="GR27" s="504"/>
      <c r="GS27" s="504"/>
      <c r="GT27" s="504"/>
      <c r="GU27" s="504"/>
      <c r="GV27" s="504"/>
      <c r="GW27" s="504"/>
      <c r="GX27" s="504"/>
      <c r="GY27" s="504"/>
      <c r="GZ27" s="504"/>
      <c r="HA27" s="504"/>
      <c r="HB27" s="504"/>
      <c r="HC27" s="504"/>
      <c r="HD27" s="504"/>
      <c r="HE27" s="504"/>
      <c r="HF27" s="504"/>
      <c r="HG27" s="504"/>
      <c r="HH27" s="504"/>
      <c r="HI27" s="504"/>
      <c r="HJ27" s="504"/>
      <c r="HK27" s="504"/>
      <c r="HL27" s="504"/>
      <c r="HM27" s="504"/>
      <c r="HN27" s="504"/>
      <c r="HO27" s="504"/>
      <c r="HP27" s="504"/>
      <c r="HQ27" s="504"/>
      <c r="HR27" s="504"/>
      <c r="HS27" s="504"/>
      <c r="HT27" s="504"/>
      <c r="HU27" s="504"/>
      <c r="HV27" s="504"/>
      <c r="HW27" s="504"/>
      <c r="HX27" s="504"/>
      <c r="HY27" s="504"/>
      <c r="HZ27" s="504"/>
      <c r="IA27" s="504"/>
      <c r="IB27" s="504"/>
      <c r="IC27" s="504"/>
      <c r="ID27" s="504"/>
      <c r="IE27" s="504"/>
      <c r="IF27" s="504"/>
      <c r="IG27" s="504"/>
      <c r="IH27" s="504"/>
      <c r="II27" s="504"/>
      <c r="IJ27" s="504"/>
      <c r="IK27" s="504"/>
      <c r="IL27" s="504"/>
      <c r="IM27" s="504"/>
      <c r="IN27" s="504"/>
      <c r="IO27" s="504"/>
      <c r="IP27" s="504"/>
      <c r="IQ27" s="504"/>
      <c r="IR27" s="504"/>
      <c r="IS27" s="504"/>
      <c r="IT27" s="504"/>
      <c r="IU27" s="504"/>
      <c r="IV27" s="504"/>
    </row>
    <row r="28" spans="1:256" ht="12.75">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4"/>
      <c r="CG28" s="504"/>
      <c r="CH28" s="504"/>
      <c r="CI28" s="504"/>
      <c r="CJ28" s="504"/>
      <c r="CK28" s="504"/>
      <c r="CL28" s="504"/>
      <c r="CM28" s="504"/>
      <c r="CN28" s="504"/>
      <c r="CO28" s="504"/>
      <c r="CP28" s="504"/>
      <c r="CQ28" s="504"/>
      <c r="CR28" s="504"/>
      <c r="CS28" s="504"/>
      <c r="CT28" s="504"/>
      <c r="CU28" s="504"/>
      <c r="CV28" s="504"/>
      <c r="CW28" s="504"/>
      <c r="CX28" s="504"/>
      <c r="CY28" s="504"/>
      <c r="CZ28" s="504"/>
      <c r="DA28" s="504"/>
      <c r="DB28" s="504"/>
      <c r="DC28" s="504"/>
      <c r="DD28" s="504"/>
      <c r="DE28" s="504"/>
      <c r="DF28" s="504"/>
      <c r="DG28" s="504"/>
      <c r="DH28" s="504"/>
      <c r="DI28" s="504"/>
      <c r="DJ28" s="504"/>
      <c r="DK28" s="504"/>
      <c r="DL28" s="504"/>
      <c r="DM28" s="504"/>
      <c r="DN28" s="504"/>
      <c r="DO28" s="504"/>
      <c r="DP28" s="504"/>
      <c r="DQ28" s="504"/>
      <c r="DR28" s="504"/>
      <c r="DS28" s="504"/>
      <c r="DT28" s="504"/>
      <c r="DU28" s="504"/>
      <c r="DV28" s="504"/>
      <c r="DW28" s="504"/>
      <c r="DX28" s="504"/>
      <c r="DY28" s="504"/>
      <c r="DZ28" s="504"/>
      <c r="EA28" s="504"/>
      <c r="EB28" s="504"/>
      <c r="EC28" s="504"/>
      <c r="ED28" s="504"/>
      <c r="EE28" s="504"/>
      <c r="EF28" s="504"/>
      <c r="EG28" s="504"/>
      <c r="EH28" s="504"/>
      <c r="EI28" s="504"/>
      <c r="EJ28" s="504"/>
      <c r="EK28" s="504"/>
      <c r="EL28" s="504"/>
      <c r="EM28" s="504"/>
      <c r="EN28" s="504"/>
      <c r="EO28" s="504"/>
      <c r="EP28" s="504"/>
      <c r="EQ28" s="504"/>
      <c r="ER28" s="504"/>
      <c r="ES28" s="504"/>
      <c r="ET28" s="504"/>
      <c r="EU28" s="504"/>
      <c r="EV28" s="504"/>
      <c r="EW28" s="504"/>
      <c r="EX28" s="504"/>
      <c r="EY28" s="504"/>
      <c r="EZ28" s="504"/>
      <c r="FA28" s="504"/>
      <c r="FB28" s="504"/>
      <c r="FC28" s="504"/>
      <c r="FD28" s="504"/>
      <c r="FE28" s="504"/>
      <c r="FF28" s="504"/>
      <c r="FG28" s="504"/>
      <c r="FH28" s="504"/>
      <c r="FI28" s="504"/>
      <c r="FJ28" s="504"/>
      <c r="FK28" s="504"/>
      <c r="FL28" s="504"/>
      <c r="FM28" s="504"/>
      <c r="FN28" s="504"/>
      <c r="FO28" s="504"/>
      <c r="FP28" s="504"/>
      <c r="FQ28" s="504"/>
      <c r="FR28" s="504"/>
      <c r="FS28" s="504"/>
      <c r="FT28" s="504"/>
      <c r="FU28" s="504"/>
      <c r="FV28" s="504"/>
      <c r="FW28" s="504"/>
      <c r="FX28" s="504"/>
      <c r="FY28" s="504"/>
      <c r="FZ28" s="504"/>
      <c r="GA28" s="504"/>
      <c r="GB28" s="504"/>
      <c r="GC28" s="504"/>
      <c r="GD28" s="504"/>
      <c r="GE28" s="504"/>
      <c r="GF28" s="504"/>
      <c r="GG28" s="504"/>
      <c r="GH28" s="504"/>
      <c r="GI28" s="504"/>
      <c r="GJ28" s="504"/>
      <c r="GK28" s="504"/>
      <c r="GL28" s="504"/>
      <c r="GM28" s="504"/>
      <c r="GN28" s="504"/>
      <c r="GO28" s="504"/>
      <c r="GP28" s="504"/>
      <c r="GQ28" s="504"/>
      <c r="GR28" s="504"/>
      <c r="GS28" s="504"/>
      <c r="GT28" s="504"/>
      <c r="GU28" s="504"/>
      <c r="GV28" s="504"/>
      <c r="GW28" s="504"/>
      <c r="GX28" s="504"/>
      <c r="GY28" s="504"/>
      <c r="GZ28" s="504"/>
      <c r="HA28" s="504"/>
      <c r="HB28" s="504"/>
      <c r="HC28" s="504"/>
      <c r="HD28" s="504"/>
      <c r="HE28" s="504"/>
      <c r="HF28" s="504"/>
      <c r="HG28" s="504"/>
      <c r="HH28" s="504"/>
      <c r="HI28" s="504"/>
      <c r="HJ28" s="504"/>
      <c r="HK28" s="504"/>
      <c r="HL28" s="504"/>
      <c r="HM28" s="504"/>
      <c r="HN28" s="504"/>
      <c r="HO28" s="504"/>
      <c r="HP28" s="504"/>
      <c r="HQ28" s="504"/>
      <c r="HR28" s="504"/>
      <c r="HS28" s="504"/>
      <c r="HT28" s="504"/>
      <c r="HU28" s="504"/>
      <c r="HV28" s="504"/>
      <c r="HW28" s="504"/>
      <c r="HX28" s="504"/>
      <c r="HY28" s="504"/>
      <c r="HZ28" s="504"/>
      <c r="IA28" s="504"/>
      <c r="IB28" s="504"/>
      <c r="IC28" s="504"/>
      <c r="ID28" s="504"/>
      <c r="IE28" s="504"/>
      <c r="IF28" s="504"/>
      <c r="IG28" s="504"/>
      <c r="IH28" s="504"/>
      <c r="II28" s="504"/>
      <c r="IJ28" s="504"/>
      <c r="IK28" s="504"/>
      <c r="IL28" s="504"/>
      <c r="IM28" s="504"/>
      <c r="IN28" s="504"/>
      <c r="IO28" s="504"/>
      <c r="IP28" s="504"/>
      <c r="IQ28" s="504"/>
      <c r="IR28" s="504"/>
      <c r="IS28" s="504"/>
      <c r="IT28" s="504"/>
      <c r="IU28" s="504"/>
      <c r="IV28" s="504"/>
    </row>
    <row r="29" spans="1:256" ht="12.75">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4"/>
      <c r="CG29" s="504"/>
      <c r="CH29" s="504"/>
      <c r="CI29" s="504"/>
      <c r="CJ29" s="504"/>
      <c r="CK29" s="504"/>
      <c r="CL29" s="504"/>
      <c r="CM29" s="504"/>
      <c r="CN29" s="504"/>
      <c r="CO29" s="504"/>
      <c r="CP29" s="504"/>
      <c r="CQ29" s="504"/>
      <c r="CR29" s="504"/>
      <c r="CS29" s="504"/>
      <c r="CT29" s="504"/>
      <c r="CU29" s="504"/>
      <c r="CV29" s="504"/>
      <c r="CW29" s="504"/>
      <c r="CX29" s="504"/>
      <c r="CY29" s="504"/>
      <c r="CZ29" s="504"/>
      <c r="DA29" s="504"/>
      <c r="DB29" s="504"/>
      <c r="DC29" s="504"/>
      <c r="DD29" s="504"/>
      <c r="DE29" s="504"/>
      <c r="DF29" s="504"/>
      <c r="DG29" s="504"/>
      <c r="DH29" s="504"/>
      <c r="DI29" s="504"/>
      <c r="DJ29" s="504"/>
      <c r="DK29" s="504"/>
      <c r="DL29" s="504"/>
      <c r="DM29" s="504"/>
      <c r="DN29" s="504"/>
      <c r="DO29" s="504"/>
      <c r="DP29" s="504"/>
      <c r="DQ29" s="504"/>
      <c r="DR29" s="504"/>
      <c r="DS29" s="504"/>
      <c r="DT29" s="504"/>
      <c r="DU29" s="504"/>
      <c r="DV29" s="504"/>
      <c r="DW29" s="504"/>
      <c r="DX29" s="504"/>
      <c r="DY29" s="504"/>
      <c r="DZ29" s="504"/>
      <c r="EA29" s="504"/>
      <c r="EB29" s="504"/>
      <c r="EC29" s="504"/>
      <c r="ED29" s="504"/>
      <c r="EE29" s="504"/>
      <c r="EF29" s="504"/>
      <c r="EG29" s="504"/>
      <c r="EH29" s="504"/>
      <c r="EI29" s="504"/>
      <c r="EJ29" s="504"/>
      <c r="EK29" s="504"/>
      <c r="EL29" s="504"/>
      <c r="EM29" s="504"/>
      <c r="EN29" s="504"/>
      <c r="EO29" s="504"/>
      <c r="EP29" s="504"/>
      <c r="EQ29" s="504"/>
      <c r="ER29" s="504"/>
      <c r="ES29" s="504"/>
      <c r="ET29" s="504"/>
      <c r="EU29" s="504"/>
      <c r="EV29" s="504"/>
      <c r="EW29" s="504"/>
      <c r="EX29" s="504"/>
      <c r="EY29" s="504"/>
      <c r="EZ29" s="504"/>
      <c r="FA29" s="504"/>
      <c r="FB29" s="504"/>
      <c r="FC29" s="504"/>
      <c r="FD29" s="504"/>
      <c r="FE29" s="504"/>
      <c r="FF29" s="504"/>
      <c r="FG29" s="504"/>
      <c r="FH29" s="504"/>
      <c r="FI29" s="504"/>
      <c r="FJ29" s="504"/>
      <c r="FK29" s="504"/>
      <c r="FL29" s="504"/>
      <c r="FM29" s="504"/>
      <c r="FN29" s="504"/>
      <c r="FO29" s="504"/>
      <c r="FP29" s="504"/>
      <c r="FQ29" s="504"/>
      <c r="FR29" s="504"/>
      <c r="FS29" s="504"/>
      <c r="FT29" s="504"/>
      <c r="FU29" s="504"/>
      <c r="FV29" s="504"/>
      <c r="FW29" s="504"/>
      <c r="FX29" s="504"/>
      <c r="FY29" s="504"/>
      <c r="FZ29" s="504"/>
      <c r="GA29" s="504"/>
      <c r="GB29" s="504"/>
      <c r="GC29" s="504"/>
      <c r="GD29" s="504"/>
      <c r="GE29" s="504"/>
      <c r="GF29" s="504"/>
      <c r="GG29" s="504"/>
      <c r="GH29" s="504"/>
      <c r="GI29" s="504"/>
      <c r="GJ29" s="504"/>
      <c r="GK29" s="504"/>
      <c r="GL29" s="504"/>
      <c r="GM29" s="504"/>
      <c r="GN29" s="504"/>
      <c r="GO29" s="504"/>
      <c r="GP29" s="504"/>
      <c r="GQ29" s="504"/>
      <c r="GR29" s="504"/>
      <c r="GS29" s="504"/>
      <c r="GT29" s="504"/>
      <c r="GU29" s="504"/>
      <c r="GV29" s="504"/>
      <c r="GW29" s="504"/>
      <c r="GX29" s="504"/>
      <c r="GY29" s="504"/>
      <c r="GZ29" s="504"/>
      <c r="HA29" s="504"/>
      <c r="HB29" s="504"/>
      <c r="HC29" s="504"/>
      <c r="HD29" s="504"/>
      <c r="HE29" s="504"/>
      <c r="HF29" s="504"/>
      <c r="HG29" s="504"/>
      <c r="HH29" s="504"/>
      <c r="HI29" s="504"/>
      <c r="HJ29" s="504"/>
      <c r="HK29" s="504"/>
      <c r="HL29" s="504"/>
      <c r="HM29" s="504"/>
      <c r="HN29" s="504"/>
      <c r="HO29" s="504"/>
      <c r="HP29" s="504"/>
      <c r="HQ29" s="504"/>
      <c r="HR29" s="504"/>
      <c r="HS29" s="504"/>
      <c r="HT29" s="504"/>
      <c r="HU29" s="504"/>
      <c r="HV29" s="504"/>
      <c r="HW29" s="504"/>
      <c r="HX29" s="504"/>
      <c r="HY29" s="504"/>
      <c r="HZ29" s="504"/>
      <c r="IA29" s="504"/>
      <c r="IB29" s="504"/>
      <c r="IC29" s="504"/>
      <c r="ID29" s="504"/>
      <c r="IE29" s="504"/>
      <c r="IF29" s="504"/>
      <c r="IG29" s="504"/>
      <c r="IH29" s="504"/>
      <c r="II29" s="504"/>
      <c r="IJ29" s="504"/>
      <c r="IK29" s="504"/>
      <c r="IL29" s="504"/>
      <c r="IM29" s="504"/>
      <c r="IN29" s="504"/>
      <c r="IO29" s="504"/>
      <c r="IP29" s="504"/>
      <c r="IQ29" s="504"/>
      <c r="IR29" s="504"/>
      <c r="IS29" s="504"/>
      <c r="IT29" s="504"/>
      <c r="IU29" s="504"/>
      <c r="IV29" s="504"/>
    </row>
    <row r="30" spans="1:256" ht="12.75">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c r="BN30" s="504"/>
      <c r="BO30" s="504"/>
      <c r="BP30" s="504"/>
      <c r="BQ30" s="504"/>
      <c r="BR30" s="504"/>
      <c r="BS30" s="504"/>
      <c r="BT30" s="504"/>
      <c r="BU30" s="504"/>
      <c r="BV30" s="504"/>
      <c r="BW30" s="504"/>
      <c r="BX30" s="504"/>
      <c r="BY30" s="504"/>
      <c r="BZ30" s="504"/>
      <c r="CA30" s="504"/>
      <c r="CB30" s="504"/>
      <c r="CC30" s="504"/>
      <c r="CD30" s="504"/>
      <c r="CE30" s="504"/>
      <c r="CF30" s="504"/>
      <c r="CG30" s="504"/>
      <c r="CH30" s="504"/>
      <c r="CI30" s="504"/>
      <c r="CJ30" s="504"/>
      <c r="CK30" s="504"/>
      <c r="CL30" s="504"/>
      <c r="CM30" s="504"/>
      <c r="CN30" s="504"/>
      <c r="CO30" s="504"/>
      <c r="CP30" s="504"/>
      <c r="CQ30" s="504"/>
      <c r="CR30" s="504"/>
      <c r="CS30" s="504"/>
      <c r="CT30" s="504"/>
      <c r="CU30" s="504"/>
      <c r="CV30" s="504"/>
      <c r="CW30" s="504"/>
      <c r="CX30" s="504"/>
      <c r="CY30" s="504"/>
      <c r="CZ30" s="504"/>
      <c r="DA30" s="504"/>
      <c r="DB30" s="504"/>
      <c r="DC30" s="504"/>
      <c r="DD30" s="504"/>
      <c r="DE30" s="504"/>
      <c r="DF30" s="504"/>
      <c r="DG30" s="504"/>
      <c r="DH30" s="504"/>
      <c r="DI30" s="504"/>
      <c r="DJ30" s="504"/>
      <c r="DK30" s="504"/>
      <c r="DL30" s="504"/>
      <c r="DM30" s="504"/>
      <c r="DN30" s="504"/>
      <c r="DO30" s="504"/>
      <c r="DP30" s="504"/>
      <c r="DQ30" s="504"/>
      <c r="DR30" s="504"/>
      <c r="DS30" s="504"/>
      <c r="DT30" s="504"/>
      <c r="DU30" s="504"/>
      <c r="DV30" s="504"/>
      <c r="DW30" s="504"/>
      <c r="DX30" s="504"/>
      <c r="DY30" s="504"/>
      <c r="DZ30" s="504"/>
      <c r="EA30" s="504"/>
      <c r="EB30" s="504"/>
      <c r="EC30" s="504"/>
      <c r="ED30" s="504"/>
      <c r="EE30" s="504"/>
      <c r="EF30" s="504"/>
      <c r="EG30" s="504"/>
      <c r="EH30" s="504"/>
      <c r="EI30" s="504"/>
      <c r="EJ30" s="504"/>
      <c r="EK30" s="504"/>
      <c r="EL30" s="504"/>
      <c r="EM30" s="504"/>
      <c r="EN30" s="504"/>
      <c r="EO30" s="504"/>
      <c r="EP30" s="504"/>
      <c r="EQ30" s="504"/>
      <c r="ER30" s="504"/>
      <c r="ES30" s="504"/>
      <c r="ET30" s="504"/>
      <c r="EU30" s="504"/>
      <c r="EV30" s="504"/>
      <c r="EW30" s="504"/>
      <c r="EX30" s="504"/>
      <c r="EY30" s="504"/>
      <c r="EZ30" s="504"/>
      <c r="FA30" s="504"/>
      <c r="FB30" s="504"/>
      <c r="FC30" s="504"/>
      <c r="FD30" s="504"/>
      <c r="FE30" s="504"/>
      <c r="FF30" s="504"/>
      <c r="FG30" s="504"/>
      <c r="FH30" s="504"/>
      <c r="FI30" s="504"/>
      <c r="FJ30" s="504"/>
      <c r="FK30" s="504"/>
      <c r="FL30" s="504"/>
      <c r="FM30" s="504"/>
      <c r="FN30" s="504"/>
      <c r="FO30" s="504"/>
      <c r="FP30" s="504"/>
      <c r="FQ30" s="504"/>
      <c r="FR30" s="504"/>
      <c r="FS30" s="504"/>
      <c r="FT30" s="504"/>
      <c r="FU30" s="504"/>
      <c r="FV30" s="504"/>
      <c r="FW30" s="504"/>
      <c r="FX30" s="504"/>
      <c r="FY30" s="504"/>
      <c r="FZ30" s="504"/>
      <c r="GA30" s="504"/>
      <c r="GB30" s="504"/>
      <c r="GC30" s="504"/>
      <c r="GD30" s="504"/>
      <c r="GE30" s="504"/>
      <c r="GF30" s="504"/>
      <c r="GG30" s="504"/>
      <c r="GH30" s="504"/>
      <c r="GI30" s="504"/>
      <c r="GJ30" s="504"/>
      <c r="GK30" s="504"/>
      <c r="GL30" s="504"/>
      <c r="GM30" s="504"/>
      <c r="GN30" s="504"/>
      <c r="GO30" s="504"/>
      <c r="GP30" s="504"/>
      <c r="GQ30" s="504"/>
      <c r="GR30" s="504"/>
      <c r="GS30" s="504"/>
      <c r="GT30" s="504"/>
      <c r="GU30" s="504"/>
      <c r="GV30" s="504"/>
      <c r="GW30" s="504"/>
      <c r="GX30" s="504"/>
      <c r="GY30" s="504"/>
      <c r="GZ30" s="504"/>
      <c r="HA30" s="504"/>
      <c r="HB30" s="504"/>
      <c r="HC30" s="504"/>
      <c r="HD30" s="504"/>
      <c r="HE30" s="504"/>
      <c r="HF30" s="504"/>
      <c r="HG30" s="504"/>
      <c r="HH30" s="504"/>
      <c r="HI30" s="504"/>
      <c r="HJ30" s="504"/>
      <c r="HK30" s="504"/>
      <c r="HL30" s="504"/>
      <c r="HM30" s="504"/>
      <c r="HN30" s="504"/>
      <c r="HO30" s="504"/>
      <c r="HP30" s="504"/>
      <c r="HQ30" s="504"/>
      <c r="HR30" s="504"/>
      <c r="HS30" s="504"/>
      <c r="HT30" s="504"/>
      <c r="HU30" s="504"/>
      <c r="HV30" s="504"/>
      <c r="HW30" s="504"/>
      <c r="HX30" s="504"/>
      <c r="HY30" s="504"/>
      <c r="HZ30" s="504"/>
      <c r="IA30" s="504"/>
      <c r="IB30" s="504"/>
      <c r="IC30" s="504"/>
      <c r="ID30" s="504"/>
      <c r="IE30" s="504"/>
      <c r="IF30" s="504"/>
      <c r="IG30" s="504"/>
      <c r="IH30" s="504"/>
      <c r="II30" s="504"/>
      <c r="IJ30" s="504"/>
      <c r="IK30" s="504"/>
      <c r="IL30" s="504"/>
      <c r="IM30" s="504"/>
      <c r="IN30" s="504"/>
      <c r="IO30" s="504"/>
      <c r="IP30" s="504"/>
      <c r="IQ30" s="504"/>
      <c r="IR30" s="504"/>
      <c r="IS30" s="504"/>
      <c r="IT30" s="504"/>
      <c r="IU30" s="504"/>
      <c r="IV30" s="504"/>
    </row>
    <row r="31" spans="1:256" ht="12.75">
      <c r="A31" s="504"/>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504"/>
      <c r="CT31" s="504"/>
      <c r="CU31" s="504"/>
      <c r="CV31" s="504"/>
      <c r="CW31" s="504"/>
      <c r="CX31" s="504"/>
      <c r="CY31" s="504"/>
      <c r="CZ31" s="504"/>
      <c r="DA31" s="504"/>
      <c r="DB31" s="504"/>
      <c r="DC31" s="504"/>
      <c r="DD31" s="504"/>
      <c r="DE31" s="504"/>
      <c r="DF31" s="504"/>
      <c r="DG31" s="504"/>
      <c r="DH31" s="504"/>
      <c r="DI31" s="504"/>
      <c r="DJ31" s="504"/>
      <c r="DK31" s="504"/>
      <c r="DL31" s="504"/>
      <c r="DM31" s="504"/>
      <c r="DN31" s="504"/>
      <c r="DO31" s="504"/>
      <c r="DP31" s="504"/>
      <c r="DQ31" s="504"/>
      <c r="DR31" s="504"/>
      <c r="DS31" s="504"/>
      <c r="DT31" s="504"/>
      <c r="DU31" s="504"/>
      <c r="DV31" s="504"/>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504"/>
      <c r="ES31" s="504"/>
      <c r="ET31" s="504"/>
      <c r="EU31" s="504"/>
      <c r="EV31" s="504"/>
      <c r="EW31" s="504"/>
      <c r="EX31" s="504"/>
      <c r="EY31" s="504"/>
      <c r="EZ31" s="504"/>
      <c r="FA31" s="504"/>
      <c r="FB31" s="504"/>
      <c r="FC31" s="504"/>
      <c r="FD31" s="504"/>
      <c r="FE31" s="504"/>
      <c r="FF31" s="504"/>
      <c r="FG31" s="504"/>
      <c r="FH31" s="504"/>
      <c r="FI31" s="504"/>
      <c r="FJ31" s="504"/>
      <c r="FK31" s="504"/>
      <c r="FL31" s="504"/>
      <c r="FM31" s="504"/>
      <c r="FN31" s="504"/>
      <c r="FO31" s="504"/>
      <c r="FP31" s="504"/>
      <c r="FQ31" s="504"/>
      <c r="FR31" s="504"/>
      <c r="FS31" s="504"/>
      <c r="FT31" s="504"/>
      <c r="FU31" s="504"/>
      <c r="FV31" s="504"/>
      <c r="FW31" s="504"/>
      <c r="FX31" s="504"/>
      <c r="FY31" s="504"/>
      <c r="FZ31" s="504"/>
      <c r="GA31" s="504"/>
      <c r="GB31" s="504"/>
      <c r="GC31" s="504"/>
      <c r="GD31" s="504"/>
      <c r="GE31" s="504"/>
      <c r="GF31" s="504"/>
      <c r="GG31" s="504"/>
      <c r="GH31" s="504"/>
      <c r="GI31" s="504"/>
      <c r="GJ31" s="504"/>
      <c r="GK31" s="504"/>
      <c r="GL31" s="504"/>
      <c r="GM31" s="504"/>
      <c r="GN31" s="504"/>
      <c r="GO31" s="504"/>
      <c r="GP31" s="504"/>
      <c r="GQ31" s="504"/>
      <c r="GR31" s="504"/>
      <c r="GS31" s="504"/>
      <c r="GT31" s="504"/>
      <c r="GU31" s="504"/>
      <c r="GV31" s="504"/>
      <c r="GW31" s="504"/>
      <c r="GX31" s="504"/>
      <c r="GY31" s="504"/>
      <c r="GZ31" s="504"/>
      <c r="HA31" s="504"/>
      <c r="HB31" s="504"/>
      <c r="HC31" s="504"/>
      <c r="HD31" s="504"/>
      <c r="HE31" s="504"/>
      <c r="HF31" s="504"/>
      <c r="HG31" s="504"/>
      <c r="HH31" s="504"/>
      <c r="HI31" s="504"/>
      <c r="HJ31" s="504"/>
      <c r="HK31" s="504"/>
      <c r="HL31" s="504"/>
      <c r="HM31" s="504"/>
      <c r="HN31" s="504"/>
      <c r="HO31" s="504"/>
      <c r="HP31" s="504"/>
      <c r="HQ31" s="504"/>
      <c r="HR31" s="504"/>
      <c r="HS31" s="504"/>
      <c r="HT31" s="504"/>
      <c r="HU31" s="504"/>
      <c r="HV31" s="504"/>
      <c r="HW31" s="504"/>
      <c r="HX31" s="504"/>
      <c r="HY31" s="504"/>
      <c r="HZ31" s="504"/>
      <c r="IA31" s="504"/>
      <c r="IB31" s="504"/>
      <c r="IC31" s="504"/>
      <c r="ID31" s="504"/>
      <c r="IE31" s="504"/>
      <c r="IF31" s="504"/>
      <c r="IG31" s="504"/>
      <c r="IH31" s="504"/>
      <c r="II31" s="504"/>
      <c r="IJ31" s="504"/>
      <c r="IK31" s="504"/>
      <c r="IL31" s="504"/>
      <c r="IM31" s="504"/>
      <c r="IN31" s="504"/>
      <c r="IO31" s="504"/>
      <c r="IP31" s="504"/>
      <c r="IQ31" s="504"/>
      <c r="IR31" s="504"/>
      <c r="IS31" s="504"/>
      <c r="IT31" s="504"/>
      <c r="IU31" s="504"/>
      <c r="IV31" s="504"/>
    </row>
    <row r="32" spans="1:256" ht="12.75">
      <c r="A32" s="504"/>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4"/>
      <c r="BI32" s="504"/>
      <c r="BJ32" s="504"/>
      <c r="BK32" s="504"/>
      <c r="BL32" s="504"/>
      <c r="BM32" s="504"/>
      <c r="BN32" s="504"/>
      <c r="BO32" s="504"/>
      <c r="BP32" s="504"/>
      <c r="BQ32" s="504"/>
      <c r="BR32" s="504"/>
      <c r="BS32" s="504"/>
      <c r="BT32" s="504"/>
      <c r="BU32" s="504"/>
      <c r="BV32" s="504"/>
      <c r="BW32" s="504"/>
      <c r="BX32" s="504"/>
      <c r="BY32" s="504"/>
      <c r="BZ32" s="504"/>
      <c r="CA32" s="504"/>
      <c r="CB32" s="504"/>
      <c r="CC32" s="504"/>
      <c r="CD32" s="504"/>
      <c r="CE32" s="504"/>
      <c r="CF32" s="504"/>
      <c r="CG32" s="504"/>
      <c r="CH32" s="504"/>
      <c r="CI32" s="504"/>
      <c r="CJ32" s="504"/>
      <c r="CK32" s="504"/>
      <c r="CL32" s="504"/>
      <c r="CM32" s="504"/>
      <c r="CN32" s="504"/>
      <c r="CO32" s="504"/>
      <c r="CP32" s="504"/>
      <c r="CQ32" s="504"/>
      <c r="CR32" s="504"/>
      <c r="CS32" s="504"/>
      <c r="CT32" s="504"/>
      <c r="CU32" s="504"/>
      <c r="CV32" s="504"/>
      <c r="CW32" s="504"/>
      <c r="CX32" s="504"/>
      <c r="CY32" s="504"/>
      <c r="CZ32" s="504"/>
      <c r="DA32" s="504"/>
      <c r="DB32" s="504"/>
      <c r="DC32" s="504"/>
      <c r="DD32" s="504"/>
      <c r="DE32" s="504"/>
      <c r="DF32" s="504"/>
      <c r="DG32" s="504"/>
      <c r="DH32" s="504"/>
      <c r="DI32" s="504"/>
      <c r="DJ32" s="504"/>
      <c r="DK32" s="504"/>
      <c r="DL32" s="504"/>
      <c r="DM32" s="504"/>
      <c r="DN32" s="504"/>
      <c r="DO32" s="504"/>
      <c r="DP32" s="504"/>
      <c r="DQ32" s="504"/>
      <c r="DR32" s="504"/>
      <c r="DS32" s="504"/>
      <c r="DT32" s="504"/>
      <c r="DU32" s="504"/>
      <c r="DV32" s="504"/>
      <c r="DW32" s="504"/>
      <c r="DX32" s="504"/>
      <c r="DY32" s="504"/>
      <c r="DZ32" s="504"/>
      <c r="EA32" s="504"/>
      <c r="EB32" s="504"/>
      <c r="EC32" s="504"/>
      <c r="ED32" s="504"/>
      <c r="EE32" s="504"/>
      <c r="EF32" s="504"/>
      <c r="EG32" s="504"/>
      <c r="EH32" s="504"/>
      <c r="EI32" s="504"/>
      <c r="EJ32" s="504"/>
      <c r="EK32" s="504"/>
      <c r="EL32" s="504"/>
      <c r="EM32" s="504"/>
      <c r="EN32" s="504"/>
      <c r="EO32" s="504"/>
      <c r="EP32" s="504"/>
      <c r="EQ32" s="504"/>
      <c r="ER32" s="504"/>
      <c r="ES32" s="504"/>
      <c r="ET32" s="504"/>
      <c r="EU32" s="504"/>
      <c r="EV32" s="504"/>
      <c r="EW32" s="504"/>
      <c r="EX32" s="504"/>
      <c r="EY32" s="504"/>
      <c r="EZ32" s="504"/>
      <c r="FA32" s="504"/>
      <c r="FB32" s="504"/>
      <c r="FC32" s="504"/>
      <c r="FD32" s="504"/>
      <c r="FE32" s="504"/>
      <c r="FF32" s="504"/>
      <c r="FG32" s="504"/>
      <c r="FH32" s="504"/>
      <c r="FI32" s="504"/>
      <c r="FJ32" s="504"/>
      <c r="FK32" s="504"/>
      <c r="FL32" s="504"/>
      <c r="FM32" s="504"/>
      <c r="FN32" s="504"/>
      <c r="FO32" s="504"/>
      <c r="FP32" s="504"/>
      <c r="FQ32" s="504"/>
      <c r="FR32" s="504"/>
      <c r="FS32" s="504"/>
      <c r="FT32" s="504"/>
      <c r="FU32" s="504"/>
      <c r="FV32" s="504"/>
      <c r="FW32" s="504"/>
      <c r="FX32" s="504"/>
      <c r="FY32" s="504"/>
      <c r="FZ32" s="504"/>
      <c r="GA32" s="504"/>
      <c r="GB32" s="504"/>
      <c r="GC32" s="504"/>
      <c r="GD32" s="504"/>
      <c r="GE32" s="504"/>
      <c r="GF32" s="504"/>
      <c r="GG32" s="504"/>
      <c r="GH32" s="504"/>
      <c r="GI32" s="504"/>
      <c r="GJ32" s="504"/>
      <c r="GK32" s="504"/>
      <c r="GL32" s="504"/>
      <c r="GM32" s="504"/>
      <c r="GN32" s="504"/>
      <c r="GO32" s="504"/>
      <c r="GP32" s="504"/>
      <c r="GQ32" s="504"/>
      <c r="GR32" s="504"/>
      <c r="GS32" s="504"/>
      <c r="GT32" s="504"/>
      <c r="GU32" s="504"/>
      <c r="GV32" s="504"/>
      <c r="GW32" s="504"/>
      <c r="GX32" s="504"/>
      <c r="GY32" s="504"/>
      <c r="GZ32" s="504"/>
      <c r="HA32" s="504"/>
      <c r="HB32" s="504"/>
      <c r="HC32" s="504"/>
      <c r="HD32" s="504"/>
      <c r="HE32" s="504"/>
      <c r="HF32" s="504"/>
      <c r="HG32" s="504"/>
      <c r="HH32" s="504"/>
      <c r="HI32" s="504"/>
      <c r="HJ32" s="504"/>
      <c r="HK32" s="504"/>
      <c r="HL32" s="504"/>
      <c r="HM32" s="504"/>
      <c r="HN32" s="504"/>
      <c r="HO32" s="504"/>
      <c r="HP32" s="504"/>
      <c r="HQ32" s="504"/>
      <c r="HR32" s="504"/>
      <c r="HS32" s="504"/>
      <c r="HT32" s="504"/>
      <c r="HU32" s="504"/>
      <c r="HV32" s="504"/>
      <c r="HW32" s="504"/>
      <c r="HX32" s="504"/>
      <c r="HY32" s="504"/>
      <c r="HZ32" s="504"/>
      <c r="IA32" s="504"/>
      <c r="IB32" s="504"/>
      <c r="IC32" s="504"/>
      <c r="ID32" s="504"/>
      <c r="IE32" s="504"/>
      <c r="IF32" s="504"/>
      <c r="IG32" s="504"/>
      <c r="IH32" s="504"/>
      <c r="II32" s="504"/>
      <c r="IJ32" s="504"/>
      <c r="IK32" s="504"/>
      <c r="IL32" s="504"/>
      <c r="IM32" s="504"/>
      <c r="IN32" s="504"/>
      <c r="IO32" s="504"/>
      <c r="IP32" s="504"/>
      <c r="IQ32" s="504"/>
      <c r="IR32" s="504"/>
      <c r="IS32" s="504"/>
      <c r="IT32" s="504"/>
      <c r="IU32" s="504"/>
      <c r="IV32" s="504"/>
    </row>
    <row r="33" spans="1:256" ht="12.75">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4"/>
      <c r="CG33" s="504"/>
      <c r="CH33" s="504"/>
      <c r="CI33" s="504"/>
      <c r="CJ33" s="504"/>
      <c r="CK33" s="504"/>
      <c r="CL33" s="504"/>
      <c r="CM33" s="504"/>
      <c r="CN33" s="504"/>
      <c r="CO33" s="504"/>
      <c r="CP33" s="504"/>
      <c r="CQ33" s="504"/>
      <c r="CR33" s="504"/>
      <c r="CS33" s="504"/>
      <c r="CT33" s="504"/>
      <c r="CU33" s="504"/>
      <c r="CV33" s="504"/>
      <c r="CW33" s="504"/>
      <c r="CX33" s="504"/>
      <c r="CY33" s="504"/>
      <c r="CZ33" s="504"/>
      <c r="DA33" s="504"/>
      <c r="DB33" s="504"/>
      <c r="DC33" s="504"/>
      <c r="DD33" s="504"/>
      <c r="DE33" s="504"/>
      <c r="DF33" s="504"/>
      <c r="DG33" s="504"/>
      <c r="DH33" s="504"/>
      <c r="DI33" s="504"/>
      <c r="DJ33" s="504"/>
      <c r="DK33" s="504"/>
      <c r="DL33" s="504"/>
      <c r="DM33" s="504"/>
      <c r="DN33" s="504"/>
      <c r="DO33" s="504"/>
      <c r="DP33" s="504"/>
      <c r="DQ33" s="504"/>
      <c r="DR33" s="504"/>
      <c r="DS33" s="504"/>
      <c r="DT33" s="504"/>
      <c r="DU33" s="504"/>
      <c r="DV33" s="504"/>
      <c r="DW33" s="504"/>
      <c r="DX33" s="504"/>
      <c r="DY33" s="504"/>
      <c r="DZ33" s="504"/>
      <c r="EA33" s="504"/>
      <c r="EB33" s="504"/>
      <c r="EC33" s="504"/>
      <c r="ED33" s="504"/>
      <c r="EE33" s="504"/>
      <c r="EF33" s="504"/>
      <c r="EG33" s="504"/>
      <c r="EH33" s="504"/>
      <c r="EI33" s="504"/>
      <c r="EJ33" s="504"/>
      <c r="EK33" s="504"/>
      <c r="EL33" s="504"/>
      <c r="EM33" s="504"/>
      <c r="EN33" s="504"/>
      <c r="EO33" s="504"/>
      <c r="EP33" s="504"/>
      <c r="EQ33" s="504"/>
      <c r="ER33" s="504"/>
      <c r="ES33" s="504"/>
      <c r="ET33" s="504"/>
      <c r="EU33" s="504"/>
      <c r="EV33" s="504"/>
      <c r="EW33" s="504"/>
      <c r="EX33" s="504"/>
      <c r="EY33" s="504"/>
      <c r="EZ33" s="504"/>
      <c r="FA33" s="504"/>
      <c r="FB33" s="504"/>
      <c r="FC33" s="504"/>
      <c r="FD33" s="504"/>
      <c r="FE33" s="504"/>
      <c r="FF33" s="504"/>
      <c r="FG33" s="504"/>
      <c r="FH33" s="504"/>
      <c r="FI33" s="504"/>
      <c r="FJ33" s="504"/>
      <c r="FK33" s="504"/>
      <c r="FL33" s="504"/>
      <c r="FM33" s="504"/>
      <c r="FN33" s="504"/>
      <c r="FO33" s="504"/>
      <c r="FP33" s="504"/>
      <c r="FQ33" s="504"/>
      <c r="FR33" s="504"/>
      <c r="FS33" s="504"/>
      <c r="FT33" s="504"/>
      <c r="FU33" s="504"/>
      <c r="FV33" s="504"/>
      <c r="FW33" s="504"/>
      <c r="FX33" s="504"/>
      <c r="FY33" s="504"/>
      <c r="FZ33" s="504"/>
      <c r="GA33" s="504"/>
      <c r="GB33" s="504"/>
      <c r="GC33" s="504"/>
      <c r="GD33" s="504"/>
      <c r="GE33" s="504"/>
      <c r="GF33" s="504"/>
      <c r="GG33" s="504"/>
      <c r="GH33" s="504"/>
      <c r="GI33" s="504"/>
      <c r="GJ33" s="504"/>
      <c r="GK33" s="504"/>
      <c r="GL33" s="504"/>
      <c r="GM33" s="504"/>
      <c r="GN33" s="504"/>
      <c r="GO33" s="504"/>
      <c r="GP33" s="504"/>
      <c r="GQ33" s="504"/>
      <c r="GR33" s="504"/>
      <c r="GS33" s="504"/>
      <c r="GT33" s="504"/>
      <c r="GU33" s="504"/>
      <c r="GV33" s="504"/>
      <c r="GW33" s="504"/>
      <c r="GX33" s="504"/>
      <c r="GY33" s="504"/>
      <c r="GZ33" s="504"/>
      <c r="HA33" s="504"/>
      <c r="HB33" s="504"/>
      <c r="HC33" s="504"/>
      <c r="HD33" s="504"/>
      <c r="HE33" s="504"/>
      <c r="HF33" s="504"/>
      <c r="HG33" s="504"/>
      <c r="HH33" s="504"/>
      <c r="HI33" s="504"/>
      <c r="HJ33" s="504"/>
      <c r="HK33" s="504"/>
      <c r="HL33" s="504"/>
      <c r="HM33" s="504"/>
      <c r="HN33" s="504"/>
      <c r="HO33" s="504"/>
      <c r="HP33" s="504"/>
      <c r="HQ33" s="504"/>
      <c r="HR33" s="504"/>
      <c r="HS33" s="504"/>
      <c r="HT33" s="504"/>
      <c r="HU33" s="504"/>
      <c r="HV33" s="504"/>
      <c r="HW33" s="504"/>
      <c r="HX33" s="504"/>
      <c r="HY33" s="504"/>
      <c r="HZ33" s="504"/>
      <c r="IA33" s="504"/>
      <c r="IB33" s="504"/>
      <c r="IC33" s="504"/>
      <c r="ID33" s="504"/>
      <c r="IE33" s="504"/>
      <c r="IF33" s="504"/>
      <c r="IG33" s="504"/>
      <c r="IH33" s="504"/>
      <c r="II33" s="504"/>
      <c r="IJ33" s="504"/>
      <c r="IK33" s="504"/>
      <c r="IL33" s="504"/>
      <c r="IM33" s="504"/>
      <c r="IN33" s="504"/>
      <c r="IO33" s="504"/>
      <c r="IP33" s="504"/>
      <c r="IQ33" s="504"/>
      <c r="IR33" s="504"/>
      <c r="IS33" s="504"/>
      <c r="IT33" s="504"/>
      <c r="IU33" s="504"/>
      <c r="IV33" s="504"/>
    </row>
    <row r="34" spans="1:256" ht="12.75">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504"/>
      <c r="CB34" s="504"/>
      <c r="CC34" s="504"/>
      <c r="CD34" s="504"/>
      <c r="CE34" s="504"/>
      <c r="CF34" s="504"/>
      <c r="CG34" s="504"/>
      <c r="CH34" s="504"/>
      <c r="CI34" s="504"/>
      <c r="CJ34" s="504"/>
      <c r="CK34" s="504"/>
      <c r="CL34" s="504"/>
      <c r="CM34" s="504"/>
      <c r="CN34" s="504"/>
      <c r="CO34" s="504"/>
      <c r="CP34" s="504"/>
      <c r="CQ34" s="504"/>
      <c r="CR34" s="504"/>
      <c r="CS34" s="504"/>
      <c r="CT34" s="504"/>
      <c r="CU34" s="504"/>
      <c r="CV34" s="504"/>
      <c r="CW34" s="504"/>
      <c r="CX34" s="504"/>
      <c r="CY34" s="504"/>
      <c r="CZ34" s="504"/>
      <c r="DA34" s="504"/>
      <c r="DB34" s="504"/>
      <c r="DC34" s="504"/>
      <c r="DD34" s="504"/>
      <c r="DE34" s="504"/>
      <c r="DF34" s="504"/>
      <c r="DG34" s="504"/>
      <c r="DH34" s="504"/>
      <c r="DI34" s="504"/>
      <c r="DJ34" s="504"/>
      <c r="DK34" s="504"/>
      <c r="DL34" s="504"/>
      <c r="DM34" s="504"/>
      <c r="DN34" s="504"/>
      <c r="DO34" s="504"/>
      <c r="DP34" s="504"/>
      <c r="DQ34" s="504"/>
      <c r="DR34" s="504"/>
      <c r="DS34" s="504"/>
      <c r="DT34" s="504"/>
      <c r="DU34" s="504"/>
      <c r="DV34" s="504"/>
      <c r="DW34" s="504"/>
      <c r="DX34" s="504"/>
      <c r="DY34" s="504"/>
      <c r="DZ34" s="504"/>
      <c r="EA34" s="504"/>
      <c r="EB34" s="504"/>
      <c r="EC34" s="504"/>
      <c r="ED34" s="504"/>
      <c r="EE34" s="504"/>
      <c r="EF34" s="504"/>
      <c r="EG34" s="504"/>
      <c r="EH34" s="504"/>
      <c r="EI34" s="504"/>
      <c r="EJ34" s="504"/>
      <c r="EK34" s="504"/>
      <c r="EL34" s="504"/>
      <c r="EM34" s="504"/>
      <c r="EN34" s="504"/>
      <c r="EO34" s="504"/>
      <c r="EP34" s="504"/>
      <c r="EQ34" s="504"/>
      <c r="ER34" s="504"/>
      <c r="ES34" s="504"/>
      <c r="ET34" s="504"/>
      <c r="EU34" s="504"/>
      <c r="EV34" s="504"/>
      <c r="EW34" s="504"/>
      <c r="EX34" s="504"/>
      <c r="EY34" s="504"/>
      <c r="EZ34" s="504"/>
      <c r="FA34" s="504"/>
      <c r="FB34" s="504"/>
      <c r="FC34" s="504"/>
      <c r="FD34" s="504"/>
      <c r="FE34" s="504"/>
      <c r="FF34" s="504"/>
      <c r="FG34" s="504"/>
      <c r="FH34" s="504"/>
      <c r="FI34" s="504"/>
      <c r="FJ34" s="504"/>
      <c r="FK34" s="504"/>
      <c r="FL34" s="504"/>
      <c r="FM34" s="504"/>
      <c r="FN34" s="504"/>
      <c r="FO34" s="504"/>
      <c r="FP34" s="504"/>
      <c r="FQ34" s="504"/>
      <c r="FR34" s="504"/>
      <c r="FS34" s="504"/>
      <c r="FT34" s="504"/>
      <c r="FU34" s="504"/>
      <c r="FV34" s="504"/>
      <c r="FW34" s="504"/>
      <c r="FX34" s="504"/>
      <c r="FY34" s="504"/>
      <c r="FZ34" s="504"/>
      <c r="GA34" s="504"/>
      <c r="GB34" s="504"/>
      <c r="GC34" s="504"/>
      <c r="GD34" s="504"/>
      <c r="GE34" s="504"/>
      <c r="GF34" s="504"/>
      <c r="GG34" s="504"/>
      <c r="GH34" s="504"/>
      <c r="GI34" s="504"/>
      <c r="GJ34" s="504"/>
      <c r="GK34" s="504"/>
      <c r="GL34" s="504"/>
      <c r="GM34" s="504"/>
      <c r="GN34" s="504"/>
      <c r="GO34" s="504"/>
      <c r="GP34" s="504"/>
      <c r="GQ34" s="504"/>
      <c r="GR34" s="504"/>
      <c r="GS34" s="504"/>
      <c r="GT34" s="504"/>
      <c r="GU34" s="504"/>
      <c r="GV34" s="504"/>
      <c r="GW34" s="504"/>
      <c r="GX34" s="504"/>
      <c r="GY34" s="504"/>
      <c r="GZ34" s="504"/>
      <c r="HA34" s="504"/>
      <c r="HB34" s="504"/>
      <c r="HC34" s="504"/>
      <c r="HD34" s="504"/>
      <c r="HE34" s="504"/>
      <c r="HF34" s="504"/>
      <c r="HG34" s="504"/>
      <c r="HH34" s="504"/>
      <c r="HI34" s="504"/>
      <c r="HJ34" s="504"/>
      <c r="HK34" s="504"/>
      <c r="HL34" s="504"/>
      <c r="HM34" s="504"/>
      <c r="HN34" s="504"/>
      <c r="HO34" s="504"/>
      <c r="HP34" s="504"/>
      <c r="HQ34" s="504"/>
      <c r="HR34" s="504"/>
      <c r="HS34" s="504"/>
      <c r="HT34" s="504"/>
      <c r="HU34" s="504"/>
      <c r="HV34" s="504"/>
      <c r="HW34" s="504"/>
      <c r="HX34" s="504"/>
      <c r="HY34" s="504"/>
      <c r="HZ34" s="504"/>
      <c r="IA34" s="504"/>
      <c r="IB34" s="504"/>
      <c r="IC34" s="504"/>
      <c r="ID34" s="504"/>
      <c r="IE34" s="504"/>
      <c r="IF34" s="504"/>
      <c r="IG34" s="504"/>
      <c r="IH34" s="504"/>
      <c r="II34" s="504"/>
      <c r="IJ34" s="504"/>
      <c r="IK34" s="504"/>
      <c r="IL34" s="504"/>
      <c r="IM34" s="504"/>
      <c r="IN34" s="504"/>
      <c r="IO34" s="504"/>
      <c r="IP34" s="504"/>
      <c r="IQ34" s="504"/>
      <c r="IR34" s="504"/>
      <c r="IS34" s="504"/>
      <c r="IT34" s="504"/>
      <c r="IU34" s="504"/>
      <c r="IV34" s="504"/>
    </row>
    <row r="35" spans="1:256" ht="12.75">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4"/>
      <c r="BZ35" s="504"/>
      <c r="CA35" s="504"/>
      <c r="CB35" s="504"/>
      <c r="CC35" s="504"/>
      <c r="CD35" s="504"/>
      <c r="CE35" s="504"/>
      <c r="CF35" s="504"/>
      <c r="CG35" s="504"/>
      <c r="CH35" s="504"/>
      <c r="CI35" s="504"/>
      <c r="CJ35" s="504"/>
      <c r="CK35" s="504"/>
      <c r="CL35" s="504"/>
      <c r="CM35" s="504"/>
      <c r="CN35" s="504"/>
      <c r="CO35" s="504"/>
      <c r="CP35" s="504"/>
      <c r="CQ35" s="504"/>
      <c r="CR35" s="504"/>
      <c r="CS35" s="504"/>
      <c r="CT35" s="504"/>
      <c r="CU35" s="504"/>
      <c r="CV35" s="504"/>
      <c r="CW35" s="504"/>
      <c r="CX35" s="504"/>
      <c r="CY35" s="504"/>
      <c r="CZ35" s="504"/>
      <c r="DA35" s="504"/>
      <c r="DB35" s="504"/>
      <c r="DC35" s="504"/>
      <c r="DD35" s="504"/>
      <c r="DE35" s="504"/>
      <c r="DF35" s="504"/>
      <c r="DG35" s="504"/>
      <c r="DH35" s="504"/>
      <c r="DI35" s="504"/>
      <c r="DJ35" s="504"/>
      <c r="DK35" s="504"/>
      <c r="DL35" s="504"/>
      <c r="DM35" s="504"/>
      <c r="DN35" s="504"/>
      <c r="DO35" s="504"/>
      <c r="DP35" s="504"/>
      <c r="DQ35" s="504"/>
      <c r="DR35" s="504"/>
      <c r="DS35" s="504"/>
      <c r="DT35" s="504"/>
      <c r="DU35" s="504"/>
      <c r="DV35" s="504"/>
      <c r="DW35" s="504"/>
      <c r="DX35" s="504"/>
      <c r="DY35" s="504"/>
      <c r="DZ35" s="504"/>
      <c r="EA35" s="504"/>
      <c r="EB35" s="504"/>
      <c r="EC35" s="504"/>
      <c r="ED35" s="504"/>
      <c r="EE35" s="504"/>
      <c r="EF35" s="504"/>
      <c r="EG35" s="504"/>
      <c r="EH35" s="504"/>
      <c r="EI35" s="504"/>
      <c r="EJ35" s="504"/>
      <c r="EK35" s="504"/>
      <c r="EL35" s="504"/>
      <c r="EM35" s="504"/>
      <c r="EN35" s="504"/>
      <c r="EO35" s="504"/>
      <c r="EP35" s="504"/>
      <c r="EQ35" s="504"/>
      <c r="ER35" s="504"/>
      <c r="ES35" s="504"/>
      <c r="ET35" s="504"/>
      <c r="EU35" s="504"/>
      <c r="EV35" s="504"/>
      <c r="EW35" s="504"/>
      <c r="EX35" s="504"/>
      <c r="EY35" s="504"/>
      <c r="EZ35" s="504"/>
      <c r="FA35" s="504"/>
      <c r="FB35" s="504"/>
      <c r="FC35" s="504"/>
      <c r="FD35" s="504"/>
      <c r="FE35" s="504"/>
      <c r="FF35" s="504"/>
      <c r="FG35" s="504"/>
      <c r="FH35" s="504"/>
      <c r="FI35" s="504"/>
      <c r="FJ35" s="504"/>
      <c r="FK35" s="504"/>
      <c r="FL35" s="504"/>
      <c r="FM35" s="504"/>
      <c r="FN35" s="504"/>
      <c r="FO35" s="504"/>
      <c r="FP35" s="504"/>
      <c r="FQ35" s="504"/>
      <c r="FR35" s="504"/>
      <c r="FS35" s="504"/>
      <c r="FT35" s="504"/>
      <c r="FU35" s="504"/>
      <c r="FV35" s="504"/>
      <c r="FW35" s="504"/>
      <c r="FX35" s="504"/>
      <c r="FY35" s="504"/>
      <c r="FZ35" s="504"/>
      <c r="GA35" s="504"/>
      <c r="GB35" s="504"/>
      <c r="GC35" s="504"/>
      <c r="GD35" s="504"/>
      <c r="GE35" s="504"/>
      <c r="GF35" s="504"/>
      <c r="GG35" s="504"/>
      <c r="GH35" s="504"/>
      <c r="GI35" s="504"/>
      <c r="GJ35" s="504"/>
      <c r="GK35" s="504"/>
      <c r="GL35" s="504"/>
      <c r="GM35" s="504"/>
      <c r="GN35" s="504"/>
      <c r="GO35" s="504"/>
      <c r="GP35" s="504"/>
      <c r="GQ35" s="504"/>
      <c r="GR35" s="504"/>
      <c r="GS35" s="504"/>
      <c r="GT35" s="504"/>
      <c r="GU35" s="504"/>
      <c r="GV35" s="504"/>
      <c r="GW35" s="504"/>
      <c r="GX35" s="504"/>
      <c r="GY35" s="504"/>
      <c r="GZ35" s="504"/>
      <c r="HA35" s="504"/>
      <c r="HB35" s="504"/>
      <c r="HC35" s="504"/>
      <c r="HD35" s="504"/>
      <c r="HE35" s="504"/>
      <c r="HF35" s="504"/>
      <c r="HG35" s="504"/>
      <c r="HH35" s="504"/>
      <c r="HI35" s="504"/>
      <c r="HJ35" s="504"/>
      <c r="HK35" s="504"/>
      <c r="HL35" s="504"/>
      <c r="HM35" s="504"/>
      <c r="HN35" s="504"/>
      <c r="HO35" s="504"/>
      <c r="HP35" s="504"/>
      <c r="HQ35" s="504"/>
      <c r="HR35" s="504"/>
      <c r="HS35" s="504"/>
      <c r="HT35" s="504"/>
      <c r="HU35" s="504"/>
      <c r="HV35" s="504"/>
      <c r="HW35" s="504"/>
      <c r="HX35" s="504"/>
      <c r="HY35" s="504"/>
      <c r="HZ35" s="504"/>
      <c r="IA35" s="504"/>
      <c r="IB35" s="504"/>
      <c r="IC35" s="504"/>
      <c r="ID35" s="504"/>
      <c r="IE35" s="504"/>
      <c r="IF35" s="504"/>
      <c r="IG35" s="504"/>
      <c r="IH35" s="504"/>
      <c r="II35" s="504"/>
      <c r="IJ35" s="504"/>
      <c r="IK35" s="504"/>
      <c r="IL35" s="504"/>
      <c r="IM35" s="504"/>
      <c r="IN35" s="504"/>
      <c r="IO35" s="504"/>
      <c r="IP35" s="504"/>
      <c r="IQ35" s="504"/>
      <c r="IR35" s="504"/>
      <c r="IS35" s="504"/>
      <c r="IT35" s="504"/>
      <c r="IU35" s="504"/>
      <c r="IV35" s="504"/>
    </row>
    <row r="36" spans="1:256" ht="12.75">
      <c r="A36" s="504"/>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504"/>
      <c r="BN36" s="504"/>
      <c r="BO36" s="504"/>
      <c r="BP36" s="504"/>
      <c r="BQ36" s="504"/>
      <c r="BR36" s="504"/>
      <c r="BS36" s="504"/>
      <c r="BT36" s="504"/>
      <c r="BU36" s="504"/>
      <c r="BV36" s="504"/>
      <c r="BW36" s="504"/>
      <c r="BX36" s="504"/>
      <c r="BY36" s="504"/>
      <c r="BZ36" s="504"/>
      <c r="CA36" s="504"/>
      <c r="CB36" s="504"/>
      <c r="CC36" s="504"/>
      <c r="CD36" s="504"/>
      <c r="CE36" s="504"/>
      <c r="CF36" s="504"/>
      <c r="CG36" s="504"/>
      <c r="CH36" s="504"/>
      <c r="CI36" s="504"/>
      <c r="CJ36" s="504"/>
      <c r="CK36" s="504"/>
      <c r="CL36" s="504"/>
      <c r="CM36" s="504"/>
      <c r="CN36" s="504"/>
      <c r="CO36" s="504"/>
      <c r="CP36" s="504"/>
      <c r="CQ36" s="504"/>
      <c r="CR36" s="504"/>
      <c r="CS36" s="504"/>
      <c r="CT36" s="504"/>
      <c r="CU36" s="504"/>
      <c r="CV36" s="504"/>
      <c r="CW36" s="504"/>
      <c r="CX36" s="504"/>
      <c r="CY36" s="504"/>
      <c r="CZ36" s="504"/>
      <c r="DA36" s="504"/>
      <c r="DB36" s="504"/>
      <c r="DC36" s="504"/>
      <c r="DD36" s="504"/>
      <c r="DE36" s="504"/>
      <c r="DF36" s="504"/>
      <c r="DG36" s="504"/>
      <c r="DH36" s="504"/>
      <c r="DI36" s="504"/>
      <c r="DJ36" s="504"/>
      <c r="DK36" s="504"/>
      <c r="DL36" s="504"/>
      <c r="DM36" s="504"/>
      <c r="DN36" s="504"/>
      <c r="DO36" s="504"/>
      <c r="DP36" s="504"/>
      <c r="DQ36" s="504"/>
      <c r="DR36" s="504"/>
      <c r="DS36" s="504"/>
      <c r="DT36" s="504"/>
      <c r="DU36" s="504"/>
      <c r="DV36" s="504"/>
      <c r="DW36" s="504"/>
      <c r="DX36" s="504"/>
      <c r="DY36" s="504"/>
      <c r="DZ36" s="504"/>
      <c r="EA36" s="504"/>
      <c r="EB36" s="504"/>
      <c r="EC36" s="504"/>
      <c r="ED36" s="504"/>
      <c r="EE36" s="504"/>
      <c r="EF36" s="504"/>
      <c r="EG36" s="504"/>
      <c r="EH36" s="504"/>
      <c r="EI36" s="504"/>
      <c r="EJ36" s="504"/>
      <c r="EK36" s="504"/>
      <c r="EL36" s="504"/>
      <c r="EM36" s="504"/>
      <c r="EN36" s="504"/>
      <c r="EO36" s="504"/>
      <c r="EP36" s="504"/>
      <c r="EQ36" s="504"/>
      <c r="ER36" s="504"/>
      <c r="ES36" s="504"/>
      <c r="ET36" s="504"/>
      <c r="EU36" s="504"/>
      <c r="EV36" s="504"/>
      <c r="EW36" s="504"/>
      <c r="EX36" s="504"/>
      <c r="EY36" s="504"/>
      <c r="EZ36" s="504"/>
      <c r="FA36" s="504"/>
      <c r="FB36" s="504"/>
      <c r="FC36" s="504"/>
      <c r="FD36" s="504"/>
      <c r="FE36" s="504"/>
      <c r="FF36" s="504"/>
      <c r="FG36" s="504"/>
      <c r="FH36" s="504"/>
      <c r="FI36" s="504"/>
      <c r="FJ36" s="504"/>
      <c r="FK36" s="504"/>
      <c r="FL36" s="504"/>
      <c r="FM36" s="504"/>
      <c r="FN36" s="504"/>
      <c r="FO36" s="504"/>
      <c r="FP36" s="504"/>
      <c r="FQ36" s="504"/>
      <c r="FR36" s="504"/>
      <c r="FS36" s="504"/>
      <c r="FT36" s="504"/>
      <c r="FU36" s="504"/>
      <c r="FV36" s="504"/>
      <c r="FW36" s="504"/>
      <c r="FX36" s="504"/>
      <c r="FY36" s="504"/>
      <c r="FZ36" s="504"/>
      <c r="GA36" s="504"/>
      <c r="GB36" s="504"/>
      <c r="GC36" s="504"/>
      <c r="GD36" s="504"/>
      <c r="GE36" s="504"/>
      <c r="GF36" s="504"/>
      <c r="GG36" s="504"/>
      <c r="GH36" s="504"/>
      <c r="GI36" s="504"/>
      <c r="GJ36" s="504"/>
      <c r="GK36" s="504"/>
      <c r="GL36" s="504"/>
      <c r="GM36" s="504"/>
      <c r="GN36" s="504"/>
      <c r="GO36" s="504"/>
      <c r="GP36" s="504"/>
      <c r="GQ36" s="504"/>
      <c r="GR36" s="504"/>
      <c r="GS36" s="504"/>
      <c r="GT36" s="504"/>
      <c r="GU36" s="504"/>
      <c r="GV36" s="504"/>
      <c r="GW36" s="504"/>
      <c r="GX36" s="504"/>
      <c r="GY36" s="504"/>
      <c r="GZ36" s="504"/>
      <c r="HA36" s="504"/>
      <c r="HB36" s="504"/>
      <c r="HC36" s="504"/>
      <c r="HD36" s="504"/>
      <c r="HE36" s="504"/>
      <c r="HF36" s="504"/>
      <c r="HG36" s="504"/>
      <c r="HH36" s="504"/>
      <c r="HI36" s="504"/>
      <c r="HJ36" s="504"/>
      <c r="HK36" s="504"/>
      <c r="HL36" s="504"/>
      <c r="HM36" s="504"/>
      <c r="HN36" s="504"/>
      <c r="HO36" s="504"/>
      <c r="HP36" s="504"/>
      <c r="HQ36" s="504"/>
      <c r="HR36" s="504"/>
      <c r="HS36" s="504"/>
      <c r="HT36" s="504"/>
      <c r="HU36" s="504"/>
      <c r="HV36" s="504"/>
      <c r="HW36" s="504"/>
      <c r="HX36" s="504"/>
      <c r="HY36" s="504"/>
      <c r="HZ36" s="504"/>
      <c r="IA36" s="504"/>
      <c r="IB36" s="504"/>
      <c r="IC36" s="504"/>
      <c r="ID36" s="504"/>
      <c r="IE36" s="504"/>
      <c r="IF36" s="504"/>
      <c r="IG36" s="504"/>
      <c r="IH36" s="504"/>
      <c r="II36" s="504"/>
      <c r="IJ36" s="504"/>
      <c r="IK36" s="504"/>
      <c r="IL36" s="504"/>
      <c r="IM36" s="504"/>
      <c r="IN36" s="504"/>
      <c r="IO36" s="504"/>
      <c r="IP36" s="504"/>
      <c r="IQ36" s="504"/>
      <c r="IR36" s="504"/>
      <c r="IS36" s="504"/>
      <c r="IT36" s="504"/>
      <c r="IU36" s="504"/>
      <c r="IV36" s="504"/>
    </row>
    <row r="37" spans="1:256" ht="12.75">
      <c r="A37" s="504"/>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504"/>
      <c r="CB37" s="504"/>
      <c r="CC37" s="504"/>
      <c r="CD37" s="504"/>
      <c r="CE37" s="504"/>
      <c r="CF37" s="504"/>
      <c r="CG37" s="504"/>
      <c r="CH37" s="504"/>
      <c r="CI37" s="504"/>
      <c r="CJ37" s="504"/>
      <c r="CK37" s="504"/>
      <c r="CL37" s="504"/>
      <c r="CM37" s="504"/>
      <c r="CN37" s="504"/>
      <c r="CO37" s="504"/>
      <c r="CP37" s="504"/>
      <c r="CQ37" s="504"/>
      <c r="CR37" s="504"/>
      <c r="CS37" s="504"/>
      <c r="CT37" s="504"/>
      <c r="CU37" s="504"/>
      <c r="CV37" s="504"/>
      <c r="CW37" s="504"/>
      <c r="CX37" s="504"/>
      <c r="CY37" s="504"/>
      <c r="CZ37" s="504"/>
      <c r="DA37" s="504"/>
      <c r="DB37" s="504"/>
      <c r="DC37" s="504"/>
      <c r="DD37" s="504"/>
      <c r="DE37" s="504"/>
      <c r="DF37" s="504"/>
      <c r="DG37" s="504"/>
      <c r="DH37" s="504"/>
      <c r="DI37" s="504"/>
      <c r="DJ37" s="504"/>
      <c r="DK37" s="504"/>
      <c r="DL37" s="504"/>
      <c r="DM37" s="504"/>
      <c r="DN37" s="504"/>
      <c r="DO37" s="504"/>
      <c r="DP37" s="504"/>
      <c r="DQ37" s="504"/>
      <c r="DR37" s="504"/>
      <c r="DS37" s="504"/>
      <c r="DT37" s="504"/>
      <c r="DU37" s="504"/>
      <c r="DV37" s="504"/>
      <c r="DW37" s="504"/>
      <c r="DX37" s="504"/>
      <c r="DY37" s="504"/>
      <c r="DZ37" s="504"/>
      <c r="EA37" s="504"/>
      <c r="EB37" s="504"/>
      <c r="EC37" s="504"/>
      <c r="ED37" s="504"/>
      <c r="EE37" s="504"/>
      <c r="EF37" s="504"/>
      <c r="EG37" s="504"/>
      <c r="EH37" s="504"/>
      <c r="EI37" s="504"/>
      <c r="EJ37" s="504"/>
      <c r="EK37" s="504"/>
      <c r="EL37" s="504"/>
      <c r="EM37" s="504"/>
      <c r="EN37" s="504"/>
      <c r="EO37" s="504"/>
      <c r="EP37" s="504"/>
      <c r="EQ37" s="504"/>
      <c r="ER37" s="504"/>
      <c r="ES37" s="504"/>
      <c r="ET37" s="504"/>
      <c r="EU37" s="504"/>
      <c r="EV37" s="504"/>
      <c r="EW37" s="504"/>
      <c r="EX37" s="504"/>
      <c r="EY37" s="504"/>
      <c r="EZ37" s="504"/>
      <c r="FA37" s="504"/>
      <c r="FB37" s="504"/>
      <c r="FC37" s="504"/>
      <c r="FD37" s="504"/>
      <c r="FE37" s="504"/>
      <c r="FF37" s="504"/>
      <c r="FG37" s="504"/>
      <c r="FH37" s="504"/>
      <c r="FI37" s="504"/>
      <c r="FJ37" s="504"/>
      <c r="FK37" s="504"/>
      <c r="FL37" s="504"/>
      <c r="FM37" s="504"/>
      <c r="FN37" s="504"/>
      <c r="FO37" s="504"/>
      <c r="FP37" s="504"/>
      <c r="FQ37" s="504"/>
      <c r="FR37" s="504"/>
      <c r="FS37" s="504"/>
      <c r="FT37" s="504"/>
      <c r="FU37" s="504"/>
      <c r="FV37" s="504"/>
      <c r="FW37" s="504"/>
      <c r="FX37" s="504"/>
      <c r="FY37" s="504"/>
      <c r="FZ37" s="504"/>
      <c r="GA37" s="504"/>
      <c r="GB37" s="504"/>
      <c r="GC37" s="504"/>
      <c r="GD37" s="504"/>
      <c r="GE37" s="504"/>
      <c r="GF37" s="504"/>
      <c r="GG37" s="504"/>
      <c r="GH37" s="504"/>
      <c r="GI37" s="504"/>
      <c r="GJ37" s="504"/>
      <c r="GK37" s="504"/>
      <c r="GL37" s="504"/>
      <c r="GM37" s="504"/>
      <c r="GN37" s="504"/>
      <c r="GO37" s="504"/>
      <c r="GP37" s="504"/>
      <c r="GQ37" s="504"/>
      <c r="GR37" s="504"/>
      <c r="GS37" s="504"/>
      <c r="GT37" s="504"/>
      <c r="GU37" s="504"/>
      <c r="GV37" s="504"/>
      <c r="GW37" s="504"/>
      <c r="GX37" s="504"/>
      <c r="GY37" s="504"/>
      <c r="GZ37" s="504"/>
      <c r="HA37" s="504"/>
      <c r="HB37" s="504"/>
      <c r="HC37" s="504"/>
      <c r="HD37" s="504"/>
      <c r="HE37" s="504"/>
      <c r="HF37" s="504"/>
      <c r="HG37" s="504"/>
      <c r="HH37" s="504"/>
      <c r="HI37" s="504"/>
      <c r="HJ37" s="504"/>
      <c r="HK37" s="504"/>
      <c r="HL37" s="504"/>
      <c r="HM37" s="504"/>
      <c r="HN37" s="504"/>
      <c r="HO37" s="504"/>
      <c r="HP37" s="504"/>
      <c r="HQ37" s="504"/>
      <c r="HR37" s="504"/>
      <c r="HS37" s="504"/>
      <c r="HT37" s="504"/>
      <c r="HU37" s="504"/>
      <c r="HV37" s="504"/>
      <c r="HW37" s="504"/>
      <c r="HX37" s="504"/>
      <c r="HY37" s="504"/>
      <c r="HZ37" s="504"/>
      <c r="IA37" s="504"/>
      <c r="IB37" s="504"/>
      <c r="IC37" s="504"/>
      <c r="ID37" s="504"/>
      <c r="IE37" s="504"/>
      <c r="IF37" s="504"/>
      <c r="IG37" s="504"/>
      <c r="IH37" s="504"/>
      <c r="II37" s="504"/>
      <c r="IJ37" s="504"/>
      <c r="IK37" s="504"/>
      <c r="IL37" s="504"/>
      <c r="IM37" s="504"/>
      <c r="IN37" s="504"/>
      <c r="IO37" s="504"/>
      <c r="IP37" s="504"/>
      <c r="IQ37" s="504"/>
      <c r="IR37" s="504"/>
      <c r="IS37" s="504"/>
      <c r="IT37" s="504"/>
      <c r="IU37" s="504"/>
      <c r="IV37" s="504"/>
    </row>
    <row r="38" spans="1:256" ht="12.75">
      <c r="A38" s="504"/>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504"/>
      <c r="AX38" s="504"/>
      <c r="AY38" s="504"/>
      <c r="AZ38" s="504"/>
      <c r="BA38" s="504"/>
      <c r="BB38" s="504"/>
      <c r="BC38" s="504"/>
      <c r="BD38" s="504"/>
      <c r="BE38" s="504"/>
      <c r="BF38" s="504"/>
      <c r="BG38" s="504"/>
      <c r="BH38" s="504"/>
      <c r="BI38" s="504"/>
      <c r="BJ38" s="504"/>
      <c r="BK38" s="504"/>
      <c r="BL38" s="504"/>
      <c r="BM38" s="504"/>
      <c r="BN38" s="504"/>
      <c r="BO38" s="504"/>
      <c r="BP38" s="504"/>
      <c r="BQ38" s="504"/>
      <c r="BR38" s="504"/>
      <c r="BS38" s="504"/>
      <c r="BT38" s="504"/>
      <c r="BU38" s="504"/>
      <c r="BV38" s="504"/>
      <c r="BW38" s="504"/>
      <c r="BX38" s="504"/>
      <c r="BY38" s="504"/>
      <c r="BZ38" s="504"/>
      <c r="CA38" s="504"/>
      <c r="CB38" s="504"/>
      <c r="CC38" s="504"/>
      <c r="CD38" s="504"/>
      <c r="CE38" s="504"/>
      <c r="CF38" s="504"/>
      <c r="CG38" s="504"/>
      <c r="CH38" s="504"/>
      <c r="CI38" s="504"/>
      <c r="CJ38" s="504"/>
      <c r="CK38" s="504"/>
      <c r="CL38" s="504"/>
      <c r="CM38" s="504"/>
      <c r="CN38" s="504"/>
      <c r="CO38" s="504"/>
      <c r="CP38" s="504"/>
      <c r="CQ38" s="504"/>
      <c r="CR38" s="504"/>
      <c r="CS38" s="504"/>
      <c r="CT38" s="504"/>
      <c r="CU38" s="504"/>
      <c r="CV38" s="504"/>
      <c r="CW38" s="504"/>
      <c r="CX38" s="504"/>
      <c r="CY38" s="504"/>
      <c r="CZ38" s="504"/>
      <c r="DA38" s="504"/>
      <c r="DB38" s="504"/>
      <c r="DC38" s="504"/>
      <c r="DD38" s="504"/>
      <c r="DE38" s="504"/>
      <c r="DF38" s="504"/>
      <c r="DG38" s="504"/>
      <c r="DH38" s="504"/>
      <c r="DI38" s="504"/>
      <c r="DJ38" s="504"/>
      <c r="DK38" s="504"/>
      <c r="DL38" s="504"/>
      <c r="DM38" s="504"/>
      <c r="DN38" s="504"/>
      <c r="DO38" s="504"/>
      <c r="DP38" s="504"/>
      <c r="DQ38" s="504"/>
      <c r="DR38" s="504"/>
      <c r="DS38" s="504"/>
      <c r="DT38" s="504"/>
      <c r="DU38" s="504"/>
      <c r="DV38" s="504"/>
      <c r="DW38" s="504"/>
      <c r="DX38" s="504"/>
      <c r="DY38" s="504"/>
      <c r="DZ38" s="504"/>
      <c r="EA38" s="504"/>
      <c r="EB38" s="504"/>
      <c r="EC38" s="504"/>
      <c r="ED38" s="504"/>
      <c r="EE38" s="504"/>
      <c r="EF38" s="504"/>
      <c r="EG38" s="504"/>
      <c r="EH38" s="504"/>
      <c r="EI38" s="504"/>
      <c r="EJ38" s="504"/>
      <c r="EK38" s="504"/>
      <c r="EL38" s="504"/>
      <c r="EM38" s="504"/>
      <c r="EN38" s="504"/>
      <c r="EO38" s="504"/>
      <c r="EP38" s="504"/>
      <c r="EQ38" s="504"/>
      <c r="ER38" s="504"/>
      <c r="ES38" s="504"/>
      <c r="ET38" s="504"/>
      <c r="EU38" s="504"/>
      <c r="EV38" s="504"/>
      <c r="EW38" s="504"/>
      <c r="EX38" s="504"/>
      <c r="EY38" s="504"/>
      <c r="EZ38" s="504"/>
      <c r="FA38" s="504"/>
      <c r="FB38" s="504"/>
      <c r="FC38" s="504"/>
      <c r="FD38" s="504"/>
      <c r="FE38" s="504"/>
      <c r="FF38" s="504"/>
      <c r="FG38" s="504"/>
      <c r="FH38" s="504"/>
      <c r="FI38" s="504"/>
      <c r="FJ38" s="504"/>
      <c r="FK38" s="504"/>
      <c r="FL38" s="504"/>
      <c r="FM38" s="504"/>
      <c r="FN38" s="504"/>
      <c r="FO38" s="504"/>
      <c r="FP38" s="504"/>
      <c r="FQ38" s="504"/>
      <c r="FR38" s="504"/>
      <c r="FS38" s="504"/>
      <c r="FT38" s="504"/>
      <c r="FU38" s="504"/>
      <c r="FV38" s="504"/>
      <c r="FW38" s="504"/>
      <c r="FX38" s="504"/>
      <c r="FY38" s="504"/>
      <c r="FZ38" s="504"/>
      <c r="GA38" s="504"/>
      <c r="GB38" s="504"/>
      <c r="GC38" s="504"/>
      <c r="GD38" s="504"/>
      <c r="GE38" s="504"/>
      <c r="GF38" s="504"/>
      <c r="GG38" s="504"/>
      <c r="GH38" s="504"/>
      <c r="GI38" s="504"/>
      <c r="GJ38" s="504"/>
      <c r="GK38" s="504"/>
      <c r="GL38" s="504"/>
      <c r="GM38" s="504"/>
      <c r="GN38" s="504"/>
      <c r="GO38" s="504"/>
      <c r="GP38" s="504"/>
      <c r="GQ38" s="504"/>
      <c r="GR38" s="504"/>
      <c r="GS38" s="504"/>
      <c r="GT38" s="504"/>
      <c r="GU38" s="504"/>
      <c r="GV38" s="504"/>
      <c r="GW38" s="504"/>
      <c r="GX38" s="504"/>
      <c r="GY38" s="504"/>
      <c r="GZ38" s="504"/>
      <c r="HA38" s="504"/>
      <c r="HB38" s="504"/>
      <c r="HC38" s="504"/>
      <c r="HD38" s="504"/>
      <c r="HE38" s="504"/>
      <c r="HF38" s="504"/>
      <c r="HG38" s="504"/>
      <c r="HH38" s="504"/>
      <c r="HI38" s="504"/>
      <c r="HJ38" s="504"/>
      <c r="HK38" s="504"/>
      <c r="HL38" s="504"/>
      <c r="HM38" s="504"/>
      <c r="HN38" s="504"/>
      <c r="HO38" s="504"/>
      <c r="HP38" s="504"/>
      <c r="HQ38" s="504"/>
      <c r="HR38" s="504"/>
      <c r="HS38" s="504"/>
      <c r="HT38" s="504"/>
      <c r="HU38" s="504"/>
      <c r="HV38" s="504"/>
      <c r="HW38" s="504"/>
      <c r="HX38" s="504"/>
      <c r="HY38" s="504"/>
      <c r="HZ38" s="504"/>
      <c r="IA38" s="504"/>
      <c r="IB38" s="504"/>
      <c r="IC38" s="504"/>
      <c r="ID38" s="504"/>
      <c r="IE38" s="504"/>
      <c r="IF38" s="504"/>
      <c r="IG38" s="504"/>
      <c r="IH38" s="504"/>
      <c r="II38" s="504"/>
      <c r="IJ38" s="504"/>
      <c r="IK38" s="504"/>
      <c r="IL38" s="504"/>
      <c r="IM38" s="504"/>
      <c r="IN38" s="504"/>
      <c r="IO38" s="504"/>
      <c r="IP38" s="504"/>
      <c r="IQ38" s="504"/>
      <c r="IR38" s="504"/>
      <c r="IS38" s="504"/>
      <c r="IT38" s="504"/>
      <c r="IU38" s="504"/>
      <c r="IV38" s="504"/>
    </row>
    <row r="39" spans="1:256" ht="12.75">
      <c r="A39" s="504"/>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504"/>
      <c r="BS39" s="504"/>
      <c r="BT39" s="504"/>
      <c r="BU39" s="504"/>
      <c r="BV39" s="504"/>
      <c r="BW39" s="504"/>
      <c r="BX39" s="504"/>
      <c r="BY39" s="504"/>
      <c r="BZ39" s="504"/>
      <c r="CA39" s="504"/>
      <c r="CB39" s="504"/>
      <c r="CC39" s="504"/>
      <c r="CD39" s="504"/>
      <c r="CE39" s="504"/>
      <c r="CF39" s="504"/>
      <c r="CG39" s="504"/>
      <c r="CH39" s="504"/>
      <c r="CI39" s="504"/>
      <c r="CJ39" s="504"/>
      <c r="CK39" s="504"/>
      <c r="CL39" s="504"/>
      <c r="CM39" s="504"/>
      <c r="CN39" s="504"/>
      <c r="CO39" s="504"/>
      <c r="CP39" s="504"/>
      <c r="CQ39" s="504"/>
      <c r="CR39" s="504"/>
      <c r="CS39" s="504"/>
      <c r="CT39" s="504"/>
      <c r="CU39" s="504"/>
      <c r="CV39" s="504"/>
      <c r="CW39" s="504"/>
      <c r="CX39" s="504"/>
      <c r="CY39" s="504"/>
      <c r="CZ39" s="504"/>
      <c r="DA39" s="504"/>
      <c r="DB39" s="504"/>
      <c r="DC39" s="504"/>
      <c r="DD39" s="504"/>
      <c r="DE39" s="504"/>
      <c r="DF39" s="504"/>
      <c r="DG39" s="504"/>
      <c r="DH39" s="504"/>
      <c r="DI39" s="504"/>
      <c r="DJ39" s="504"/>
      <c r="DK39" s="504"/>
      <c r="DL39" s="504"/>
      <c r="DM39" s="504"/>
      <c r="DN39" s="504"/>
      <c r="DO39" s="504"/>
      <c r="DP39" s="504"/>
      <c r="DQ39" s="504"/>
      <c r="DR39" s="504"/>
      <c r="DS39" s="504"/>
      <c r="DT39" s="504"/>
      <c r="DU39" s="504"/>
      <c r="DV39" s="504"/>
      <c r="DW39" s="504"/>
      <c r="DX39" s="504"/>
      <c r="DY39" s="504"/>
      <c r="DZ39" s="504"/>
      <c r="EA39" s="504"/>
      <c r="EB39" s="504"/>
      <c r="EC39" s="504"/>
      <c r="ED39" s="504"/>
      <c r="EE39" s="504"/>
      <c r="EF39" s="504"/>
      <c r="EG39" s="504"/>
      <c r="EH39" s="504"/>
      <c r="EI39" s="504"/>
      <c r="EJ39" s="504"/>
      <c r="EK39" s="504"/>
      <c r="EL39" s="504"/>
      <c r="EM39" s="504"/>
      <c r="EN39" s="504"/>
      <c r="EO39" s="504"/>
      <c r="EP39" s="504"/>
      <c r="EQ39" s="504"/>
      <c r="ER39" s="504"/>
      <c r="ES39" s="504"/>
      <c r="ET39" s="504"/>
      <c r="EU39" s="504"/>
      <c r="EV39" s="504"/>
      <c r="EW39" s="504"/>
      <c r="EX39" s="504"/>
      <c r="EY39" s="504"/>
      <c r="EZ39" s="504"/>
      <c r="FA39" s="504"/>
      <c r="FB39" s="504"/>
      <c r="FC39" s="504"/>
      <c r="FD39" s="504"/>
      <c r="FE39" s="504"/>
      <c r="FF39" s="504"/>
      <c r="FG39" s="504"/>
      <c r="FH39" s="504"/>
      <c r="FI39" s="504"/>
      <c r="FJ39" s="504"/>
      <c r="FK39" s="504"/>
      <c r="FL39" s="504"/>
      <c r="FM39" s="504"/>
      <c r="FN39" s="504"/>
      <c r="FO39" s="504"/>
      <c r="FP39" s="504"/>
      <c r="FQ39" s="504"/>
      <c r="FR39" s="504"/>
      <c r="FS39" s="504"/>
      <c r="FT39" s="504"/>
      <c r="FU39" s="504"/>
      <c r="FV39" s="504"/>
      <c r="FW39" s="504"/>
      <c r="FX39" s="504"/>
      <c r="FY39" s="504"/>
      <c r="FZ39" s="504"/>
      <c r="GA39" s="504"/>
      <c r="GB39" s="504"/>
      <c r="GC39" s="504"/>
      <c r="GD39" s="504"/>
      <c r="GE39" s="504"/>
      <c r="GF39" s="504"/>
      <c r="GG39" s="504"/>
      <c r="GH39" s="504"/>
      <c r="GI39" s="504"/>
      <c r="GJ39" s="504"/>
      <c r="GK39" s="504"/>
      <c r="GL39" s="504"/>
      <c r="GM39" s="504"/>
      <c r="GN39" s="504"/>
      <c r="GO39" s="504"/>
      <c r="GP39" s="504"/>
      <c r="GQ39" s="504"/>
      <c r="GR39" s="504"/>
      <c r="GS39" s="504"/>
      <c r="GT39" s="504"/>
      <c r="GU39" s="504"/>
      <c r="GV39" s="504"/>
      <c r="GW39" s="504"/>
      <c r="GX39" s="504"/>
      <c r="GY39" s="504"/>
      <c r="GZ39" s="504"/>
      <c r="HA39" s="504"/>
      <c r="HB39" s="504"/>
      <c r="HC39" s="504"/>
      <c r="HD39" s="504"/>
      <c r="HE39" s="504"/>
      <c r="HF39" s="504"/>
      <c r="HG39" s="504"/>
      <c r="HH39" s="504"/>
      <c r="HI39" s="504"/>
      <c r="HJ39" s="504"/>
      <c r="HK39" s="504"/>
      <c r="HL39" s="504"/>
      <c r="HM39" s="504"/>
      <c r="HN39" s="504"/>
      <c r="HO39" s="504"/>
      <c r="HP39" s="504"/>
      <c r="HQ39" s="504"/>
      <c r="HR39" s="504"/>
      <c r="HS39" s="504"/>
      <c r="HT39" s="504"/>
      <c r="HU39" s="504"/>
      <c r="HV39" s="504"/>
      <c r="HW39" s="504"/>
      <c r="HX39" s="504"/>
      <c r="HY39" s="504"/>
      <c r="HZ39" s="504"/>
      <c r="IA39" s="504"/>
      <c r="IB39" s="504"/>
      <c r="IC39" s="504"/>
      <c r="ID39" s="504"/>
      <c r="IE39" s="504"/>
      <c r="IF39" s="504"/>
      <c r="IG39" s="504"/>
      <c r="IH39" s="504"/>
      <c r="II39" s="504"/>
      <c r="IJ39" s="504"/>
      <c r="IK39" s="504"/>
      <c r="IL39" s="504"/>
      <c r="IM39" s="504"/>
      <c r="IN39" s="504"/>
      <c r="IO39" s="504"/>
      <c r="IP39" s="504"/>
      <c r="IQ39" s="504"/>
      <c r="IR39" s="504"/>
      <c r="IS39" s="504"/>
      <c r="IT39" s="504"/>
      <c r="IU39" s="504"/>
      <c r="IV39" s="504"/>
    </row>
    <row r="40" spans="1:256" ht="12.75">
      <c r="A40" s="504"/>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504"/>
      <c r="AV40" s="504"/>
      <c r="AW40" s="504"/>
      <c r="AX40" s="504"/>
      <c r="AY40" s="504"/>
      <c r="AZ40" s="504"/>
      <c r="BA40" s="504"/>
      <c r="BB40" s="504"/>
      <c r="BC40" s="504"/>
      <c r="BD40" s="504"/>
      <c r="BE40" s="504"/>
      <c r="BF40" s="504"/>
      <c r="BG40" s="504"/>
      <c r="BH40" s="504"/>
      <c r="BI40" s="504"/>
      <c r="BJ40" s="504"/>
      <c r="BK40" s="504"/>
      <c r="BL40" s="504"/>
      <c r="BM40" s="504"/>
      <c r="BN40" s="504"/>
      <c r="BO40" s="504"/>
      <c r="BP40" s="504"/>
      <c r="BQ40" s="504"/>
      <c r="BR40" s="504"/>
      <c r="BS40" s="504"/>
      <c r="BT40" s="504"/>
      <c r="BU40" s="504"/>
      <c r="BV40" s="504"/>
      <c r="BW40" s="504"/>
      <c r="BX40" s="504"/>
      <c r="BY40" s="504"/>
      <c r="BZ40" s="504"/>
      <c r="CA40" s="504"/>
      <c r="CB40" s="504"/>
      <c r="CC40" s="504"/>
      <c r="CD40" s="504"/>
      <c r="CE40" s="504"/>
      <c r="CF40" s="504"/>
      <c r="CG40" s="504"/>
      <c r="CH40" s="504"/>
      <c r="CI40" s="504"/>
      <c r="CJ40" s="504"/>
      <c r="CK40" s="504"/>
      <c r="CL40" s="504"/>
      <c r="CM40" s="504"/>
      <c r="CN40" s="504"/>
      <c r="CO40" s="504"/>
      <c r="CP40" s="504"/>
      <c r="CQ40" s="504"/>
      <c r="CR40" s="504"/>
      <c r="CS40" s="504"/>
      <c r="CT40" s="504"/>
      <c r="CU40" s="504"/>
      <c r="CV40" s="504"/>
      <c r="CW40" s="504"/>
      <c r="CX40" s="504"/>
      <c r="CY40" s="504"/>
      <c r="CZ40" s="504"/>
      <c r="DA40" s="504"/>
      <c r="DB40" s="504"/>
      <c r="DC40" s="504"/>
      <c r="DD40" s="504"/>
      <c r="DE40" s="504"/>
      <c r="DF40" s="504"/>
      <c r="DG40" s="504"/>
      <c r="DH40" s="504"/>
      <c r="DI40" s="504"/>
      <c r="DJ40" s="504"/>
      <c r="DK40" s="504"/>
      <c r="DL40" s="504"/>
      <c r="DM40" s="504"/>
      <c r="DN40" s="504"/>
      <c r="DO40" s="504"/>
      <c r="DP40" s="504"/>
      <c r="DQ40" s="504"/>
      <c r="DR40" s="504"/>
      <c r="DS40" s="504"/>
      <c r="DT40" s="504"/>
      <c r="DU40" s="504"/>
      <c r="DV40" s="504"/>
      <c r="DW40" s="504"/>
      <c r="DX40" s="504"/>
      <c r="DY40" s="504"/>
      <c r="DZ40" s="504"/>
      <c r="EA40" s="504"/>
      <c r="EB40" s="504"/>
      <c r="EC40" s="504"/>
      <c r="ED40" s="504"/>
      <c r="EE40" s="504"/>
      <c r="EF40" s="504"/>
      <c r="EG40" s="504"/>
      <c r="EH40" s="504"/>
      <c r="EI40" s="504"/>
      <c r="EJ40" s="504"/>
      <c r="EK40" s="504"/>
      <c r="EL40" s="504"/>
      <c r="EM40" s="504"/>
      <c r="EN40" s="504"/>
      <c r="EO40" s="504"/>
      <c r="EP40" s="504"/>
      <c r="EQ40" s="504"/>
      <c r="ER40" s="504"/>
      <c r="ES40" s="504"/>
      <c r="ET40" s="504"/>
      <c r="EU40" s="504"/>
      <c r="EV40" s="504"/>
      <c r="EW40" s="504"/>
      <c r="EX40" s="504"/>
      <c r="EY40" s="504"/>
      <c r="EZ40" s="504"/>
      <c r="FA40" s="504"/>
      <c r="FB40" s="504"/>
      <c r="FC40" s="504"/>
      <c r="FD40" s="504"/>
      <c r="FE40" s="504"/>
      <c r="FF40" s="504"/>
      <c r="FG40" s="504"/>
      <c r="FH40" s="504"/>
      <c r="FI40" s="504"/>
      <c r="FJ40" s="504"/>
      <c r="FK40" s="504"/>
      <c r="FL40" s="504"/>
      <c r="FM40" s="504"/>
      <c r="FN40" s="504"/>
      <c r="FO40" s="504"/>
      <c r="FP40" s="504"/>
      <c r="FQ40" s="504"/>
      <c r="FR40" s="504"/>
      <c r="FS40" s="504"/>
      <c r="FT40" s="504"/>
      <c r="FU40" s="504"/>
      <c r="FV40" s="504"/>
      <c r="FW40" s="504"/>
      <c r="FX40" s="504"/>
      <c r="FY40" s="504"/>
      <c r="FZ40" s="504"/>
      <c r="GA40" s="504"/>
      <c r="GB40" s="504"/>
      <c r="GC40" s="504"/>
      <c r="GD40" s="504"/>
      <c r="GE40" s="504"/>
      <c r="GF40" s="504"/>
      <c r="GG40" s="504"/>
      <c r="GH40" s="504"/>
      <c r="GI40" s="504"/>
      <c r="GJ40" s="504"/>
      <c r="GK40" s="504"/>
      <c r="GL40" s="504"/>
      <c r="GM40" s="504"/>
      <c r="GN40" s="504"/>
      <c r="GO40" s="504"/>
      <c r="GP40" s="504"/>
      <c r="GQ40" s="504"/>
      <c r="GR40" s="504"/>
      <c r="GS40" s="504"/>
      <c r="GT40" s="504"/>
      <c r="GU40" s="504"/>
      <c r="GV40" s="504"/>
      <c r="GW40" s="504"/>
      <c r="GX40" s="504"/>
      <c r="GY40" s="504"/>
      <c r="GZ40" s="504"/>
      <c r="HA40" s="504"/>
      <c r="HB40" s="504"/>
      <c r="HC40" s="504"/>
      <c r="HD40" s="504"/>
      <c r="HE40" s="504"/>
      <c r="HF40" s="504"/>
      <c r="HG40" s="504"/>
      <c r="HH40" s="504"/>
      <c r="HI40" s="504"/>
      <c r="HJ40" s="504"/>
      <c r="HK40" s="504"/>
      <c r="HL40" s="504"/>
      <c r="HM40" s="504"/>
      <c r="HN40" s="504"/>
      <c r="HO40" s="504"/>
      <c r="HP40" s="504"/>
      <c r="HQ40" s="504"/>
      <c r="HR40" s="504"/>
      <c r="HS40" s="504"/>
      <c r="HT40" s="504"/>
      <c r="HU40" s="504"/>
      <c r="HV40" s="504"/>
      <c r="HW40" s="504"/>
      <c r="HX40" s="504"/>
      <c r="HY40" s="504"/>
      <c r="HZ40" s="504"/>
      <c r="IA40" s="504"/>
      <c r="IB40" s="504"/>
      <c r="IC40" s="504"/>
      <c r="ID40" s="504"/>
      <c r="IE40" s="504"/>
      <c r="IF40" s="504"/>
      <c r="IG40" s="504"/>
      <c r="IH40" s="504"/>
      <c r="II40" s="504"/>
      <c r="IJ40" s="504"/>
      <c r="IK40" s="504"/>
      <c r="IL40" s="504"/>
      <c r="IM40" s="504"/>
      <c r="IN40" s="504"/>
      <c r="IO40" s="504"/>
      <c r="IP40" s="504"/>
      <c r="IQ40" s="504"/>
      <c r="IR40" s="504"/>
      <c r="IS40" s="504"/>
      <c r="IT40" s="504"/>
      <c r="IU40" s="504"/>
      <c r="IV40" s="504"/>
    </row>
    <row r="41" spans="1:256" ht="12.75">
      <c r="A41" s="504"/>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504"/>
      <c r="BV41" s="504"/>
      <c r="BW41" s="504"/>
      <c r="BX41" s="504"/>
      <c r="BY41" s="504"/>
      <c r="BZ41" s="504"/>
      <c r="CA41" s="504"/>
      <c r="CB41" s="504"/>
      <c r="CC41" s="504"/>
      <c r="CD41" s="504"/>
      <c r="CE41" s="504"/>
      <c r="CF41" s="504"/>
      <c r="CG41" s="504"/>
      <c r="CH41" s="504"/>
      <c r="CI41" s="504"/>
      <c r="CJ41" s="504"/>
      <c r="CK41" s="504"/>
      <c r="CL41" s="504"/>
      <c r="CM41" s="504"/>
      <c r="CN41" s="504"/>
      <c r="CO41" s="504"/>
      <c r="CP41" s="504"/>
      <c r="CQ41" s="504"/>
      <c r="CR41" s="504"/>
      <c r="CS41" s="504"/>
      <c r="CT41" s="504"/>
      <c r="CU41" s="504"/>
      <c r="CV41" s="504"/>
      <c r="CW41" s="504"/>
      <c r="CX41" s="504"/>
      <c r="CY41" s="504"/>
      <c r="CZ41" s="504"/>
      <c r="DA41" s="504"/>
      <c r="DB41" s="504"/>
      <c r="DC41" s="504"/>
      <c r="DD41" s="504"/>
      <c r="DE41" s="504"/>
      <c r="DF41" s="504"/>
      <c r="DG41" s="504"/>
      <c r="DH41" s="504"/>
      <c r="DI41" s="504"/>
      <c r="DJ41" s="504"/>
      <c r="DK41" s="504"/>
      <c r="DL41" s="504"/>
      <c r="DM41" s="504"/>
      <c r="DN41" s="504"/>
      <c r="DO41" s="504"/>
      <c r="DP41" s="504"/>
      <c r="DQ41" s="504"/>
      <c r="DR41" s="504"/>
      <c r="DS41" s="504"/>
      <c r="DT41" s="504"/>
      <c r="DU41" s="504"/>
      <c r="DV41" s="504"/>
      <c r="DW41" s="504"/>
      <c r="DX41" s="504"/>
      <c r="DY41" s="504"/>
      <c r="DZ41" s="504"/>
      <c r="EA41" s="504"/>
      <c r="EB41" s="504"/>
      <c r="EC41" s="504"/>
      <c r="ED41" s="504"/>
      <c r="EE41" s="504"/>
      <c r="EF41" s="504"/>
      <c r="EG41" s="504"/>
      <c r="EH41" s="504"/>
      <c r="EI41" s="504"/>
      <c r="EJ41" s="504"/>
      <c r="EK41" s="504"/>
      <c r="EL41" s="504"/>
      <c r="EM41" s="504"/>
      <c r="EN41" s="504"/>
      <c r="EO41" s="504"/>
      <c r="EP41" s="504"/>
      <c r="EQ41" s="504"/>
      <c r="ER41" s="504"/>
      <c r="ES41" s="504"/>
      <c r="ET41" s="504"/>
      <c r="EU41" s="504"/>
      <c r="EV41" s="504"/>
      <c r="EW41" s="504"/>
      <c r="EX41" s="504"/>
      <c r="EY41" s="504"/>
      <c r="EZ41" s="504"/>
      <c r="FA41" s="504"/>
      <c r="FB41" s="504"/>
      <c r="FC41" s="504"/>
      <c r="FD41" s="504"/>
      <c r="FE41" s="504"/>
      <c r="FF41" s="504"/>
      <c r="FG41" s="504"/>
      <c r="FH41" s="504"/>
      <c r="FI41" s="504"/>
      <c r="FJ41" s="504"/>
      <c r="FK41" s="504"/>
      <c r="FL41" s="504"/>
      <c r="FM41" s="504"/>
      <c r="FN41" s="504"/>
      <c r="FO41" s="504"/>
      <c r="FP41" s="504"/>
      <c r="FQ41" s="504"/>
      <c r="FR41" s="504"/>
      <c r="FS41" s="504"/>
      <c r="FT41" s="504"/>
      <c r="FU41" s="504"/>
      <c r="FV41" s="504"/>
      <c r="FW41" s="504"/>
      <c r="FX41" s="504"/>
      <c r="FY41" s="504"/>
      <c r="FZ41" s="504"/>
      <c r="GA41" s="504"/>
      <c r="GB41" s="504"/>
      <c r="GC41" s="504"/>
      <c r="GD41" s="504"/>
      <c r="GE41" s="504"/>
      <c r="GF41" s="504"/>
      <c r="GG41" s="504"/>
      <c r="GH41" s="504"/>
      <c r="GI41" s="504"/>
      <c r="GJ41" s="504"/>
      <c r="GK41" s="504"/>
      <c r="GL41" s="504"/>
      <c r="GM41" s="504"/>
      <c r="GN41" s="504"/>
      <c r="GO41" s="504"/>
      <c r="GP41" s="504"/>
      <c r="GQ41" s="504"/>
      <c r="GR41" s="504"/>
      <c r="GS41" s="504"/>
      <c r="GT41" s="504"/>
      <c r="GU41" s="504"/>
      <c r="GV41" s="504"/>
      <c r="GW41" s="504"/>
      <c r="GX41" s="504"/>
      <c r="GY41" s="504"/>
      <c r="GZ41" s="504"/>
      <c r="HA41" s="504"/>
      <c r="HB41" s="504"/>
      <c r="HC41" s="504"/>
      <c r="HD41" s="504"/>
      <c r="HE41" s="504"/>
      <c r="HF41" s="504"/>
      <c r="HG41" s="504"/>
      <c r="HH41" s="504"/>
      <c r="HI41" s="504"/>
      <c r="HJ41" s="504"/>
      <c r="HK41" s="504"/>
      <c r="HL41" s="504"/>
      <c r="HM41" s="504"/>
      <c r="HN41" s="504"/>
      <c r="HO41" s="504"/>
      <c r="HP41" s="504"/>
      <c r="HQ41" s="504"/>
      <c r="HR41" s="504"/>
      <c r="HS41" s="504"/>
      <c r="HT41" s="504"/>
      <c r="HU41" s="504"/>
      <c r="HV41" s="504"/>
      <c r="HW41" s="504"/>
      <c r="HX41" s="504"/>
      <c r="HY41" s="504"/>
      <c r="HZ41" s="504"/>
      <c r="IA41" s="504"/>
      <c r="IB41" s="504"/>
      <c r="IC41" s="504"/>
      <c r="ID41" s="504"/>
      <c r="IE41" s="504"/>
      <c r="IF41" s="504"/>
      <c r="IG41" s="504"/>
      <c r="IH41" s="504"/>
      <c r="II41" s="504"/>
      <c r="IJ41" s="504"/>
      <c r="IK41" s="504"/>
      <c r="IL41" s="504"/>
      <c r="IM41" s="504"/>
      <c r="IN41" s="504"/>
      <c r="IO41" s="504"/>
      <c r="IP41" s="504"/>
      <c r="IQ41" s="504"/>
      <c r="IR41" s="504"/>
      <c r="IS41" s="504"/>
      <c r="IT41" s="504"/>
      <c r="IU41" s="504"/>
      <c r="IV41" s="504"/>
    </row>
    <row r="42" spans="1:256" ht="12.75">
      <c r="A42" s="504"/>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504"/>
      <c r="BN42" s="504"/>
      <c r="BO42" s="504"/>
      <c r="BP42" s="504"/>
      <c r="BQ42" s="504"/>
      <c r="BR42" s="504"/>
      <c r="BS42" s="504"/>
      <c r="BT42" s="504"/>
      <c r="BU42" s="504"/>
      <c r="BV42" s="504"/>
      <c r="BW42" s="504"/>
      <c r="BX42" s="504"/>
      <c r="BY42" s="504"/>
      <c r="BZ42" s="504"/>
      <c r="CA42" s="504"/>
      <c r="CB42" s="504"/>
      <c r="CC42" s="504"/>
      <c r="CD42" s="504"/>
      <c r="CE42" s="504"/>
      <c r="CF42" s="504"/>
      <c r="CG42" s="504"/>
      <c r="CH42" s="504"/>
      <c r="CI42" s="504"/>
      <c r="CJ42" s="504"/>
      <c r="CK42" s="504"/>
      <c r="CL42" s="504"/>
      <c r="CM42" s="504"/>
      <c r="CN42" s="504"/>
      <c r="CO42" s="504"/>
      <c r="CP42" s="504"/>
      <c r="CQ42" s="504"/>
      <c r="CR42" s="504"/>
      <c r="CS42" s="504"/>
      <c r="CT42" s="504"/>
      <c r="CU42" s="504"/>
      <c r="CV42" s="504"/>
      <c r="CW42" s="504"/>
      <c r="CX42" s="504"/>
      <c r="CY42" s="504"/>
      <c r="CZ42" s="504"/>
      <c r="DA42" s="504"/>
      <c r="DB42" s="504"/>
      <c r="DC42" s="504"/>
      <c r="DD42" s="504"/>
      <c r="DE42" s="504"/>
      <c r="DF42" s="504"/>
      <c r="DG42" s="504"/>
      <c r="DH42" s="504"/>
      <c r="DI42" s="504"/>
      <c r="DJ42" s="504"/>
      <c r="DK42" s="504"/>
      <c r="DL42" s="504"/>
      <c r="DM42" s="504"/>
      <c r="DN42" s="504"/>
      <c r="DO42" s="504"/>
      <c r="DP42" s="504"/>
      <c r="DQ42" s="504"/>
      <c r="DR42" s="504"/>
      <c r="DS42" s="504"/>
      <c r="DT42" s="504"/>
      <c r="DU42" s="504"/>
      <c r="DV42" s="504"/>
      <c r="DW42" s="504"/>
      <c r="DX42" s="504"/>
      <c r="DY42" s="504"/>
      <c r="DZ42" s="504"/>
      <c r="EA42" s="504"/>
      <c r="EB42" s="504"/>
      <c r="EC42" s="504"/>
      <c r="ED42" s="504"/>
      <c r="EE42" s="504"/>
      <c r="EF42" s="504"/>
      <c r="EG42" s="504"/>
      <c r="EH42" s="504"/>
      <c r="EI42" s="504"/>
      <c r="EJ42" s="504"/>
      <c r="EK42" s="504"/>
      <c r="EL42" s="504"/>
      <c r="EM42" s="504"/>
      <c r="EN42" s="504"/>
      <c r="EO42" s="504"/>
      <c r="EP42" s="504"/>
      <c r="EQ42" s="504"/>
      <c r="ER42" s="504"/>
      <c r="ES42" s="504"/>
      <c r="ET42" s="504"/>
      <c r="EU42" s="504"/>
      <c r="EV42" s="504"/>
      <c r="EW42" s="504"/>
      <c r="EX42" s="504"/>
      <c r="EY42" s="504"/>
      <c r="EZ42" s="504"/>
      <c r="FA42" s="504"/>
      <c r="FB42" s="504"/>
      <c r="FC42" s="504"/>
      <c r="FD42" s="504"/>
      <c r="FE42" s="504"/>
      <c r="FF42" s="504"/>
      <c r="FG42" s="504"/>
      <c r="FH42" s="504"/>
      <c r="FI42" s="504"/>
      <c r="FJ42" s="504"/>
      <c r="FK42" s="504"/>
      <c r="FL42" s="504"/>
      <c r="FM42" s="504"/>
      <c r="FN42" s="504"/>
      <c r="FO42" s="504"/>
      <c r="FP42" s="504"/>
      <c r="FQ42" s="504"/>
      <c r="FR42" s="504"/>
      <c r="FS42" s="504"/>
      <c r="FT42" s="504"/>
      <c r="FU42" s="504"/>
      <c r="FV42" s="504"/>
      <c r="FW42" s="504"/>
      <c r="FX42" s="504"/>
      <c r="FY42" s="504"/>
      <c r="FZ42" s="504"/>
      <c r="GA42" s="504"/>
      <c r="GB42" s="504"/>
      <c r="GC42" s="504"/>
      <c r="GD42" s="504"/>
      <c r="GE42" s="504"/>
      <c r="GF42" s="504"/>
      <c r="GG42" s="504"/>
      <c r="GH42" s="504"/>
      <c r="GI42" s="504"/>
      <c r="GJ42" s="504"/>
      <c r="GK42" s="504"/>
      <c r="GL42" s="504"/>
      <c r="GM42" s="504"/>
      <c r="GN42" s="504"/>
      <c r="GO42" s="504"/>
      <c r="GP42" s="504"/>
      <c r="GQ42" s="504"/>
      <c r="GR42" s="504"/>
      <c r="GS42" s="504"/>
      <c r="GT42" s="504"/>
      <c r="GU42" s="504"/>
      <c r="GV42" s="504"/>
      <c r="GW42" s="504"/>
      <c r="GX42" s="504"/>
      <c r="GY42" s="504"/>
      <c r="GZ42" s="504"/>
      <c r="HA42" s="504"/>
      <c r="HB42" s="504"/>
      <c r="HC42" s="504"/>
      <c r="HD42" s="504"/>
      <c r="HE42" s="504"/>
      <c r="HF42" s="504"/>
      <c r="HG42" s="504"/>
      <c r="HH42" s="504"/>
      <c r="HI42" s="504"/>
      <c r="HJ42" s="504"/>
      <c r="HK42" s="504"/>
      <c r="HL42" s="504"/>
      <c r="HM42" s="504"/>
      <c r="HN42" s="504"/>
      <c r="HO42" s="504"/>
      <c r="HP42" s="504"/>
      <c r="HQ42" s="504"/>
      <c r="HR42" s="504"/>
      <c r="HS42" s="504"/>
      <c r="HT42" s="504"/>
      <c r="HU42" s="504"/>
      <c r="HV42" s="504"/>
      <c r="HW42" s="504"/>
      <c r="HX42" s="504"/>
      <c r="HY42" s="504"/>
      <c r="HZ42" s="504"/>
      <c r="IA42" s="504"/>
      <c r="IB42" s="504"/>
      <c r="IC42" s="504"/>
      <c r="ID42" s="504"/>
      <c r="IE42" s="504"/>
      <c r="IF42" s="504"/>
      <c r="IG42" s="504"/>
      <c r="IH42" s="504"/>
      <c r="II42" s="504"/>
      <c r="IJ42" s="504"/>
      <c r="IK42" s="504"/>
      <c r="IL42" s="504"/>
      <c r="IM42" s="504"/>
      <c r="IN42" s="504"/>
      <c r="IO42" s="504"/>
      <c r="IP42" s="504"/>
      <c r="IQ42" s="504"/>
      <c r="IR42" s="504"/>
      <c r="IS42" s="504"/>
      <c r="IT42" s="504"/>
      <c r="IU42" s="504"/>
      <c r="IV42" s="504"/>
    </row>
    <row r="43" spans="1:256" ht="12.75">
      <c r="A43" s="504"/>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504"/>
      <c r="BY43" s="504"/>
      <c r="BZ43" s="504"/>
      <c r="CA43" s="504"/>
      <c r="CB43" s="504"/>
      <c r="CC43" s="504"/>
      <c r="CD43" s="504"/>
      <c r="CE43" s="504"/>
      <c r="CF43" s="504"/>
      <c r="CG43" s="504"/>
      <c r="CH43" s="504"/>
      <c r="CI43" s="504"/>
      <c r="CJ43" s="504"/>
      <c r="CK43" s="504"/>
      <c r="CL43" s="504"/>
      <c r="CM43" s="504"/>
      <c r="CN43" s="504"/>
      <c r="CO43" s="504"/>
      <c r="CP43" s="504"/>
      <c r="CQ43" s="504"/>
      <c r="CR43" s="504"/>
      <c r="CS43" s="504"/>
      <c r="CT43" s="504"/>
      <c r="CU43" s="504"/>
      <c r="CV43" s="504"/>
      <c r="CW43" s="504"/>
      <c r="CX43" s="504"/>
      <c r="CY43" s="504"/>
      <c r="CZ43" s="504"/>
      <c r="DA43" s="504"/>
      <c r="DB43" s="504"/>
      <c r="DC43" s="504"/>
      <c r="DD43" s="504"/>
      <c r="DE43" s="504"/>
      <c r="DF43" s="504"/>
      <c r="DG43" s="504"/>
      <c r="DH43" s="504"/>
      <c r="DI43" s="504"/>
      <c r="DJ43" s="504"/>
      <c r="DK43" s="504"/>
      <c r="DL43" s="504"/>
      <c r="DM43" s="504"/>
      <c r="DN43" s="504"/>
      <c r="DO43" s="504"/>
      <c r="DP43" s="504"/>
      <c r="DQ43" s="504"/>
      <c r="DR43" s="504"/>
      <c r="DS43" s="504"/>
      <c r="DT43" s="504"/>
      <c r="DU43" s="504"/>
      <c r="DV43" s="504"/>
      <c r="DW43" s="504"/>
      <c r="DX43" s="504"/>
      <c r="DY43" s="504"/>
      <c r="DZ43" s="504"/>
      <c r="EA43" s="504"/>
      <c r="EB43" s="504"/>
      <c r="EC43" s="504"/>
      <c r="ED43" s="504"/>
      <c r="EE43" s="504"/>
      <c r="EF43" s="504"/>
      <c r="EG43" s="504"/>
      <c r="EH43" s="504"/>
      <c r="EI43" s="504"/>
      <c r="EJ43" s="504"/>
      <c r="EK43" s="504"/>
      <c r="EL43" s="504"/>
      <c r="EM43" s="504"/>
      <c r="EN43" s="504"/>
      <c r="EO43" s="504"/>
      <c r="EP43" s="504"/>
      <c r="EQ43" s="504"/>
      <c r="ER43" s="504"/>
      <c r="ES43" s="504"/>
      <c r="ET43" s="504"/>
      <c r="EU43" s="504"/>
      <c r="EV43" s="504"/>
      <c r="EW43" s="504"/>
      <c r="EX43" s="504"/>
      <c r="EY43" s="504"/>
      <c r="EZ43" s="504"/>
      <c r="FA43" s="504"/>
      <c r="FB43" s="504"/>
      <c r="FC43" s="504"/>
      <c r="FD43" s="504"/>
      <c r="FE43" s="504"/>
      <c r="FF43" s="504"/>
      <c r="FG43" s="504"/>
      <c r="FH43" s="504"/>
      <c r="FI43" s="504"/>
      <c r="FJ43" s="504"/>
      <c r="FK43" s="504"/>
      <c r="FL43" s="504"/>
      <c r="FM43" s="504"/>
      <c r="FN43" s="504"/>
      <c r="FO43" s="504"/>
      <c r="FP43" s="504"/>
      <c r="FQ43" s="504"/>
      <c r="FR43" s="504"/>
      <c r="FS43" s="504"/>
      <c r="FT43" s="504"/>
      <c r="FU43" s="504"/>
      <c r="FV43" s="504"/>
      <c r="FW43" s="504"/>
      <c r="FX43" s="504"/>
      <c r="FY43" s="504"/>
      <c r="FZ43" s="504"/>
      <c r="GA43" s="504"/>
      <c r="GB43" s="504"/>
      <c r="GC43" s="504"/>
      <c r="GD43" s="504"/>
      <c r="GE43" s="504"/>
      <c r="GF43" s="504"/>
      <c r="GG43" s="504"/>
      <c r="GH43" s="504"/>
      <c r="GI43" s="504"/>
      <c r="GJ43" s="504"/>
      <c r="GK43" s="504"/>
      <c r="GL43" s="504"/>
      <c r="GM43" s="504"/>
      <c r="GN43" s="504"/>
      <c r="GO43" s="504"/>
      <c r="GP43" s="504"/>
      <c r="GQ43" s="504"/>
      <c r="GR43" s="504"/>
      <c r="GS43" s="504"/>
      <c r="GT43" s="504"/>
      <c r="GU43" s="504"/>
      <c r="GV43" s="504"/>
      <c r="GW43" s="504"/>
      <c r="GX43" s="504"/>
      <c r="GY43" s="504"/>
      <c r="GZ43" s="504"/>
      <c r="HA43" s="504"/>
      <c r="HB43" s="504"/>
      <c r="HC43" s="504"/>
      <c r="HD43" s="504"/>
      <c r="HE43" s="504"/>
      <c r="HF43" s="504"/>
      <c r="HG43" s="504"/>
      <c r="HH43" s="504"/>
      <c r="HI43" s="504"/>
      <c r="HJ43" s="504"/>
      <c r="HK43" s="504"/>
      <c r="HL43" s="504"/>
      <c r="HM43" s="504"/>
      <c r="HN43" s="504"/>
      <c r="HO43" s="504"/>
      <c r="HP43" s="504"/>
      <c r="HQ43" s="504"/>
      <c r="HR43" s="504"/>
      <c r="HS43" s="504"/>
      <c r="HT43" s="504"/>
      <c r="HU43" s="504"/>
      <c r="HV43" s="504"/>
      <c r="HW43" s="504"/>
      <c r="HX43" s="504"/>
      <c r="HY43" s="504"/>
      <c r="HZ43" s="504"/>
      <c r="IA43" s="504"/>
      <c r="IB43" s="504"/>
      <c r="IC43" s="504"/>
      <c r="ID43" s="504"/>
      <c r="IE43" s="504"/>
      <c r="IF43" s="504"/>
      <c r="IG43" s="504"/>
      <c r="IH43" s="504"/>
      <c r="II43" s="504"/>
      <c r="IJ43" s="504"/>
      <c r="IK43" s="504"/>
      <c r="IL43" s="504"/>
      <c r="IM43" s="504"/>
      <c r="IN43" s="504"/>
      <c r="IO43" s="504"/>
      <c r="IP43" s="504"/>
      <c r="IQ43" s="504"/>
      <c r="IR43" s="504"/>
      <c r="IS43" s="504"/>
      <c r="IT43" s="504"/>
      <c r="IU43" s="504"/>
      <c r="IV43" s="504"/>
    </row>
    <row r="44" spans="1:256" ht="12.7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4"/>
      <c r="BG44" s="504"/>
      <c r="BH44" s="504"/>
      <c r="BI44" s="504"/>
      <c r="BJ44" s="504"/>
      <c r="BK44" s="504"/>
      <c r="BL44" s="504"/>
      <c r="BM44" s="504"/>
      <c r="BN44" s="504"/>
      <c r="BO44" s="504"/>
      <c r="BP44" s="504"/>
      <c r="BQ44" s="504"/>
      <c r="BR44" s="504"/>
      <c r="BS44" s="504"/>
      <c r="BT44" s="504"/>
      <c r="BU44" s="504"/>
      <c r="BV44" s="504"/>
      <c r="BW44" s="504"/>
      <c r="BX44" s="504"/>
      <c r="BY44" s="504"/>
      <c r="BZ44" s="504"/>
      <c r="CA44" s="504"/>
      <c r="CB44" s="504"/>
      <c r="CC44" s="504"/>
      <c r="CD44" s="504"/>
      <c r="CE44" s="504"/>
      <c r="CF44" s="504"/>
      <c r="CG44" s="504"/>
      <c r="CH44" s="504"/>
      <c r="CI44" s="504"/>
      <c r="CJ44" s="504"/>
      <c r="CK44" s="504"/>
      <c r="CL44" s="504"/>
      <c r="CM44" s="504"/>
      <c r="CN44" s="504"/>
      <c r="CO44" s="504"/>
      <c r="CP44" s="504"/>
      <c r="CQ44" s="504"/>
      <c r="CR44" s="504"/>
      <c r="CS44" s="504"/>
      <c r="CT44" s="504"/>
      <c r="CU44" s="504"/>
      <c r="CV44" s="504"/>
      <c r="CW44" s="504"/>
      <c r="CX44" s="504"/>
      <c r="CY44" s="504"/>
      <c r="CZ44" s="504"/>
      <c r="DA44" s="504"/>
      <c r="DB44" s="504"/>
      <c r="DC44" s="504"/>
      <c r="DD44" s="504"/>
      <c r="DE44" s="504"/>
      <c r="DF44" s="504"/>
      <c r="DG44" s="504"/>
      <c r="DH44" s="504"/>
      <c r="DI44" s="504"/>
      <c r="DJ44" s="504"/>
      <c r="DK44" s="504"/>
      <c r="DL44" s="504"/>
      <c r="DM44" s="504"/>
      <c r="DN44" s="504"/>
      <c r="DO44" s="504"/>
      <c r="DP44" s="504"/>
      <c r="DQ44" s="504"/>
      <c r="DR44" s="504"/>
      <c r="DS44" s="504"/>
      <c r="DT44" s="504"/>
      <c r="DU44" s="504"/>
      <c r="DV44" s="504"/>
      <c r="DW44" s="504"/>
      <c r="DX44" s="504"/>
      <c r="DY44" s="504"/>
      <c r="DZ44" s="504"/>
      <c r="EA44" s="504"/>
      <c r="EB44" s="504"/>
      <c r="EC44" s="504"/>
      <c r="ED44" s="504"/>
      <c r="EE44" s="504"/>
      <c r="EF44" s="504"/>
      <c r="EG44" s="504"/>
      <c r="EH44" s="504"/>
      <c r="EI44" s="504"/>
      <c r="EJ44" s="504"/>
      <c r="EK44" s="504"/>
      <c r="EL44" s="504"/>
      <c r="EM44" s="504"/>
      <c r="EN44" s="504"/>
      <c r="EO44" s="504"/>
      <c r="EP44" s="504"/>
      <c r="EQ44" s="504"/>
      <c r="ER44" s="504"/>
      <c r="ES44" s="504"/>
      <c r="ET44" s="504"/>
      <c r="EU44" s="504"/>
      <c r="EV44" s="504"/>
      <c r="EW44" s="504"/>
      <c r="EX44" s="504"/>
      <c r="EY44" s="504"/>
      <c r="EZ44" s="504"/>
      <c r="FA44" s="504"/>
      <c r="FB44" s="504"/>
      <c r="FC44" s="504"/>
      <c r="FD44" s="504"/>
      <c r="FE44" s="504"/>
      <c r="FF44" s="504"/>
      <c r="FG44" s="504"/>
      <c r="FH44" s="504"/>
      <c r="FI44" s="504"/>
      <c r="FJ44" s="504"/>
      <c r="FK44" s="504"/>
      <c r="FL44" s="504"/>
      <c r="FM44" s="504"/>
      <c r="FN44" s="504"/>
      <c r="FO44" s="504"/>
      <c r="FP44" s="504"/>
      <c r="FQ44" s="504"/>
      <c r="FR44" s="504"/>
      <c r="FS44" s="504"/>
      <c r="FT44" s="504"/>
      <c r="FU44" s="504"/>
      <c r="FV44" s="504"/>
      <c r="FW44" s="504"/>
      <c r="FX44" s="504"/>
      <c r="FY44" s="504"/>
      <c r="FZ44" s="504"/>
      <c r="GA44" s="504"/>
      <c r="GB44" s="504"/>
      <c r="GC44" s="504"/>
      <c r="GD44" s="504"/>
      <c r="GE44" s="504"/>
      <c r="GF44" s="504"/>
      <c r="GG44" s="504"/>
      <c r="GH44" s="504"/>
      <c r="GI44" s="504"/>
      <c r="GJ44" s="504"/>
      <c r="GK44" s="504"/>
      <c r="GL44" s="504"/>
      <c r="GM44" s="504"/>
      <c r="GN44" s="504"/>
      <c r="GO44" s="504"/>
      <c r="GP44" s="504"/>
      <c r="GQ44" s="504"/>
      <c r="GR44" s="504"/>
      <c r="GS44" s="504"/>
      <c r="GT44" s="504"/>
      <c r="GU44" s="504"/>
      <c r="GV44" s="504"/>
      <c r="GW44" s="504"/>
      <c r="GX44" s="504"/>
      <c r="GY44" s="504"/>
      <c r="GZ44" s="504"/>
      <c r="HA44" s="504"/>
      <c r="HB44" s="504"/>
      <c r="HC44" s="504"/>
      <c r="HD44" s="504"/>
      <c r="HE44" s="504"/>
      <c r="HF44" s="504"/>
      <c r="HG44" s="504"/>
      <c r="HH44" s="504"/>
      <c r="HI44" s="504"/>
      <c r="HJ44" s="504"/>
      <c r="HK44" s="504"/>
      <c r="HL44" s="504"/>
      <c r="HM44" s="504"/>
      <c r="HN44" s="504"/>
      <c r="HO44" s="504"/>
      <c r="HP44" s="504"/>
      <c r="HQ44" s="504"/>
      <c r="HR44" s="504"/>
      <c r="HS44" s="504"/>
      <c r="HT44" s="504"/>
      <c r="HU44" s="504"/>
      <c r="HV44" s="504"/>
      <c r="HW44" s="504"/>
      <c r="HX44" s="504"/>
      <c r="HY44" s="504"/>
      <c r="HZ44" s="504"/>
      <c r="IA44" s="504"/>
      <c r="IB44" s="504"/>
      <c r="IC44" s="504"/>
      <c r="ID44" s="504"/>
      <c r="IE44" s="504"/>
      <c r="IF44" s="504"/>
      <c r="IG44" s="504"/>
      <c r="IH44" s="504"/>
      <c r="II44" s="504"/>
      <c r="IJ44" s="504"/>
      <c r="IK44" s="504"/>
      <c r="IL44" s="504"/>
      <c r="IM44" s="504"/>
      <c r="IN44" s="504"/>
      <c r="IO44" s="504"/>
      <c r="IP44" s="504"/>
      <c r="IQ44" s="504"/>
      <c r="IR44" s="504"/>
      <c r="IS44" s="504"/>
      <c r="IT44" s="504"/>
      <c r="IU44" s="504"/>
      <c r="IV44" s="504"/>
    </row>
    <row r="45" spans="1:256" ht="12.75">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04"/>
      <c r="BM45" s="504"/>
      <c r="BN45" s="504"/>
      <c r="BO45" s="504"/>
      <c r="BP45" s="504"/>
      <c r="BQ45" s="504"/>
      <c r="BR45" s="504"/>
      <c r="BS45" s="504"/>
      <c r="BT45" s="504"/>
      <c r="BU45" s="504"/>
      <c r="BV45" s="504"/>
      <c r="BW45" s="504"/>
      <c r="BX45" s="504"/>
      <c r="BY45" s="504"/>
      <c r="BZ45" s="504"/>
      <c r="CA45" s="504"/>
      <c r="CB45" s="504"/>
      <c r="CC45" s="504"/>
      <c r="CD45" s="504"/>
      <c r="CE45" s="504"/>
      <c r="CF45" s="504"/>
      <c r="CG45" s="504"/>
      <c r="CH45" s="504"/>
      <c r="CI45" s="504"/>
      <c r="CJ45" s="504"/>
      <c r="CK45" s="504"/>
      <c r="CL45" s="504"/>
      <c r="CM45" s="504"/>
      <c r="CN45" s="504"/>
      <c r="CO45" s="504"/>
      <c r="CP45" s="504"/>
      <c r="CQ45" s="504"/>
      <c r="CR45" s="504"/>
      <c r="CS45" s="504"/>
      <c r="CT45" s="504"/>
      <c r="CU45" s="504"/>
      <c r="CV45" s="504"/>
      <c r="CW45" s="504"/>
      <c r="CX45" s="504"/>
      <c r="CY45" s="504"/>
      <c r="CZ45" s="504"/>
      <c r="DA45" s="504"/>
      <c r="DB45" s="504"/>
      <c r="DC45" s="504"/>
      <c r="DD45" s="504"/>
      <c r="DE45" s="504"/>
      <c r="DF45" s="504"/>
      <c r="DG45" s="504"/>
      <c r="DH45" s="504"/>
      <c r="DI45" s="504"/>
      <c r="DJ45" s="504"/>
      <c r="DK45" s="504"/>
      <c r="DL45" s="504"/>
      <c r="DM45" s="504"/>
      <c r="DN45" s="504"/>
      <c r="DO45" s="504"/>
      <c r="DP45" s="504"/>
      <c r="DQ45" s="504"/>
      <c r="DR45" s="504"/>
      <c r="DS45" s="504"/>
      <c r="DT45" s="504"/>
      <c r="DU45" s="504"/>
      <c r="DV45" s="504"/>
      <c r="DW45" s="504"/>
      <c r="DX45" s="504"/>
      <c r="DY45" s="504"/>
      <c r="DZ45" s="504"/>
      <c r="EA45" s="504"/>
      <c r="EB45" s="504"/>
      <c r="EC45" s="504"/>
      <c r="ED45" s="504"/>
      <c r="EE45" s="504"/>
      <c r="EF45" s="504"/>
      <c r="EG45" s="504"/>
      <c r="EH45" s="504"/>
      <c r="EI45" s="504"/>
      <c r="EJ45" s="504"/>
      <c r="EK45" s="504"/>
      <c r="EL45" s="504"/>
      <c r="EM45" s="504"/>
      <c r="EN45" s="504"/>
      <c r="EO45" s="504"/>
      <c r="EP45" s="504"/>
      <c r="EQ45" s="504"/>
      <c r="ER45" s="504"/>
      <c r="ES45" s="504"/>
      <c r="ET45" s="504"/>
      <c r="EU45" s="504"/>
      <c r="EV45" s="504"/>
      <c r="EW45" s="504"/>
      <c r="EX45" s="504"/>
      <c r="EY45" s="504"/>
      <c r="EZ45" s="504"/>
      <c r="FA45" s="504"/>
      <c r="FB45" s="504"/>
      <c r="FC45" s="504"/>
      <c r="FD45" s="504"/>
      <c r="FE45" s="504"/>
      <c r="FF45" s="504"/>
      <c r="FG45" s="504"/>
      <c r="FH45" s="504"/>
      <c r="FI45" s="504"/>
      <c r="FJ45" s="504"/>
      <c r="FK45" s="504"/>
      <c r="FL45" s="504"/>
      <c r="FM45" s="504"/>
      <c r="FN45" s="504"/>
      <c r="FO45" s="504"/>
      <c r="FP45" s="504"/>
      <c r="FQ45" s="504"/>
      <c r="FR45" s="504"/>
      <c r="FS45" s="504"/>
      <c r="FT45" s="504"/>
      <c r="FU45" s="504"/>
      <c r="FV45" s="504"/>
      <c r="FW45" s="504"/>
      <c r="FX45" s="504"/>
      <c r="FY45" s="504"/>
      <c r="FZ45" s="504"/>
      <c r="GA45" s="504"/>
      <c r="GB45" s="504"/>
      <c r="GC45" s="504"/>
      <c r="GD45" s="504"/>
      <c r="GE45" s="504"/>
      <c r="GF45" s="504"/>
      <c r="GG45" s="504"/>
      <c r="GH45" s="504"/>
      <c r="GI45" s="504"/>
      <c r="GJ45" s="504"/>
      <c r="GK45" s="504"/>
      <c r="GL45" s="504"/>
      <c r="GM45" s="504"/>
      <c r="GN45" s="504"/>
      <c r="GO45" s="504"/>
      <c r="GP45" s="504"/>
      <c r="GQ45" s="504"/>
      <c r="GR45" s="504"/>
      <c r="GS45" s="504"/>
      <c r="GT45" s="504"/>
      <c r="GU45" s="504"/>
      <c r="GV45" s="504"/>
      <c r="GW45" s="504"/>
      <c r="GX45" s="504"/>
      <c r="GY45" s="504"/>
      <c r="GZ45" s="504"/>
      <c r="HA45" s="504"/>
      <c r="HB45" s="504"/>
      <c r="HC45" s="504"/>
      <c r="HD45" s="504"/>
      <c r="HE45" s="504"/>
      <c r="HF45" s="504"/>
      <c r="HG45" s="504"/>
      <c r="HH45" s="504"/>
      <c r="HI45" s="504"/>
      <c r="HJ45" s="504"/>
      <c r="HK45" s="504"/>
      <c r="HL45" s="504"/>
      <c r="HM45" s="504"/>
      <c r="HN45" s="504"/>
      <c r="HO45" s="504"/>
      <c r="HP45" s="504"/>
      <c r="HQ45" s="504"/>
      <c r="HR45" s="504"/>
      <c r="HS45" s="504"/>
      <c r="HT45" s="504"/>
      <c r="HU45" s="504"/>
      <c r="HV45" s="504"/>
      <c r="HW45" s="504"/>
      <c r="HX45" s="504"/>
      <c r="HY45" s="504"/>
      <c r="HZ45" s="504"/>
      <c r="IA45" s="504"/>
      <c r="IB45" s="504"/>
      <c r="IC45" s="504"/>
      <c r="ID45" s="504"/>
      <c r="IE45" s="504"/>
      <c r="IF45" s="504"/>
      <c r="IG45" s="504"/>
      <c r="IH45" s="504"/>
      <c r="II45" s="504"/>
      <c r="IJ45" s="504"/>
      <c r="IK45" s="504"/>
      <c r="IL45" s="504"/>
      <c r="IM45" s="504"/>
      <c r="IN45" s="504"/>
      <c r="IO45" s="504"/>
      <c r="IP45" s="504"/>
      <c r="IQ45" s="504"/>
      <c r="IR45" s="504"/>
      <c r="IS45" s="504"/>
      <c r="IT45" s="504"/>
      <c r="IU45" s="504"/>
      <c r="IV45" s="504"/>
    </row>
    <row r="46" spans="1:256" ht="12.75">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04"/>
      <c r="AY46" s="504"/>
      <c r="AZ46" s="504"/>
      <c r="BA46" s="504"/>
      <c r="BB46" s="504"/>
      <c r="BC46" s="504"/>
      <c r="BD46" s="504"/>
      <c r="BE46" s="504"/>
      <c r="BF46" s="504"/>
      <c r="BG46" s="504"/>
      <c r="BH46" s="504"/>
      <c r="BI46" s="504"/>
      <c r="BJ46" s="504"/>
      <c r="BK46" s="504"/>
      <c r="BL46" s="504"/>
      <c r="BM46" s="504"/>
      <c r="BN46" s="504"/>
      <c r="BO46" s="504"/>
      <c r="BP46" s="504"/>
      <c r="BQ46" s="504"/>
      <c r="BR46" s="504"/>
      <c r="BS46" s="504"/>
      <c r="BT46" s="504"/>
      <c r="BU46" s="504"/>
      <c r="BV46" s="504"/>
      <c r="BW46" s="504"/>
      <c r="BX46" s="504"/>
      <c r="BY46" s="504"/>
      <c r="BZ46" s="504"/>
      <c r="CA46" s="504"/>
      <c r="CB46" s="504"/>
      <c r="CC46" s="504"/>
      <c r="CD46" s="504"/>
      <c r="CE46" s="504"/>
      <c r="CF46" s="504"/>
      <c r="CG46" s="504"/>
      <c r="CH46" s="504"/>
      <c r="CI46" s="504"/>
      <c r="CJ46" s="504"/>
      <c r="CK46" s="504"/>
      <c r="CL46" s="504"/>
      <c r="CM46" s="504"/>
      <c r="CN46" s="504"/>
      <c r="CO46" s="504"/>
      <c r="CP46" s="504"/>
      <c r="CQ46" s="504"/>
      <c r="CR46" s="504"/>
      <c r="CS46" s="504"/>
      <c r="CT46" s="504"/>
      <c r="CU46" s="504"/>
      <c r="CV46" s="504"/>
      <c r="CW46" s="504"/>
      <c r="CX46" s="504"/>
      <c r="CY46" s="504"/>
      <c r="CZ46" s="504"/>
      <c r="DA46" s="504"/>
      <c r="DB46" s="504"/>
      <c r="DC46" s="504"/>
      <c r="DD46" s="504"/>
      <c r="DE46" s="504"/>
      <c r="DF46" s="504"/>
      <c r="DG46" s="504"/>
      <c r="DH46" s="504"/>
      <c r="DI46" s="504"/>
      <c r="DJ46" s="504"/>
      <c r="DK46" s="504"/>
      <c r="DL46" s="504"/>
      <c r="DM46" s="504"/>
      <c r="DN46" s="504"/>
      <c r="DO46" s="504"/>
      <c r="DP46" s="504"/>
      <c r="DQ46" s="504"/>
      <c r="DR46" s="504"/>
      <c r="DS46" s="504"/>
      <c r="DT46" s="504"/>
      <c r="DU46" s="504"/>
      <c r="DV46" s="504"/>
      <c r="DW46" s="504"/>
      <c r="DX46" s="504"/>
      <c r="DY46" s="504"/>
      <c r="DZ46" s="504"/>
      <c r="EA46" s="504"/>
      <c r="EB46" s="504"/>
      <c r="EC46" s="504"/>
      <c r="ED46" s="504"/>
      <c r="EE46" s="504"/>
      <c r="EF46" s="504"/>
      <c r="EG46" s="504"/>
      <c r="EH46" s="504"/>
      <c r="EI46" s="504"/>
      <c r="EJ46" s="504"/>
      <c r="EK46" s="504"/>
      <c r="EL46" s="504"/>
      <c r="EM46" s="504"/>
      <c r="EN46" s="504"/>
      <c r="EO46" s="504"/>
      <c r="EP46" s="504"/>
      <c r="EQ46" s="504"/>
      <c r="ER46" s="504"/>
      <c r="ES46" s="504"/>
      <c r="ET46" s="504"/>
      <c r="EU46" s="504"/>
      <c r="EV46" s="504"/>
      <c r="EW46" s="504"/>
      <c r="EX46" s="504"/>
      <c r="EY46" s="504"/>
      <c r="EZ46" s="504"/>
      <c r="FA46" s="504"/>
      <c r="FB46" s="504"/>
      <c r="FC46" s="504"/>
      <c r="FD46" s="504"/>
      <c r="FE46" s="504"/>
      <c r="FF46" s="504"/>
      <c r="FG46" s="504"/>
      <c r="FH46" s="504"/>
      <c r="FI46" s="504"/>
      <c r="FJ46" s="504"/>
      <c r="FK46" s="504"/>
      <c r="FL46" s="504"/>
      <c r="FM46" s="504"/>
      <c r="FN46" s="504"/>
      <c r="FO46" s="504"/>
      <c r="FP46" s="504"/>
      <c r="FQ46" s="504"/>
      <c r="FR46" s="504"/>
      <c r="FS46" s="504"/>
      <c r="FT46" s="504"/>
      <c r="FU46" s="504"/>
      <c r="FV46" s="504"/>
      <c r="FW46" s="504"/>
      <c r="FX46" s="504"/>
      <c r="FY46" s="504"/>
      <c r="FZ46" s="504"/>
      <c r="GA46" s="504"/>
      <c r="GB46" s="504"/>
      <c r="GC46" s="504"/>
      <c r="GD46" s="504"/>
      <c r="GE46" s="504"/>
      <c r="GF46" s="504"/>
      <c r="GG46" s="504"/>
      <c r="GH46" s="504"/>
      <c r="GI46" s="504"/>
      <c r="GJ46" s="504"/>
      <c r="GK46" s="504"/>
      <c r="GL46" s="504"/>
      <c r="GM46" s="504"/>
      <c r="GN46" s="504"/>
      <c r="GO46" s="504"/>
      <c r="GP46" s="504"/>
      <c r="GQ46" s="504"/>
      <c r="GR46" s="504"/>
      <c r="GS46" s="504"/>
      <c r="GT46" s="504"/>
      <c r="GU46" s="504"/>
      <c r="GV46" s="504"/>
      <c r="GW46" s="504"/>
      <c r="GX46" s="504"/>
      <c r="GY46" s="504"/>
      <c r="GZ46" s="504"/>
      <c r="HA46" s="504"/>
      <c r="HB46" s="504"/>
      <c r="HC46" s="504"/>
      <c r="HD46" s="504"/>
      <c r="HE46" s="504"/>
      <c r="HF46" s="504"/>
      <c r="HG46" s="504"/>
      <c r="HH46" s="504"/>
      <c r="HI46" s="504"/>
      <c r="HJ46" s="504"/>
      <c r="HK46" s="504"/>
      <c r="HL46" s="504"/>
      <c r="HM46" s="504"/>
      <c r="HN46" s="504"/>
      <c r="HO46" s="504"/>
      <c r="HP46" s="504"/>
      <c r="HQ46" s="504"/>
      <c r="HR46" s="504"/>
      <c r="HS46" s="504"/>
      <c r="HT46" s="504"/>
      <c r="HU46" s="504"/>
      <c r="HV46" s="504"/>
      <c r="HW46" s="504"/>
      <c r="HX46" s="504"/>
      <c r="HY46" s="504"/>
      <c r="HZ46" s="504"/>
      <c r="IA46" s="504"/>
      <c r="IB46" s="504"/>
      <c r="IC46" s="504"/>
      <c r="ID46" s="504"/>
      <c r="IE46" s="504"/>
      <c r="IF46" s="504"/>
      <c r="IG46" s="504"/>
      <c r="IH46" s="504"/>
      <c r="II46" s="504"/>
      <c r="IJ46" s="504"/>
      <c r="IK46" s="504"/>
      <c r="IL46" s="504"/>
      <c r="IM46" s="504"/>
      <c r="IN46" s="504"/>
      <c r="IO46" s="504"/>
      <c r="IP46" s="504"/>
      <c r="IQ46" s="504"/>
      <c r="IR46" s="504"/>
      <c r="IS46" s="504"/>
      <c r="IT46" s="504"/>
      <c r="IU46" s="504"/>
      <c r="IV46" s="504"/>
    </row>
    <row r="47" spans="1:256" ht="12.75">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c r="BP47" s="504"/>
      <c r="BQ47" s="504"/>
      <c r="BR47" s="504"/>
      <c r="BS47" s="504"/>
      <c r="BT47" s="504"/>
      <c r="BU47" s="504"/>
      <c r="BV47" s="504"/>
      <c r="BW47" s="504"/>
      <c r="BX47" s="504"/>
      <c r="BY47" s="504"/>
      <c r="BZ47" s="504"/>
      <c r="CA47" s="504"/>
      <c r="CB47" s="504"/>
      <c r="CC47" s="504"/>
      <c r="CD47" s="504"/>
      <c r="CE47" s="504"/>
      <c r="CF47" s="504"/>
      <c r="CG47" s="504"/>
      <c r="CH47" s="504"/>
      <c r="CI47" s="504"/>
      <c r="CJ47" s="504"/>
      <c r="CK47" s="504"/>
      <c r="CL47" s="504"/>
      <c r="CM47" s="504"/>
      <c r="CN47" s="504"/>
      <c r="CO47" s="504"/>
      <c r="CP47" s="504"/>
      <c r="CQ47" s="504"/>
      <c r="CR47" s="504"/>
      <c r="CS47" s="504"/>
      <c r="CT47" s="504"/>
      <c r="CU47" s="504"/>
      <c r="CV47" s="504"/>
      <c r="CW47" s="504"/>
      <c r="CX47" s="504"/>
      <c r="CY47" s="504"/>
      <c r="CZ47" s="504"/>
      <c r="DA47" s="504"/>
      <c r="DB47" s="504"/>
      <c r="DC47" s="504"/>
      <c r="DD47" s="504"/>
      <c r="DE47" s="504"/>
      <c r="DF47" s="504"/>
      <c r="DG47" s="504"/>
      <c r="DH47" s="504"/>
      <c r="DI47" s="504"/>
      <c r="DJ47" s="504"/>
      <c r="DK47" s="504"/>
      <c r="DL47" s="504"/>
      <c r="DM47" s="504"/>
      <c r="DN47" s="504"/>
      <c r="DO47" s="504"/>
      <c r="DP47" s="504"/>
      <c r="DQ47" s="504"/>
      <c r="DR47" s="504"/>
      <c r="DS47" s="504"/>
      <c r="DT47" s="504"/>
      <c r="DU47" s="504"/>
      <c r="DV47" s="504"/>
      <c r="DW47" s="504"/>
      <c r="DX47" s="504"/>
      <c r="DY47" s="504"/>
      <c r="DZ47" s="504"/>
      <c r="EA47" s="504"/>
      <c r="EB47" s="504"/>
      <c r="EC47" s="504"/>
      <c r="ED47" s="504"/>
      <c r="EE47" s="504"/>
      <c r="EF47" s="504"/>
      <c r="EG47" s="504"/>
      <c r="EH47" s="504"/>
      <c r="EI47" s="504"/>
      <c r="EJ47" s="504"/>
      <c r="EK47" s="504"/>
      <c r="EL47" s="504"/>
      <c r="EM47" s="504"/>
      <c r="EN47" s="504"/>
      <c r="EO47" s="504"/>
      <c r="EP47" s="504"/>
      <c r="EQ47" s="504"/>
      <c r="ER47" s="504"/>
      <c r="ES47" s="504"/>
      <c r="ET47" s="504"/>
      <c r="EU47" s="504"/>
      <c r="EV47" s="504"/>
      <c r="EW47" s="504"/>
      <c r="EX47" s="504"/>
      <c r="EY47" s="504"/>
      <c r="EZ47" s="504"/>
      <c r="FA47" s="504"/>
      <c r="FB47" s="504"/>
      <c r="FC47" s="504"/>
      <c r="FD47" s="504"/>
      <c r="FE47" s="504"/>
      <c r="FF47" s="504"/>
      <c r="FG47" s="504"/>
      <c r="FH47" s="504"/>
      <c r="FI47" s="504"/>
      <c r="FJ47" s="504"/>
      <c r="FK47" s="504"/>
      <c r="FL47" s="504"/>
      <c r="FM47" s="504"/>
      <c r="FN47" s="504"/>
      <c r="FO47" s="504"/>
      <c r="FP47" s="504"/>
      <c r="FQ47" s="504"/>
      <c r="FR47" s="504"/>
      <c r="FS47" s="504"/>
      <c r="FT47" s="504"/>
      <c r="FU47" s="504"/>
      <c r="FV47" s="504"/>
      <c r="FW47" s="504"/>
      <c r="FX47" s="504"/>
      <c r="FY47" s="504"/>
      <c r="FZ47" s="504"/>
      <c r="GA47" s="504"/>
      <c r="GB47" s="504"/>
      <c r="GC47" s="504"/>
      <c r="GD47" s="504"/>
      <c r="GE47" s="504"/>
      <c r="GF47" s="504"/>
      <c r="GG47" s="504"/>
      <c r="GH47" s="504"/>
      <c r="GI47" s="504"/>
      <c r="GJ47" s="504"/>
      <c r="GK47" s="504"/>
      <c r="GL47" s="504"/>
      <c r="GM47" s="504"/>
      <c r="GN47" s="504"/>
      <c r="GO47" s="504"/>
      <c r="GP47" s="504"/>
      <c r="GQ47" s="504"/>
      <c r="GR47" s="504"/>
      <c r="GS47" s="504"/>
      <c r="GT47" s="504"/>
      <c r="GU47" s="504"/>
      <c r="GV47" s="504"/>
      <c r="GW47" s="504"/>
      <c r="GX47" s="504"/>
      <c r="GY47" s="504"/>
      <c r="GZ47" s="504"/>
      <c r="HA47" s="504"/>
      <c r="HB47" s="504"/>
      <c r="HC47" s="504"/>
      <c r="HD47" s="504"/>
      <c r="HE47" s="504"/>
      <c r="HF47" s="504"/>
      <c r="HG47" s="504"/>
      <c r="HH47" s="504"/>
      <c r="HI47" s="504"/>
      <c r="HJ47" s="504"/>
      <c r="HK47" s="504"/>
      <c r="HL47" s="504"/>
      <c r="HM47" s="504"/>
      <c r="HN47" s="504"/>
      <c r="HO47" s="504"/>
      <c r="HP47" s="504"/>
      <c r="HQ47" s="504"/>
      <c r="HR47" s="504"/>
      <c r="HS47" s="504"/>
      <c r="HT47" s="504"/>
      <c r="HU47" s="504"/>
      <c r="HV47" s="504"/>
      <c r="HW47" s="504"/>
      <c r="HX47" s="504"/>
      <c r="HY47" s="504"/>
      <c r="HZ47" s="504"/>
      <c r="IA47" s="504"/>
      <c r="IB47" s="504"/>
      <c r="IC47" s="504"/>
      <c r="ID47" s="504"/>
      <c r="IE47" s="504"/>
      <c r="IF47" s="504"/>
      <c r="IG47" s="504"/>
      <c r="IH47" s="504"/>
      <c r="II47" s="504"/>
      <c r="IJ47" s="504"/>
      <c r="IK47" s="504"/>
      <c r="IL47" s="504"/>
      <c r="IM47" s="504"/>
      <c r="IN47" s="504"/>
      <c r="IO47" s="504"/>
      <c r="IP47" s="504"/>
      <c r="IQ47" s="504"/>
      <c r="IR47" s="504"/>
      <c r="IS47" s="504"/>
      <c r="IT47" s="504"/>
      <c r="IU47" s="504"/>
      <c r="IV47" s="504"/>
    </row>
    <row r="48" spans="1:256" ht="12.75">
      <c r="A48" s="504"/>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c r="CY48" s="504"/>
      <c r="CZ48" s="504"/>
      <c r="DA48" s="504"/>
      <c r="DB48" s="504"/>
      <c r="DC48" s="504"/>
      <c r="DD48" s="504"/>
      <c r="DE48" s="504"/>
      <c r="DF48" s="504"/>
      <c r="DG48" s="504"/>
      <c r="DH48" s="504"/>
      <c r="DI48" s="504"/>
      <c r="DJ48" s="504"/>
      <c r="DK48" s="504"/>
      <c r="DL48" s="504"/>
      <c r="DM48" s="504"/>
      <c r="DN48" s="504"/>
      <c r="DO48" s="504"/>
      <c r="DP48" s="504"/>
      <c r="DQ48" s="504"/>
      <c r="DR48" s="504"/>
      <c r="DS48" s="504"/>
      <c r="DT48" s="504"/>
      <c r="DU48" s="504"/>
      <c r="DV48" s="504"/>
      <c r="DW48" s="504"/>
      <c r="DX48" s="504"/>
      <c r="DY48" s="504"/>
      <c r="DZ48" s="504"/>
      <c r="EA48" s="504"/>
      <c r="EB48" s="504"/>
      <c r="EC48" s="504"/>
      <c r="ED48" s="504"/>
      <c r="EE48" s="504"/>
      <c r="EF48" s="504"/>
      <c r="EG48" s="504"/>
      <c r="EH48" s="504"/>
      <c r="EI48" s="504"/>
      <c r="EJ48" s="504"/>
      <c r="EK48" s="504"/>
      <c r="EL48" s="504"/>
      <c r="EM48" s="504"/>
      <c r="EN48" s="504"/>
      <c r="EO48" s="504"/>
      <c r="EP48" s="504"/>
      <c r="EQ48" s="504"/>
      <c r="ER48" s="504"/>
      <c r="ES48" s="504"/>
      <c r="ET48" s="504"/>
      <c r="EU48" s="504"/>
      <c r="EV48" s="504"/>
      <c r="EW48" s="504"/>
      <c r="EX48" s="504"/>
      <c r="EY48" s="504"/>
      <c r="EZ48" s="504"/>
      <c r="FA48" s="504"/>
      <c r="FB48" s="504"/>
      <c r="FC48" s="504"/>
      <c r="FD48" s="504"/>
      <c r="FE48" s="504"/>
      <c r="FF48" s="504"/>
      <c r="FG48" s="504"/>
      <c r="FH48" s="504"/>
      <c r="FI48" s="504"/>
      <c r="FJ48" s="504"/>
      <c r="FK48" s="504"/>
      <c r="FL48" s="504"/>
      <c r="FM48" s="504"/>
      <c r="FN48" s="504"/>
      <c r="FO48" s="504"/>
      <c r="FP48" s="504"/>
      <c r="FQ48" s="504"/>
      <c r="FR48" s="504"/>
      <c r="FS48" s="504"/>
      <c r="FT48" s="504"/>
      <c r="FU48" s="504"/>
      <c r="FV48" s="504"/>
      <c r="FW48" s="504"/>
      <c r="FX48" s="504"/>
      <c r="FY48" s="504"/>
      <c r="FZ48" s="504"/>
      <c r="GA48" s="504"/>
      <c r="GB48" s="504"/>
      <c r="GC48" s="504"/>
      <c r="GD48" s="504"/>
      <c r="GE48" s="504"/>
      <c r="GF48" s="504"/>
      <c r="GG48" s="504"/>
      <c r="GH48" s="504"/>
      <c r="GI48" s="504"/>
      <c r="GJ48" s="504"/>
      <c r="GK48" s="504"/>
      <c r="GL48" s="504"/>
      <c r="GM48" s="504"/>
      <c r="GN48" s="504"/>
      <c r="GO48" s="504"/>
      <c r="GP48" s="504"/>
      <c r="GQ48" s="504"/>
      <c r="GR48" s="504"/>
      <c r="GS48" s="504"/>
      <c r="GT48" s="504"/>
      <c r="GU48" s="504"/>
      <c r="GV48" s="504"/>
      <c r="GW48" s="504"/>
      <c r="GX48" s="504"/>
      <c r="GY48" s="504"/>
      <c r="GZ48" s="504"/>
      <c r="HA48" s="504"/>
      <c r="HB48" s="504"/>
      <c r="HC48" s="504"/>
      <c r="HD48" s="504"/>
      <c r="HE48" s="504"/>
      <c r="HF48" s="504"/>
      <c r="HG48" s="504"/>
      <c r="HH48" s="504"/>
      <c r="HI48" s="504"/>
      <c r="HJ48" s="504"/>
      <c r="HK48" s="504"/>
      <c r="HL48" s="504"/>
      <c r="HM48" s="504"/>
      <c r="HN48" s="504"/>
      <c r="HO48" s="504"/>
      <c r="HP48" s="504"/>
      <c r="HQ48" s="504"/>
      <c r="HR48" s="504"/>
      <c r="HS48" s="504"/>
      <c r="HT48" s="504"/>
      <c r="HU48" s="504"/>
      <c r="HV48" s="504"/>
      <c r="HW48" s="504"/>
      <c r="HX48" s="504"/>
      <c r="HY48" s="504"/>
      <c r="HZ48" s="504"/>
      <c r="IA48" s="504"/>
      <c r="IB48" s="504"/>
      <c r="IC48" s="504"/>
      <c r="ID48" s="504"/>
      <c r="IE48" s="504"/>
      <c r="IF48" s="504"/>
      <c r="IG48" s="504"/>
      <c r="IH48" s="504"/>
      <c r="II48" s="504"/>
      <c r="IJ48" s="504"/>
      <c r="IK48" s="504"/>
      <c r="IL48" s="504"/>
      <c r="IM48" s="504"/>
      <c r="IN48" s="504"/>
      <c r="IO48" s="504"/>
      <c r="IP48" s="504"/>
      <c r="IQ48" s="504"/>
      <c r="IR48" s="504"/>
      <c r="IS48" s="504"/>
      <c r="IT48" s="504"/>
      <c r="IU48" s="504"/>
      <c r="IV48" s="504"/>
    </row>
    <row r="49" ht="12.75">
      <c r="A49" s="504"/>
    </row>
  </sheetData>
  <sheetProtection/>
  <mergeCells count="1">
    <mergeCell ref="A2:N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9"/>
  <sheetViews>
    <sheetView showGridLines="0" zoomScalePageLayoutView="0" workbookViewId="0" topLeftCell="A22">
      <selection activeCell="I44" sqref="I44:O46"/>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6</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71.2</v>
      </c>
      <c r="D12" s="10">
        <v>0</v>
      </c>
      <c r="E12" s="8">
        <v>2.3</v>
      </c>
      <c r="F12" s="10">
        <v>6.1</v>
      </c>
      <c r="G12" s="11">
        <v>20.3</v>
      </c>
      <c r="H12" s="8">
        <v>0</v>
      </c>
      <c r="I12" s="9">
        <f>SUM(C12:H12)</f>
        <v>99.89999999999999</v>
      </c>
    </row>
    <row r="13" spans="2:9" ht="12.75">
      <c r="B13" s="84" t="s">
        <v>241</v>
      </c>
      <c r="C13" s="14"/>
      <c r="D13" s="13"/>
      <c r="E13" s="14"/>
      <c r="F13" s="13"/>
      <c r="G13" s="14"/>
      <c r="H13" s="15"/>
      <c r="I13" s="88">
        <v>28842</v>
      </c>
    </row>
    <row r="14" spans="2:9" ht="12.75">
      <c r="B14" s="85" t="s">
        <v>291</v>
      </c>
      <c r="C14" s="16">
        <v>69.5</v>
      </c>
      <c r="D14" s="17">
        <v>0.1</v>
      </c>
      <c r="E14" s="18">
        <v>2.5</v>
      </c>
      <c r="F14" s="17">
        <v>6.7</v>
      </c>
      <c r="G14" s="18">
        <v>21.2</v>
      </c>
      <c r="H14" s="4">
        <v>0</v>
      </c>
      <c r="I14" s="7">
        <f>SUM(C14:H14)</f>
        <v>100</v>
      </c>
    </row>
    <row r="15" spans="2:9" ht="12.75">
      <c r="B15" s="86" t="s">
        <v>241</v>
      </c>
      <c r="C15" s="12"/>
      <c r="D15" s="13"/>
      <c r="E15" s="14"/>
      <c r="F15" s="13"/>
      <c r="G15" s="14"/>
      <c r="H15" s="20"/>
      <c r="I15" s="89">
        <v>87305</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9" ht="12.75">
      <c r="B21" s="49" t="s">
        <v>242</v>
      </c>
      <c r="C21" s="617">
        <v>37.5</v>
      </c>
      <c r="D21" s="618">
        <v>22.6</v>
      </c>
      <c r="E21" s="617">
        <v>16.2</v>
      </c>
      <c r="F21" s="618">
        <v>13.4</v>
      </c>
      <c r="G21" s="18"/>
      <c r="H21" s="23"/>
      <c r="I21" s="24"/>
    </row>
    <row r="22" spans="2:9" ht="12.75">
      <c r="B22" s="50" t="s">
        <v>243</v>
      </c>
      <c r="C22" s="609">
        <v>33.2</v>
      </c>
      <c r="D22" s="610">
        <v>23.6</v>
      </c>
      <c r="E22" s="609">
        <v>43.6</v>
      </c>
      <c r="F22" s="610">
        <v>14.4</v>
      </c>
      <c r="G22" s="18"/>
      <c r="H22" s="23"/>
      <c r="I22" s="24"/>
    </row>
    <row r="23" spans="2:9" ht="12.75">
      <c r="B23" s="50" t="s">
        <v>244</v>
      </c>
      <c r="C23" s="609">
        <v>7.3</v>
      </c>
      <c r="D23" s="610">
        <v>24.6</v>
      </c>
      <c r="E23" s="609">
        <v>14.1</v>
      </c>
      <c r="F23" s="610">
        <v>15.4</v>
      </c>
      <c r="G23" s="18"/>
      <c r="H23" s="23"/>
      <c r="I23" s="24"/>
    </row>
    <row r="24" spans="2:9" ht="12.75">
      <c r="B24" s="50" t="s">
        <v>245</v>
      </c>
      <c r="C24" s="609">
        <v>7.8</v>
      </c>
      <c r="D24" s="610">
        <v>25.6</v>
      </c>
      <c r="E24" s="609">
        <v>9.1</v>
      </c>
      <c r="F24" s="610">
        <v>16.4</v>
      </c>
      <c r="G24" s="18"/>
      <c r="H24" s="23"/>
      <c r="I24" s="24"/>
    </row>
    <row r="25" spans="2:9" ht="12.75">
      <c r="B25" s="50" t="s">
        <v>246</v>
      </c>
      <c r="C25" s="609">
        <v>5.7</v>
      </c>
      <c r="D25" s="610">
        <v>26.6</v>
      </c>
      <c r="E25" s="609">
        <v>6.6</v>
      </c>
      <c r="F25" s="610">
        <v>17.4</v>
      </c>
      <c r="G25" s="18"/>
      <c r="H25" s="23"/>
      <c r="I25" s="24"/>
    </row>
    <row r="26" spans="2:9" ht="12.75">
      <c r="B26" s="50" t="s">
        <v>247</v>
      </c>
      <c r="C26" s="609">
        <v>3.8</v>
      </c>
      <c r="D26" s="610">
        <v>27.6</v>
      </c>
      <c r="E26" s="609">
        <v>4.6</v>
      </c>
      <c r="F26" s="610">
        <v>18.4</v>
      </c>
      <c r="G26" s="18"/>
      <c r="H26" s="23"/>
      <c r="I26" s="24"/>
    </row>
    <row r="27" spans="2:9" ht="12.75">
      <c r="B27" s="50" t="s">
        <v>248</v>
      </c>
      <c r="C27" s="609">
        <v>2.9</v>
      </c>
      <c r="D27" s="610">
        <v>28.6</v>
      </c>
      <c r="E27" s="609">
        <v>3.4</v>
      </c>
      <c r="F27" s="610">
        <v>19.4</v>
      </c>
      <c r="G27" s="18"/>
      <c r="H27" s="23"/>
      <c r="I27" s="24"/>
    </row>
    <row r="28" spans="2:9" ht="12.75">
      <c r="B28" s="50" t="s">
        <v>249</v>
      </c>
      <c r="C28" s="609">
        <v>1.1</v>
      </c>
      <c r="D28" s="610">
        <v>29.6</v>
      </c>
      <c r="E28" s="609">
        <v>1.5</v>
      </c>
      <c r="F28" s="610">
        <v>20.4</v>
      </c>
      <c r="G28" s="18"/>
      <c r="H28" s="23"/>
      <c r="I28" s="24"/>
    </row>
    <row r="29" spans="2:9" ht="12.75">
      <c r="B29" s="50" t="s">
        <v>250</v>
      </c>
      <c r="C29" s="609">
        <v>0.3</v>
      </c>
      <c r="D29" s="610">
        <v>30.6</v>
      </c>
      <c r="E29" s="609">
        <v>0.5</v>
      </c>
      <c r="F29" s="610">
        <v>21.4</v>
      </c>
      <c r="G29" s="18"/>
      <c r="H29" s="23"/>
      <c r="I29" s="24"/>
    </row>
    <row r="30" spans="2:9" ht="12.75">
      <c r="B30" s="51" t="s">
        <v>227</v>
      </c>
      <c r="C30" s="609">
        <v>0.4</v>
      </c>
      <c r="D30" s="610"/>
      <c r="E30" s="609">
        <v>0.4</v>
      </c>
      <c r="F30" s="610"/>
      <c r="G30" s="18"/>
      <c r="H30" s="23"/>
      <c r="I30" s="24"/>
    </row>
    <row r="31" spans="2:9" ht="12.75">
      <c r="B31" s="87" t="s">
        <v>226</v>
      </c>
      <c r="C31" s="611">
        <f>SUM(C21:C30)</f>
        <v>100</v>
      </c>
      <c r="D31" s="612"/>
      <c r="E31" s="611">
        <f>SUM(E21:E30)</f>
        <v>99.99999999999999</v>
      </c>
      <c r="F31" s="612"/>
      <c r="G31" s="18"/>
      <c r="H31" s="23"/>
      <c r="I31" s="24"/>
    </row>
    <row r="32" spans="2:9" ht="12.75">
      <c r="B32" s="86" t="s">
        <v>241</v>
      </c>
      <c r="C32" s="620">
        <v>28842</v>
      </c>
      <c r="D32" s="614"/>
      <c r="E32" s="613">
        <v>87305</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8" ht="18" customHeight="1">
      <c r="C36" s="592" t="s">
        <v>222</v>
      </c>
      <c r="D36" s="594"/>
      <c r="E36" s="592" t="s">
        <v>223</v>
      </c>
      <c r="F36" s="594"/>
      <c r="G36" s="592" t="s">
        <v>224</v>
      </c>
      <c r="H36" s="594"/>
    </row>
    <row r="37" spans="2:8" ht="18.75" customHeight="1">
      <c r="B37" s="49" t="s">
        <v>153</v>
      </c>
      <c r="C37" s="601">
        <v>7617</v>
      </c>
      <c r="D37" s="602">
        <v>22.6</v>
      </c>
      <c r="E37" s="601">
        <v>6904</v>
      </c>
      <c r="F37" s="602">
        <v>23.6</v>
      </c>
      <c r="G37" s="601">
        <v>6927</v>
      </c>
      <c r="H37" s="602">
        <v>24.6</v>
      </c>
    </row>
    <row r="38" spans="2:8" ht="26.25" customHeight="1">
      <c r="B38" s="50" t="s">
        <v>154</v>
      </c>
      <c r="C38" s="605">
        <v>391</v>
      </c>
      <c r="D38" s="606">
        <v>23.6</v>
      </c>
      <c r="E38" s="605">
        <v>378</v>
      </c>
      <c r="F38" s="606">
        <v>24.6</v>
      </c>
      <c r="G38" s="605">
        <v>437</v>
      </c>
      <c r="H38" s="606">
        <v>25.6</v>
      </c>
    </row>
    <row r="39" spans="2:8" ht="26.25" customHeight="1">
      <c r="B39" s="50" t="s">
        <v>155</v>
      </c>
      <c r="C39" s="605">
        <v>155</v>
      </c>
      <c r="D39" s="606">
        <v>24.6</v>
      </c>
      <c r="E39" s="605">
        <v>181</v>
      </c>
      <c r="F39" s="606">
        <v>25.6</v>
      </c>
      <c r="G39" s="605">
        <v>188</v>
      </c>
      <c r="H39" s="606">
        <v>26.6</v>
      </c>
    </row>
    <row r="40" spans="2:8" ht="20.25" customHeight="1">
      <c r="B40" s="50" t="s">
        <v>156</v>
      </c>
      <c r="C40" s="605">
        <v>54</v>
      </c>
      <c r="D40" s="606">
        <v>25.6</v>
      </c>
      <c r="E40" s="605">
        <v>74</v>
      </c>
      <c r="F40" s="606">
        <v>26.6</v>
      </c>
      <c r="G40" s="605">
        <v>109</v>
      </c>
      <c r="H40" s="606">
        <v>27.6</v>
      </c>
    </row>
    <row r="41" spans="2:8" ht="29.25" customHeight="1">
      <c r="B41" s="50" t="s">
        <v>189</v>
      </c>
      <c r="C41" s="605">
        <v>464</v>
      </c>
      <c r="D41" s="606">
        <v>26.6</v>
      </c>
      <c r="E41" s="605">
        <v>567</v>
      </c>
      <c r="F41" s="606">
        <v>27.6</v>
      </c>
      <c r="G41" s="605">
        <v>836</v>
      </c>
      <c r="H41" s="606">
        <v>28.6</v>
      </c>
    </row>
    <row r="42" spans="2:8" ht="16.5" customHeight="1">
      <c r="B42" s="50" t="s">
        <v>251</v>
      </c>
      <c r="C42" s="605">
        <v>5</v>
      </c>
      <c r="D42" s="606">
        <v>27.6</v>
      </c>
      <c r="E42" s="605">
        <v>32</v>
      </c>
      <c r="F42" s="606">
        <v>28.6</v>
      </c>
      <c r="G42" s="605">
        <v>72</v>
      </c>
      <c r="H42" s="606">
        <v>29.6</v>
      </c>
    </row>
    <row r="43" spans="2:8" ht="29.25" customHeight="1">
      <c r="B43" s="50" t="s">
        <v>159</v>
      </c>
      <c r="C43" s="605">
        <v>6669</v>
      </c>
      <c r="D43" s="606">
        <v>28.6</v>
      </c>
      <c r="E43" s="605">
        <v>6927</v>
      </c>
      <c r="F43" s="606">
        <v>29.6</v>
      </c>
      <c r="G43" s="605">
        <v>7546</v>
      </c>
      <c r="H43" s="606">
        <v>30.6</v>
      </c>
    </row>
    <row r="44" spans="2:15" ht="26.25" customHeight="1">
      <c r="B44" s="50" t="s">
        <v>181</v>
      </c>
      <c r="C44" s="605">
        <v>181</v>
      </c>
      <c r="D44" s="606">
        <v>29.6</v>
      </c>
      <c r="E44" s="605">
        <v>339</v>
      </c>
      <c r="F44" s="606">
        <v>30.6</v>
      </c>
      <c r="G44" s="605">
        <v>442</v>
      </c>
      <c r="H44" s="606">
        <v>31.6</v>
      </c>
      <c r="I44" s="660"/>
      <c r="J44" s="661"/>
      <c r="K44" s="661"/>
      <c r="L44" s="661"/>
      <c r="M44" s="661"/>
      <c r="N44" s="661"/>
      <c r="O44" s="661"/>
    </row>
    <row r="45" spans="2:15" ht="27" customHeight="1">
      <c r="B45" s="50" t="s">
        <v>170</v>
      </c>
      <c r="C45" s="605">
        <v>22</v>
      </c>
      <c r="D45" s="606">
        <v>30.6</v>
      </c>
      <c r="E45" s="605">
        <v>26</v>
      </c>
      <c r="F45" s="606">
        <v>31.6</v>
      </c>
      <c r="G45" s="605">
        <v>27</v>
      </c>
      <c r="H45" s="606">
        <v>32.6</v>
      </c>
      <c r="I45" s="660"/>
      <c r="J45" s="661"/>
      <c r="K45" s="661"/>
      <c r="L45" s="661"/>
      <c r="M45" s="661"/>
      <c r="N45" s="661"/>
      <c r="O45" s="661"/>
    </row>
    <row r="46" spans="2:9" ht="29.25" customHeight="1">
      <c r="B46" s="50" t="s">
        <v>171</v>
      </c>
      <c r="C46" s="605">
        <v>1516</v>
      </c>
      <c r="D46" s="606">
        <v>31.6</v>
      </c>
      <c r="E46" s="605">
        <v>1339</v>
      </c>
      <c r="F46" s="606">
        <v>32.6</v>
      </c>
      <c r="G46" s="605">
        <v>1083</v>
      </c>
      <c r="H46" s="606">
        <v>33.6</v>
      </c>
      <c r="I46" s="414"/>
    </row>
    <row r="47" spans="2:8" ht="16.5" customHeight="1">
      <c r="B47" s="50" t="s">
        <v>157</v>
      </c>
      <c r="C47" s="605">
        <v>407</v>
      </c>
      <c r="D47" s="606">
        <v>32.6</v>
      </c>
      <c r="E47" s="605">
        <v>610</v>
      </c>
      <c r="F47" s="606">
        <v>33.6</v>
      </c>
      <c r="G47" s="605">
        <v>511</v>
      </c>
      <c r="H47" s="606">
        <v>34.6</v>
      </c>
    </row>
    <row r="48" spans="2:8" ht="12.75">
      <c r="B48" s="50" t="s">
        <v>158</v>
      </c>
      <c r="C48" s="605">
        <v>2642</v>
      </c>
      <c r="D48" s="606">
        <v>33.6</v>
      </c>
      <c r="E48" s="605">
        <v>913</v>
      </c>
      <c r="F48" s="606">
        <v>34.6</v>
      </c>
      <c r="G48" s="605">
        <v>178</v>
      </c>
      <c r="H48" s="606">
        <v>35.6</v>
      </c>
    </row>
    <row r="49" spans="2:8" ht="12.75">
      <c r="B49" s="51" t="s">
        <v>182</v>
      </c>
      <c r="C49" s="607">
        <v>11114</v>
      </c>
      <c r="D49" s="608">
        <v>34.6</v>
      </c>
      <c r="E49" s="607">
        <v>11297</v>
      </c>
      <c r="F49" s="608">
        <v>35.6</v>
      </c>
      <c r="G49" s="607">
        <v>11468</v>
      </c>
      <c r="H49" s="608">
        <v>36.6</v>
      </c>
    </row>
  </sheetData>
  <sheetProtection/>
  <mergeCells count="81">
    <mergeCell ref="C48:D48"/>
    <mergeCell ref="E48:F48"/>
    <mergeCell ref="G48:H48"/>
    <mergeCell ref="C38:D38"/>
    <mergeCell ref="E38:F38"/>
    <mergeCell ref="G38:H38"/>
    <mergeCell ref="C46:D46"/>
    <mergeCell ref="E46:F46"/>
    <mergeCell ref="G46:H46"/>
    <mergeCell ref="E39:F39"/>
    <mergeCell ref="C49:D49"/>
    <mergeCell ref="E49:F49"/>
    <mergeCell ref="G49:H49"/>
    <mergeCell ref="A1:J1"/>
    <mergeCell ref="B3:I3"/>
    <mergeCell ref="C5:C11"/>
    <mergeCell ref="D5:D11"/>
    <mergeCell ref="E5:E11"/>
    <mergeCell ref="F5:F11"/>
    <mergeCell ref="I44:O45"/>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G39:H39"/>
    <mergeCell ref="C40:D40"/>
    <mergeCell ref="E40:F40"/>
    <mergeCell ref="G40:H40"/>
    <mergeCell ref="C41:D41"/>
    <mergeCell ref="E41:F41"/>
    <mergeCell ref="G41:H41"/>
    <mergeCell ref="C39:D39"/>
    <mergeCell ref="C42:D42"/>
    <mergeCell ref="E42:F42"/>
    <mergeCell ref="G42:H42"/>
    <mergeCell ref="C43:D43"/>
    <mergeCell ref="E43:F43"/>
    <mergeCell ref="G43:H43"/>
    <mergeCell ref="C47:D47"/>
    <mergeCell ref="E47:F47"/>
    <mergeCell ref="G47:H47"/>
    <mergeCell ref="C44:D44"/>
    <mergeCell ref="E44:F44"/>
    <mergeCell ref="G44:H44"/>
    <mergeCell ref="C45:D45"/>
    <mergeCell ref="E45:F45"/>
    <mergeCell ref="G45:H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62"/>
  <sheetViews>
    <sheetView showGridLines="0" zoomScalePageLayoutView="0" workbookViewId="0" topLeftCell="A40">
      <selection activeCell="J54" sqref="J54:J55"/>
    </sheetView>
  </sheetViews>
  <sheetFormatPr defaultColWidth="11.421875" defaultRowHeight="12.75"/>
  <cols>
    <col min="1" max="1" width="2.140625" style="0" customWidth="1"/>
    <col min="2" max="2" width="11.421875" style="0" customWidth="1"/>
    <col min="5" max="5" width="9.421875" style="0" customWidth="1"/>
    <col min="6" max="7" width="25.7109375" style="0" customWidth="1"/>
    <col min="8" max="8" width="4.00390625" style="0" customWidth="1"/>
  </cols>
  <sheetData>
    <row r="1" spans="1:8" ht="16.5">
      <c r="A1" s="581" t="s">
        <v>6</v>
      </c>
      <c r="B1" s="581"/>
      <c r="C1" s="581"/>
      <c r="D1" s="581"/>
      <c r="E1" s="581"/>
      <c r="F1" s="581"/>
      <c r="G1" s="581"/>
      <c r="H1" s="581"/>
    </row>
    <row r="3" spans="2:7" ht="12.75" customHeight="1">
      <c r="B3" s="582" t="s">
        <v>198</v>
      </c>
      <c r="C3" s="582"/>
      <c r="D3" s="582"/>
      <c r="E3" s="582"/>
      <c r="F3" s="582"/>
      <c r="G3" s="582"/>
    </row>
    <row r="4" spans="2:5" ht="8.25" customHeight="1">
      <c r="B4" s="2"/>
      <c r="C4" s="2"/>
      <c r="D4" s="2"/>
      <c r="E4" s="2"/>
    </row>
    <row r="5" spans="2:7" ht="21" customHeight="1">
      <c r="B5" s="624"/>
      <c r="C5" s="624"/>
      <c r="D5" s="624"/>
      <c r="E5" s="624"/>
      <c r="F5" s="381" t="s">
        <v>290</v>
      </c>
      <c r="G5" s="382" t="s">
        <v>291</v>
      </c>
    </row>
    <row r="6" spans="2:7" ht="12.75" customHeight="1">
      <c r="B6" s="583" t="s">
        <v>199</v>
      </c>
      <c r="C6" s="584"/>
      <c r="D6" s="584"/>
      <c r="E6" s="584"/>
      <c r="F6" s="115">
        <v>0.1</v>
      </c>
      <c r="G6" s="123">
        <v>0.2</v>
      </c>
    </row>
    <row r="7" spans="2:7" ht="12.75" customHeight="1">
      <c r="B7" s="588" t="s">
        <v>200</v>
      </c>
      <c r="C7" s="623"/>
      <c r="D7" s="623"/>
      <c r="E7" s="623"/>
      <c r="F7" s="107">
        <v>1.7</v>
      </c>
      <c r="G7" s="124">
        <v>2.1</v>
      </c>
    </row>
    <row r="8" spans="2:7" ht="11.25" customHeight="1">
      <c r="B8" s="588" t="s">
        <v>201</v>
      </c>
      <c r="C8" s="623"/>
      <c r="D8" s="623"/>
      <c r="E8" s="623"/>
      <c r="F8" s="107">
        <v>0.4</v>
      </c>
      <c r="G8" s="124">
        <v>0.4</v>
      </c>
    </row>
    <row r="9" spans="2:7" ht="13.5" customHeight="1">
      <c r="B9" s="588" t="s">
        <v>172</v>
      </c>
      <c r="C9" s="623"/>
      <c r="D9" s="623"/>
      <c r="E9" s="589"/>
      <c r="F9" s="107">
        <v>0.2</v>
      </c>
      <c r="G9" s="124">
        <v>0.2</v>
      </c>
    </row>
    <row r="10" spans="2:7" ht="15" customHeight="1">
      <c r="B10" s="588" t="s">
        <v>173</v>
      </c>
      <c r="C10" s="623"/>
      <c r="D10" s="623"/>
      <c r="E10" s="623"/>
      <c r="F10" s="107">
        <v>1.2</v>
      </c>
      <c r="G10" s="124">
        <v>1.6</v>
      </c>
    </row>
    <row r="11" spans="2:7" ht="13.5" customHeight="1">
      <c r="B11" s="588" t="s">
        <v>174</v>
      </c>
      <c r="C11" s="623"/>
      <c r="D11" s="623"/>
      <c r="E11" s="623"/>
      <c r="F11" s="107">
        <v>1.1</v>
      </c>
      <c r="G11" s="124">
        <v>1.9</v>
      </c>
    </row>
    <row r="12" spans="2:7" ht="13.5" customHeight="1">
      <c r="B12" s="588" t="s">
        <v>202</v>
      </c>
      <c r="C12" s="623"/>
      <c r="D12" s="623"/>
      <c r="E12" s="623"/>
      <c r="F12" s="107">
        <v>80.5</v>
      </c>
      <c r="G12" s="124">
        <v>77</v>
      </c>
    </row>
    <row r="13" spans="2:7" ht="12.75">
      <c r="B13" s="588" t="s">
        <v>203</v>
      </c>
      <c r="C13" s="623"/>
      <c r="D13" s="623"/>
      <c r="E13" s="623"/>
      <c r="F13" s="107">
        <v>2.3</v>
      </c>
      <c r="G13" s="124">
        <v>2.3</v>
      </c>
    </row>
    <row r="14" spans="2:7" ht="12.75">
      <c r="B14" s="588" t="s">
        <v>204</v>
      </c>
      <c r="C14" s="623"/>
      <c r="D14" s="623"/>
      <c r="E14" s="623"/>
      <c r="F14" s="107">
        <v>3.6</v>
      </c>
      <c r="G14" s="124">
        <v>3.7</v>
      </c>
    </row>
    <row r="15" spans="2:7" ht="12.75" customHeight="1">
      <c r="B15" s="588" t="s">
        <v>175</v>
      </c>
      <c r="C15" s="623"/>
      <c r="D15" s="623"/>
      <c r="E15" s="623"/>
      <c r="F15" s="107">
        <v>1</v>
      </c>
      <c r="G15" s="124">
        <v>1</v>
      </c>
    </row>
    <row r="16" spans="2:7" ht="12.75">
      <c r="B16" s="588" t="s">
        <v>205</v>
      </c>
      <c r="C16" s="623"/>
      <c r="D16" s="623"/>
      <c r="E16" s="623"/>
      <c r="F16" s="107">
        <v>0.9</v>
      </c>
      <c r="G16" s="124">
        <v>1.1</v>
      </c>
    </row>
    <row r="17" spans="2:7" ht="12.75">
      <c r="B17" s="588" t="s">
        <v>206</v>
      </c>
      <c r="C17" s="623"/>
      <c r="D17" s="623"/>
      <c r="E17" s="623"/>
      <c r="F17" s="107">
        <v>2.7</v>
      </c>
      <c r="G17" s="124">
        <v>2.9</v>
      </c>
    </row>
    <row r="18" spans="2:7" ht="12.75" customHeight="1">
      <c r="B18" s="588" t="s">
        <v>207</v>
      </c>
      <c r="C18" s="623"/>
      <c r="D18" s="623"/>
      <c r="E18" s="623"/>
      <c r="F18" s="107">
        <v>0.8</v>
      </c>
      <c r="G18" s="124">
        <v>0.9</v>
      </c>
    </row>
    <row r="19" spans="2:7" ht="12.75">
      <c r="B19" s="588" t="s">
        <v>208</v>
      </c>
      <c r="C19" s="623"/>
      <c r="D19" s="623"/>
      <c r="E19" s="623"/>
      <c r="F19" s="107">
        <v>0.9</v>
      </c>
      <c r="G19" s="124">
        <v>1</v>
      </c>
    </row>
    <row r="20" spans="2:7" ht="12.75">
      <c r="B20" s="588" t="s">
        <v>209</v>
      </c>
      <c r="C20" s="623"/>
      <c r="D20" s="623"/>
      <c r="E20" s="623"/>
      <c r="F20" s="107">
        <v>0.1</v>
      </c>
      <c r="G20" s="124">
        <v>0.1</v>
      </c>
    </row>
    <row r="21" spans="2:7" ht="12.75">
      <c r="B21" s="564" t="s">
        <v>227</v>
      </c>
      <c r="C21" s="565"/>
      <c r="D21" s="565"/>
      <c r="E21" s="565"/>
      <c r="F21" s="107">
        <v>2.4</v>
      </c>
      <c r="G21" s="124">
        <v>3.7</v>
      </c>
    </row>
    <row r="22" spans="2:7" ht="12.75" customHeight="1">
      <c r="B22" s="625" t="s">
        <v>226</v>
      </c>
      <c r="C22" s="626"/>
      <c r="D22" s="626"/>
      <c r="E22" s="626"/>
      <c r="F22" s="117">
        <f>SUM(F6:F21)</f>
        <v>99.9</v>
      </c>
      <c r="G22" s="125">
        <f>SUM(G6:G21)</f>
        <v>100.10000000000001</v>
      </c>
    </row>
    <row r="23" spans="2:7" ht="16.5" customHeight="1">
      <c r="B23" s="628" t="s">
        <v>241</v>
      </c>
      <c r="C23" s="629"/>
      <c r="D23" s="629"/>
      <c r="E23" s="629"/>
      <c r="F23" s="118">
        <v>28842</v>
      </c>
      <c r="G23" s="126">
        <v>87305</v>
      </c>
    </row>
    <row r="24" spans="2:7" ht="16.5" customHeight="1">
      <c r="B24" s="21"/>
      <c r="C24" s="21"/>
      <c r="D24" s="21"/>
      <c r="E24" s="21"/>
      <c r="F24" s="131"/>
      <c r="G24" s="131"/>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5.9</v>
      </c>
      <c r="G28" s="5">
        <v>6.8</v>
      </c>
    </row>
    <row r="29" spans="2:7" ht="12.75">
      <c r="B29" s="569" t="s">
        <v>212</v>
      </c>
      <c r="C29" s="630"/>
      <c r="D29" s="630"/>
      <c r="E29" s="570"/>
      <c r="F29" s="116">
        <v>16.3</v>
      </c>
      <c r="G29" s="102">
        <v>17.5</v>
      </c>
    </row>
    <row r="30" spans="2:7" ht="12.75">
      <c r="B30" s="569" t="s">
        <v>213</v>
      </c>
      <c r="C30" s="630"/>
      <c r="D30" s="630"/>
      <c r="E30" s="570"/>
      <c r="F30" s="116">
        <v>31.9</v>
      </c>
      <c r="G30" s="102">
        <v>32.2</v>
      </c>
    </row>
    <row r="31" spans="2:7" ht="12.75">
      <c r="B31" s="569" t="s">
        <v>179</v>
      </c>
      <c r="C31" s="630"/>
      <c r="D31" s="630"/>
      <c r="E31" s="570"/>
      <c r="F31" s="116">
        <v>1.1</v>
      </c>
      <c r="G31" s="102">
        <v>1.2</v>
      </c>
    </row>
    <row r="32" spans="2:7" ht="12.75">
      <c r="B32" s="569" t="s">
        <v>214</v>
      </c>
      <c r="C32" s="630"/>
      <c r="D32" s="630"/>
      <c r="E32" s="570"/>
      <c r="F32" s="116">
        <v>2.1</v>
      </c>
      <c r="G32" s="102">
        <v>2.1</v>
      </c>
    </row>
    <row r="33" spans="2:7" ht="12.75">
      <c r="B33" s="569" t="s">
        <v>176</v>
      </c>
      <c r="C33" s="630"/>
      <c r="D33" s="630"/>
      <c r="E33" s="570"/>
      <c r="F33" s="116">
        <v>6.9</v>
      </c>
      <c r="G33" s="102">
        <v>7.1</v>
      </c>
    </row>
    <row r="34" spans="2:7" ht="12.75">
      <c r="B34" s="569" t="s">
        <v>215</v>
      </c>
      <c r="C34" s="630"/>
      <c r="D34" s="630"/>
      <c r="E34" s="570"/>
      <c r="F34" s="116">
        <v>0.5</v>
      </c>
      <c r="G34" s="102">
        <v>0.5</v>
      </c>
    </row>
    <row r="35" spans="2:7" ht="12.75">
      <c r="B35" s="569" t="s">
        <v>160</v>
      </c>
      <c r="C35" s="630"/>
      <c r="D35" s="630"/>
      <c r="E35" s="570"/>
      <c r="F35" s="116">
        <v>26.3</v>
      </c>
      <c r="G35" s="102">
        <v>25.8</v>
      </c>
    </row>
    <row r="36" spans="2:7" ht="12.75">
      <c r="B36" s="569" t="s">
        <v>216</v>
      </c>
      <c r="C36" s="630"/>
      <c r="D36" s="630"/>
      <c r="E36" s="570"/>
      <c r="F36" s="116">
        <v>0.1</v>
      </c>
      <c r="G36" s="102">
        <v>0.1</v>
      </c>
    </row>
    <row r="37" spans="2:7" ht="12.75">
      <c r="B37" s="569" t="s">
        <v>177</v>
      </c>
      <c r="C37" s="630"/>
      <c r="D37" s="630"/>
      <c r="E37" s="570"/>
      <c r="F37" s="116">
        <v>0</v>
      </c>
      <c r="G37" s="102">
        <v>0</v>
      </c>
    </row>
    <row r="38" spans="2:7" ht="12.75">
      <c r="B38" s="569" t="s">
        <v>4</v>
      </c>
      <c r="C38" s="630"/>
      <c r="D38" s="630"/>
      <c r="E38" s="570"/>
      <c r="F38" s="116">
        <v>4</v>
      </c>
      <c r="G38" s="102">
        <v>1.4</v>
      </c>
    </row>
    <row r="39" spans="2:7" ht="12.75">
      <c r="B39" s="97" t="s">
        <v>3</v>
      </c>
      <c r="C39" s="41"/>
      <c r="D39" s="41"/>
      <c r="E39" s="130"/>
      <c r="F39" s="116">
        <v>3.2</v>
      </c>
      <c r="G39" s="102">
        <v>3.6</v>
      </c>
    </row>
    <row r="40" spans="2:7" ht="12.75">
      <c r="B40" s="97" t="s">
        <v>178</v>
      </c>
      <c r="C40" s="41"/>
      <c r="D40" s="41"/>
      <c r="E40" s="130"/>
      <c r="F40" s="116">
        <v>0.6</v>
      </c>
      <c r="G40" s="102">
        <v>0.4</v>
      </c>
    </row>
    <row r="41" spans="2:7" ht="12.75">
      <c r="B41" s="571" t="s">
        <v>227</v>
      </c>
      <c r="C41" s="638"/>
      <c r="D41" s="638"/>
      <c r="E41" s="572"/>
      <c r="F41" s="116">
        <v>1.1</v>
      </c>
      <c r="G41" s="102">
        <v>1.3</v>
      </c>
    </row>
    <row r="42" spans="2:7" ht="12.75">
      <c r="B42" s="635" t="s">
        <v>226</v>
      </c>
      <c r="C42" s="636"/>
      <c r="D42" s="636"/>
      <c r="E42" s="637"/>
      <c r="F42" s="117">
        <f>SUM(F28:F41)</f>
        <v>99.99999999999999</v>
      </c>
      <c r="G42" s="125">
        <f>SUM(G28:G41)</f>
        <v>100</v>
      </c>
    </row>
    <row r="43" spans="2:9" ht="16.5" customHeight="1">
      <c r="B43" s="631" t="s">
        <v>241</v>
      </c>
      <c r="C43" s="632"/>
      <c r="D43" s="632"/>
      <c r="E43" s="633"/>
      <c r="F43" s="541">
        <v>26119</v>
      </c>
      <c r="G43" s="542">
        <v>76636</v>
      </c>
      <c r="I43" s="402"/>
    </row>
    <row r="44" spans="2:9" ht="16.5" customHeight="1">
      <c r="B44" s="100"/>
      <c r="C44" s="100"/>
      <c r="D44" s="100"/>
      <c r="E44" s="100"/>
      <c r="F44" s="131"/>
      <c r="G44" s="131"/>
      <c r="I44" s="414"/>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17.4</v>
      </c>
      <c r="G48" s="8">
        <v>17.8</v>
      </c>
    </row>
    <row r="49" spans="2:7" ht="12.75">
      <c r="B49" s="569" t="s">
        <v>190</v>
      </c>
      <c r="C49" s="630"/>
      <c r="D49" s="630"/>
      <c r="E49" s="570"/>
      <c r="F49" s="121">
        <v>34.2</v>
      </c>
      <c r="G49" s="17">
        <v>31.2</v>
      </c>
    </row>
    <row r="50" spans="2:7" ht="12.75">
      <c r="B50" s="569" t="s">
        <v>218</v>
      </c>
      <c r="C50" s="630"/>
      <c r="D50" s="630"/>
      <c r="E50" s="570"/>
      <c r="F50" s="121">
        <v>5.6</v>
      </c>
      <c r="G50" s="17">
        <v>5.4</v>
      </c>
    </row>
    <row r="51" spans="2:7" ht="27.75" customHeight="1">
      <c r="B51" s="588" t="s">
        <v>219</v>
      </c>
      <c r="C51" s="623"/>
      <c r="D51" s="623"/>
      <c r="E51" s="589"/>
      <c r="F51" s="121">
        <v>7.7</v>
      </c>
      <c r="G51" s="17">
        <v>7.8</v>
      </c>
    </row>
    <row r="52" spans="2:7" ht="12.75">
      <c r="B52" s="569" t="s">
        <v>220</v>
      </c>
      <c r="C52" s="630"/>
      <c r="D52" s="630"/>
      <c r="E52" s="570"/>
      <c r="F52" s="121">
        <v>15.4</v>
      </c>
      <c r="G52" s="17">
        <v>16</v>
      </c>
    </row>
    <row r="53" spans="2:7" ht="12.75">
      <c r="B53" s="569" t="s">
        <v>229</v>
      </c>
      <c r="C53" s="630"/>
      <c r="D53" s="630"/>
      <c r="E53" s="570"/>
      <c r="F53" s="121">
        <v>7.9</v>
      </c>
      <c r="G53" s="17">
        <v>8.7</v>
      </c>
    </row>
    <row r="54" spans="2:7" ht="27.75" customHeight="1">
      <c r="B54" s="588" t="s">
        <v>221</v>
      </c>
      <c r="C54" s="623"/>
      <c r="D54" s="623"/>
      <c r="E54" s="589"/>
      <c r="F54" s="121">
        <v>0.2</v>
      </c>
      <c r="G54" s="17">
        <v>0.2</v>
      </c>
    </row>
    <row r="55" spans="2:7" ht="12.75">
      <c r="B55" s="569" t="s">
        <v>230</v>
      </c>
      <c r="C55" s="630"/>
      <c r="D55" s="630"/>
      <c r="E55" s="570"/>
      <c r="F55" s="121">
        <v>6.2</v>
      </c>
      <c r="G55" s="17">
        <v>6</v>
      </c>
    </row>
    <row r="56" spans="2:7" ht="12.75">
      <c r="B56" s="569" t="s">
        <v>191</v>
      </c>
      <c r="C56" s="630"/>
      <c r="D56" s="630"/>
      <c r="E56" s="570"/>
      <c r="F56" s="121">
        <v>0.1</v>
      </c>
      <c r="G56" s="17">
        <v>0.5</v>
      </c>
    </row>
    <row r="57" spans="2:7" ht="12.75">
      <c r="B57" s="569" t="s">
        <v>192</v>
      </c>
      <c r="C57" s="630"/>
      <c r="D57" s="630"/>
      <c r="E57" s="570"/>
      <c r="F57" s="121">
        <v>1.5</v>
      </c>
      <c r="G57" s="17">
        <v>1.6</v>
      </c>
    </row>
    <row r="58" spans="2:7" ht="12.75">
      <c r="B58" s="569" t="s">
        <v>231</v>
      </c>
      <c r="C58" s="630"/>
      <c r="D58" s="630"/>
      <c r="E58" s="570"/>
      <c r="F58" s="121">
        <v>0.3</v>
      </c>
      <c r="G58" s="17">
        <v>0.3</v>
      </c>
    </row>
    <row r="59" spans="2:7" ht="12.75">
      <c r="B59" s="569" t="s">
        <v>193</v>
      </c>
      <c r="C59" s="630"/>
      <c r="D59" s="630"/>
      <c r="E59" s="570"/>
      <c r="F59" s="121">
        <v>0.9</v>
      </c>
      <c r="G59" s="17">
        <v>1</v>
      </c>
    </row>
    <row r="60" spans="2:7" ht="12.75">
      <c r="B60" s="571" t="s">
        <v>227</v>
      </c>
      <c r="C60" s="638"/>
      <c r="D60" s="638"/>
      <c r="E60" s="572"/>
      <c r="F60" s="121">
        <v>2.6</v>
      </c>
      <c r="G60" s="17">
        <v>3.6</v>
      </c>
    </row>
    <row r="61" spans="2:7" ht="12.75">
      <c r="B61" s="635" t="s">
        <v>226</v>
      </c>
      <c r="C61" s="636"/>
      <c r="D61" s="636"/>
      <c r="E61" s="636"/>
      <c r="F61" s="114">
        <f>SUM(F48:F60)</f>
        <v>100.00000000000001</v>
      </c>
      <c r="G61" s="7">
        <f>SUM(G48:G60)</f>
        <v>100.09999999999998</v>
      </c>
    </row>
    <row r="62" spans="2:7" ht="12.75">
      <c r="B62" s="631" t="s">
        <v>241</v>
      </c>
      <c r="C62" s="632"/>
      <c r="D62" s="632"/>
      <c r="E62" s="632"/>
      <c r="F62" s="122">
        <v>28842</v>
      </c>
      <c r="G62" s="129">
        <v>87305</v>
      </c>
    </row>
  </sheetData>
  <sheetProtection/>
  <mergeCells count="53">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5:E55"/>
    <mergeCell ref="B52:E52"/>
    <mergeCell ref="B53:E53"/>
    <mergeCell ref="B50:E50"/>
    <mergeCell ref="B51:E51"/>
    <mergeCell ref="B48:E48"/>
    <mergeCell ref="B49:E49"/>
    <mergeCell ref="B54:E54"/>
    <mergeCell ref="B62:E62"/>
    <mergeCell ref="B60:E60"/>
    <mergeCell ref="B61:E61"/>
    <mergeCell ref="B58:E58"/>
    <mergeCell ref="B59:E59"/>
    <mergeCell ref="B56:E56"/>
    <mergeCell ref="B57:E5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E32" sqref="E32:F32"/>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6</v>
      </c>
      <c r="B1" s="581"/>
      <c r="C1" s="581"/>
      <c r="D1" s="581"/>
      <c r="E1" s="581"/>
      <c r="F1" s="581"/>
      <c r="G1" s="581"/>
    </row>
    <row r="3" spans="2:8" ht="12.75" customHeight="1">
      <c r="B3" s="582" t="s">
        <v>289</v>
      </c>
      <c r="C3" s="582"/>
      <c r="D3" s="582"/>
      <c r="E3" s="582"/>
      <c r="F3" s="582"/>
      <c r="G3" s="4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3</v>
      </c>
      <c r="D7" s="5">
        <v>1.1</v>
      </c>
      <c r="E7" s="5">
        <v>3</v>
      </c>
      <c r="F7" s="5">
        <v>1.2</v>
      </c>
    </row>
    <row r="8" spans="2:6" ht="17.25" customHeight="1">
      <c r="B8" s="94" t="s">
        <v>162</v>
      </c>
      <c r="C8" s="102">
        <v>11.5</v>
      </c>
      <c r="D8" s="102">
        <v>4.7</v>
      </c>
      <c r="E8" s="102">
        <v>11.4</v>
      </c>
      <c r="F8" s="102">
        <v>4.7</v>
      </c>
    </row>
    <row r="9" spans="2:6" ht="17.25" customHeight="1">
      <c r="B9" s="94" t="s">
        <v>163</v>
      </c>
      <c r="C9" s="102">
        <v>19.7</v>
      </c>
      <c r="D9" s="102">
        <v>12.6</v>
      </c>
      <c r="E9" s="102">
        <v>19.6</v>
      </c>
      <c r="F9" s="102">
        <v>11.8</v>
      </c>
    </row>
    <row r="10" spans="2:6" ht="17.25" customHeight="1">
      <c r="B10" s="94" t="s">
        <v>164</v>
      </c>
      <c r="C10" s="102">
        <v>8</v>
      </c>
      <c r="D10" s="102">
        <v>12.8</v>
      </c>
      <c r="E10" s="102">
        <v>8.2</v>
      </c>
      <c r="F10" s="102">
        <v>12.6</v>
      </c>
    </row>
    <row r="11" spans="2:6" ht="17.25" customHeight="1">
      <c r="B11" s="94" t="s">
        <v>165</v>
      </c>
      <c r="C11" s="102">
        <v>27.6</v>
      </c>
      <c r="D11" s="102">
        <v>46.2</v>
      </c>
      <c r="E11" s="102">
        <v>26.8</v>
      </c>
      <c r="F11" s="102">
        <v>45.4</v>
      </c>
    </row>
    <row r="12" spans="2:6" ht="17.25" customHeight="1">
      <c r="B12" s="94" t="s">
        <v>166</v>
      </c>
      <c r="C12" s="102">
        <v>19.4</v>
      </c>
      <c r="D12" s="102">
        <v>7.5</v>
      </c>
      <c r="E12" s="102">
        <v>19</v>
      </c>
      <c r="F12" s="102">
        <v>7.3</v>
      </c>
    </row>
    <row r="13" spans="2:6" ht="17.25" customHeight="1">
      <c r="B13" s="97" t="s">
        <v>228</v>
      </c>
      <c r="C13" s="102">
        <v>1.4</v>
      </c>
      <c r="D13" s="102">
        <v>9.1</v>
      </c>
      <c r="E13" s="102">
        <v>1.5</v>
      </c>
      <c r="F13" s="102">
        <v>9.7</v>
      </c>
    </row>
    <row r="14" spans="2:6" ht="17.25" customHeight="1">
      <c r="B14" s="47" t="s">
        <v>227</v>
      </c>
      <c r="C14" s="6">
        <v>9.4</v>
      </c>
      <c r="D14" s="6">
        <v>6</v>
      </c>
      <c r="E14" s="6">
        <v>10.6</v>
      </c>
      <c r="F14" s="6">
        <v>7.3</v>
      </c>
    </row>
    <row r="15" spans="2:6" ht="15.75" customHeight="1">
      <c r="B15" s="104" t="s">
        <v>240</v>
      </c>
      <c r="C15" s="90">
        <f>SUM(C7:C14)</f>
        <v>100.00000000000003</v>
      </c>
      <c r="D15" s="91">
        <f>SUM(D7:D14)</f>
        <v>100</v>
      </c>
      <c r="E15" s="91">
        <f>SUM(E7:E14)</f>
        <v>100.1</v>
      </c>
      <c r="F15" s="91">
        <f>SUM(F7:F14)</f>
        <v>100</v>
      </c>
    </row>
    <row r="16" spans="2:6" ht="15.75" customHeight="1">
      <c r="B16" s="54" t="s">
        <v>241</v>
      </c>
      <c r="C16" s="92">
        <v>28842</v>
      </c>
      <c r="D16" s="93">
        <v>28842</v>
      </c>
      <c r="E16" s="93">
        <v>87305</v>
      </c>
      <c r="F16" s="93">
        <v>87305</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6" ht="17.25" customHeight="1">
      <c r="B21" s="96" t="s">
        <v>252</v>
      </c>
      <c r="C21" s="641">
        <v>58.4</v>
      </c>
      <c r="D21" s="642">
        <v>53.8</v>
      </c>
      <c r="E21" s="641">
        <v>61.1</v>
      </c>
      <c r="F21" s="642">
        <v>61.6</v>
      </c>
    </row>
    <row r="22" spans="2:6" ht="17.25" customHeight="1">
      <c r="B22" s="97" t="s">
        <v>253</v>
      </c>
      <c r="C22" s="639">
        <v>1.9</v>
      </c>
      <c r="D22" s="640">
        <v>54.8</v>
      </c>
      <c r="E22" s="639">
        <v>2</v>
      </c>
      <c r="F22" s="640">
        <v>62.6</v>
      </c>
    </row>
    <row r="23" spans="2:6" ht="17.25" customHeight="1">
      <c r="B23" s="97" t="s">
        <v>232</v>
      </c>
      <c r="C23" s="639">
        <v>0.4</v>
      </c>
      <c r="D23" s="640">
        <v>55.8</v>
      </c>
      <c r="E23" s="639">
        <v>0.3</v>
      </c>
      <c r="F23" s="640">
        <v>63.6</v>
      </c>
    </row>
    <row r="24" spans="2:6" ht="17.25" customHeight="1">
      <c r="B24" s="97" t="s">
        <v>254</v>
      </c>
      <c r="C24" s="639">
        <v>0.1</v>
      </c>
      <c r="D24" s="640">
        <v>56.8</v>
      </c>
      <c r="E24" s="639">
        <v>0.1</v>
      </c>
      <c r="F24" s="640">
        <v>64.6</v>
      </c>
    </row>
    <row r="25" spans="2:6" ht="17.25" customHeight="1">
      <c r="B25" s="97" t="s">
        <v>255</v>
      </c>
      <c r="C25" s="639">
        <v>0</v>
      </c>
      <c r="D25" s="640">
        <v>57.8</v>
      </c>
      <c r="E25" s="639">
        <v>0</v>
      </c>
      <c r="F25" s="640">
        <v>65.6</v>
      </c>
    </row>
    <row r="26" spans="2:6" ht="17.25" customHeight="1">
      <c r="B26" s="97" t="s">
        <v>256</v>
      </c>
      <c r="C26" s="639">
        <v>0</v>
      </c>
      <c r="D26" s="640">
        <v>58.8</v>
      </c>
      <c r="E26" s="639">
        <v>0</v>
      </c>
      <c r="F26" s="640">
        <v>66.6</v>
      </c>
    </row>
    <row r="27" spans="2:6" ht="17.25" customHeight="1">
      <c r="B27" s="97" t="s">
        <v>180</v>
      </c>
      <c r="C27" s="639">
        <v>0.2</v>
      </c>
      <c r="D27" s="640">
        <v>59.8</v>
      </c>
      <c r="E27" s="639">
        <v>0.2</v>
      </c>
      <c r="F27" s="640">
        <v>67.6</v>
      </c>
    </row>
    <row r="28" spans="2:6" ht="17.25" customHeight="1">
      <c r="B28" s="97" t="s">
        <v>257</v>
      </c>
      <c r="C28" s="639">
        <v>10.9</v>
      </c>
      <c r="D28" s="640">
        <v>60.8</v>
      </c>
      <c r="E28" s="639">
        <v>11.3</v>
      </c>
      <c r="F28" s="640">
        <v>68.6</v>
      </c>
    </row>
    <row r="29" spans="2:6" ht="17.25" customHeight="1">
      <c r="B29" s="97" t="s">
        <v>258</v>
      </c>
      <c r="C29" s="639">
        <v>0</v>
      </c>
      <c r="D29" s="640">
        <v>61.8</v>
      </c>
      <c r="E29" s="639">
        <v>0</v>
      </c>
      <c r="F29" s="640">
        <v>69.6</v>
      </c>
    </row>
    <row r="30" spans="2:6" ht="17.25" customHeight="1">
      <c r="B30" s="97" t="s">
        <v>259</v>
      </c>
      <c r="C30" s="639">
        <v>0</v>
      </c>
      <c r="D30" s="640">
        <v>62.8</v>
      </c>
      <c r="E30" s="639">
        <v>0</v>
      </c>
      <c r="F30" s="640">
        <v>70.6</v>
      </c>
    </row>
    <row r="31" spans="2:6" ht="17.25" customHeight="1">
      <c r="B31" s="97" t="s">
        <v>260</v>
      </c>
      <c r="C31" s="639">
        <v>0</v>
      </c>
      <c r="D31" s="640">
        <v>63.8</v>
      </c>
      <c r="E31" s="639">
        <v>0</v>
      </c>
      <c r="F31" s="640">
        <v>71.6</v>
      </c>
    </row>
    <row r="32" spans="2:6" ht="17.25" customHeight="1">
      <c r="B32" s="97" t="s">
        <v>261</v>
      </c>
      <c r="C32" s="639">
        <v>0</v>
      </c>
      <c r="D32" s="640">
        <v>64.8</v>
      </c>
      <c r="E32" s="639">
        <v>0</v>
      </c>
      <c r="F32" s="640">
        <v>72.6</v>
      </c>
    </row>
    <row r="33" spans="2:6" ht="17.25" customHeight="1">
      <c r="B33" s="97" t="s">
        <v>262</v>
      </c>
      <c r="C33" s="639">
        <v>0.7</v>
      </c>
      <c r="D33" s="640">
        <v>65.8</v>
      </c>
      <c r="E33" s="639">
        <v>0.8</v>
      </c>
      <c r="F33" s="640">
        <v>73.6</v>
      </c>
    </row>
    <row r="34" spans="2:6" ht="17.25" customHeight="1">
      <c r="B34" s="97" t="s">
        <v>167</v>
      </c>
      <c r="C34" s="639">
        <v>0.2</v>
      </c>
      <c r="D34" s="640">
        <v>66.8</v>
      </c>
      <c r="E34" s="639">
        <v>0.2</v>
      </c>
      <c r="F34" s="640">
        <v>74.6</v>
      </c>
    </row>
    <row r="35" spans="2:6" ht="17.25" customHeight="1">
      <c r="B35" s="97" t="s">
        <v>263</v>
      </c>
      <c r="C35" s="639">
        <v>1.5</v>
      </c>
      <c r="D35" s="640">
        <v>67.8</v>
      </c>
      <c r="E35" s="639">
        <v>1.5</v>
      </c>
      <c r="F35" s="640">
        <v>75.6</v>
      </c>
    </row>
    <row r="36" spans="2:6" ht="15.75" customHeight="1">
      <c r="B36" s="47" t="s">
        <v>227</v>
      </c>
      <c r="C36" s="662">
        <v>25.6</v>
      </c>
      <c r="D36" s="663">
        <v>68.8</v>
      </c>
      <c r="E36" s="662">
        <v>22.3</v>
      </c>
      <c r="F36" s="663">
        <v>76.6</v>
      </c>
    </row>
    <row r="37" spans="2:6" ht="15.75" customHeight="1">
      <c r="B37" s="98" t="s">
        <v>240</v>
      </c>
      <c r="C37" s="650">
        <f>SUM(C21:C36)</f>
        <v>99.9</v>
      </c>
      <c r="D37" s="651"/>
      <c r="E37" s="650">
        <f>SUM(E21:E36)</f>
        <v>99.8</v>
      </c>
      <c r="F37" s="651"/>
    </row>
    <row r="38" spans="2:6" ht="12.75">
      <c r="B38" s="99" t="s">
        <v>241</v>
      </c>
      <c r="C38" s="648">
        <v>28842</v>
      </c>
      <c r="D38" s="649"/>
      <c r="E38" s="648">
        <v>87305</v>
      </c>
      <c r="F38" s="649"/>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54"/>
  <sheetViews>
    <sheetView showGridLines="0" zoomScalePageLayoutView="0" workbookViewId="0" topLeftCell="A1">
      <selection activeCell="G30" sqref="G30:G39"/>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7" width="11.421875" style="0" customWidth="1"/>
    <col min="8" max="8" width="11.00390625" style="0" bestFit="1" customWidth="1"/>
    <col min="9" max="9" width="2.7109375" style="0" customWidth="1"/>
  </cols>
  <sheetData>
    <row r="1" spans="1:9" ht="16.5">
      <c r="A1" s="581" t="s">
        <v>7</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38</v>
      </c>
      <c r="F7" s="56">
        <v>0</v>
      </c>
      <c r="G7" s="26">
        <f>SUM(E7:F7)</f>
        <v>38</v>
      </c>
      <c r="H7" s="57">
        <v>0</v>
      </c>
    </row>
    <row r="8" spans="2:8" ht="15">
      <c r="B8" s="562"/>
      <c r="C8" s="559"/>
      <c r="D8" s="44" t="s">
        <v>278</v>
      </c>
      <c r="E8" s="55">
        <v>1008</v>
      </c>
      <c r="F8" s="56">
        <v>22</v>
      </c>
      <c r="G8" s="26">
        <f>SUM(E8:F8)</f>
        <v>1030</v>
      </c>
      <c r="H8" s="57">
        <v>5</v>
      </c>
    </row>
    <row r="9" spans="2:8" ht="12.75">
      <c r="B9" s="562"/>
      <c r="C9" s="560"/>
      <c r="D9" s="45" t="s">
        <v>226</v>
      </c>
      <c r="E9" s="77">
        <f>SUM(E7:E8)</f>
        <v>1046</v>
      </c>
      <c r="F9" s="58">
        <f>SUM(F7:F8)</f>
        <v>22</v>
      </c>
      <c r="G9" s="58">
        <f>SUM(G7:G8)</f>
        <v>1068</v>
      </c>
      <c r="H9" s="78">
        <f>SUM(H7:H8)</f>
        <v>5</v>
      </c>
    </row>
    <row r="10" spans="2:8" ht="15" customHeight="1">
      <c r="B10" s="562"/>
      <c r="C10" s="558" t="s">
        <v>278</v>
      </c>
      <c r="D10" s="52" t="s">
        <v>277</v>
      </c>
      <c r="E10" s="55">
        <v>96</v>
      </c>
      <c r="F10" s="56">
        <v>0</v>
      </c>
      <c r="G10" s="26">
        <f>SUM(E10:F10)</f>
        <v>96</v>
      </c>
      <c r="H10" s="57">
        <v>0</v>
      </c>
    </row>
    <row r="11" spans="2:8" ht="15">
      <c r="B11" s="562"/>
      <c r="C11" s="559"/>
      <c r="D11" s="44" t="s">
        <v>278</v>
      </c>
      <c r="E11" s="55">
        <v>928</v>
      </c>
      <c r="F11" s="56">
        <v>31</v>
      </c>
      <c r="G11" s="26">
        <f>SUM(E11:F11)</f>
        <v>959</v>
      </c>
      <c r="H11" s="57">
        <v>3</v>
      </c>
    </row>
    <row r="12" spans="2:8" ht="15" customHeight="1">
      <c r="B12" s="562"/>
      <c r="C12" s="559"/>
      <c r="D12" s="45" t="s">
        <v>226</v>
      </c>
      <c r="E12" s="77">
        <f>SUM(E10:E11)</f>
        <v>1024</v>
      </c>
      <c r="F12" s="58">
        <f>SUM(F10:F11)</f>
        <v>31</v>
      </c>
      <c r="G12" s="58">
        <f>SUM(G10:G11)</f>
        <v>1055</v>
      </c>
      <c r="H12" s="78">
        <f>SUM(H10:H11)</f>
        <v>3</v>
      </c>
    </row>
    <row r="13" spans="2:8" ht="15" customHeight="1">
      <c r="B13" s="562"/>
      <c r="C13" s="558" t="s">
        <v>279</v>
      </c>
      <c r="D13" s="52" t="s">
        <v>277</v>
      </c>
      <c r="E13" s="55">
        <v>71</v>
      </c>
      <c r="F13" s="56">
        <v>2</v>
      </c>
      <c r="G13" s="26">
        <f>SUM(E13:F13)</f>
        <v>73</v>
      </c>
      <c r="H13" s="57">
        <v>0</v>
      </c>
    </row>
    <row r="14" spans="2:8" ht="15">
      <c r="B14" s="562"/>
      <c r="C14" s="559"/>
      <c r="D14" s="44" t="s">
        <v>278</v>
      </c>
      <c r="E14" s="55">
        <v>857</v>
      </c>
      <c r="F14" s="56">
        <v>16</v>
      </c>
      <c r="G14" s="26">
        <f>SUM(E14:F14)</f>
        <v>873</v>
      </c>
      <c r="H14" s="57">
        <v>1</v>
      </c>
    </row>
    <row r="15" spans="2:8" ht="12.75">
      <c r="B15" s="562"/>
      <c r="C15" s="560"/>
      <c r="D15" s="53" t="s">
        <v>226</v>
      </c>
      <c r="E15" s="72">
        <f>SUM(E13:E14)</f>
        <v>928</v>
      </c>
      <c r="F15" s="63">
        <f>SUM(F13:F14)</f>
        <v>18</v>
      </c>
      <c r="G15" s="58">
        <f>SUM(G13:G14)</f>
        <v>946</v>
      </c>
      <c r="H15" s="74">
        <f>SUM(H13:H14)</f>
        <v>1</v>
      </c>
    </row>
    <row r="16" spans="2:8" ht="15">
      <c r="B16" s="562"/>
      <c r="C16" s="567" t="s">
        <v>281</v>
      </c>
      <c r="D16" s="52" t="s">
        <v>277</v>
      </c>
      <c r="E16" s="62">
        <v>68</v>
      </c>
      <c r="F16" s="61">
        <v>2</v>
      </c>
      <c r="G16" s="63">
        <f>SUM(E16:F16)</f>
        <v>70</v>
      </c>
      <c r="H16" s="79">
        <v>0</v>
      </c>
    </row>
    <row r="17" spans="2:8" ht="15">
      <c r="B17" s="562"/>
      <c r="C17" s="569"/>
      <c r="D17" s="44" t="s">
        <v>278</v>
      </c>
      <c r="E17" s="65">
        <v>874</v>
      </c>
      <c r="F17" s="64">
        <v>42</v>
      </c>
      <c r="G17" s="66">
        <f>SUM(E17:F17)</f>
        <v>916</v>
      </c>
      <c r="H17" s="80">
        <v>3</v>
      </c>
    </row>
    <row r="18" spans="2:8" ht="12.75">
      <c r="B18" s="562"/>
      <c r="C18" s="560"/>
      <c r="D18" s="45" t="s">
        <v>226</v>
      </c>
      <c r="E18" s="81">
        <f>SUM(E16:E17)</f>
        <v>942</v>
      </c>
      <c r="F18" s="66">
        <f>SUM(F16:F17)</f>
        <v>44</v>
      </c>
      <c r="G18" s="66">
        <f>SUM(G16:G17)</f>
        <v>986</v>
      </c>
      <c r="H18" s="76">
        <f>SUM(H16:H17)</f>
        <v>3</v>
      </c>
    </row>
    <row r="19" spans="2:8" ht="12.75">
      <c r="B19" s="563"/>
      <c r="C19" s="590" t="s">
        <v>226</v>
      </c>
      <c r="D19" s="591"/>
      <c r="E19" s="77">
        <f>SUM(E18,E15,E12,E9)</f>
        <v>3940</v>
      </c>
      <c r="F19" s="58">
        <f>SUM(F18,F15,F12,F9)</f>
        <v>115</v>
      </c>
      <c r="G19" s="58">
        <f>SUM(G18,G15,G12,G9)</f>
        <v>4055</v>
      </c>
      <c r="H19" s="78">
        <f>SUM(H18,H15,H12,H9)</f>
        <v>12</v>
      </c>
    </row>
    <row r="20" spans="2:8" ht="12.75">
      <c r="B20" s="95"/>
      <c r="C20" s="100"/>
      <c r="D20" s="100"/>
      <c r="E20" s="103"/>
      <c r="F20" s="103"/>
      <c r="G20" s="103"/>
      <c r="H20" s="103"/>
    </row>
    <row r="21" spans="2:8" ht="12.75">
      <c r="B21" s="27"/>
      <c r="C21" s="27"/>
      <c r="D21" s="27"/>
      <c r="E21" s="27"/>
      <c r="F21" s="27"/>
      <c r="G21" s="28"/>
      <c r="H21" s="28"/>
    </row>
    <row r="22" spans="1:8" s="37" customFormat="1" ht="16.5" customHeight="1">
      <c r="A22" s="29"/>
      <c r="B22" s="35"/>
      <c r="C22" s="35"/>
      <c r="D22" s="35"/>
      <c r="E22" s="374" t="s">
        <v>266</v>
      </c>
      <c r="F22" s="374" t="s">
        <v>267</v>
      </c>
      <c r="G22" s="375" t="s">
        <v>226</v>
      </c>
      <c r="H22" s="36"/>
    </row>
    <row r="23" spans="1:8" s="37" customFormat="1" ht="31.5" customHeight="1">
      <c r="A23" s="29"/>
      <c r="B23" s="652" t="s">
        <v>168</v>
      </c>
      <c r="C23" s="653"/>
      <c r="D23" s="654"/>
      <c r="E23" s="110">
        <v>8</v>
      </c>
      <c r="F23" s="110">
        <v>0</v>
      </c>
      <c r="G23" s="111">
        <f>SUM(E23:F23)</f>
        <v>8</v>
      </c>
      <c r="H23" s="38"/>
    </row>
    <row r="24" spans="1:8" s="37" customFormat="1" ht="17.25" customHeight="1">
      <c r="A24" s="29"/>
      <c r="B24" s="40"/>
      <c r="C24" s="40"/>
      <c r="D24" s="40"/>
      <c r="E24" s="40"/>
      <c r="F24" s="40"/>
      <c r="G24" s="33"/>
      <c r="H24" s="39"/>
    </row>
    <row r="25" spans="1:8" s="37" customFormat="1" ht="12.75">
      <c r="A25" s="29"/>
      <c r="B25" s="582" t="s">
        <v>285</v>
      </c>
      <c r="C25" s="582"/>
      <c r="D25" s="582"/>
      <c r="E25" s="582"/>
      <c r="F25" s="582"/>
      <c r="G25" s="582"/>
      <c r="H25" s="48"/>
    </row>
    <row r="26" spans="1:8" s="37" customFormat="1" ht="8.25" customHeight="1">
      <c r="A26" s="29"/>
      <c r="B26" s="34"/>
      <c r="C26" s="40"/>
      <c r="D26" s="40"/>
      <c r="E26" s="33"/>
      <c r="F26" s="31"/>
      <c r="G26" s="31"/>
      <c r="H26" s="39"/>
    </row>
    <row r="27" spans="1:8" s="37" customFormat="1" ht="16.5" customHeight="1">
      <c r="A27" s="29"/>
      <c r="B27" s="40"/>
      <c r="C27" s="40"/>
      <c r="D27" s="377" t="s">
        <v>280</v>
      </c>
      <c r="E27" s="377" t="s">
        <v>266</v>
      </c>
      <c r="F27" s="379" t="s">
        <v>267</v>
      </c>
      <c r="G27" s="378" t="s">
        <v>226</v>
      </c>
      <c r="H27" s="39"/>
    </row>
    <row r="28" spans="1:8" s="37" customFormat="1" ht="15">
      <c r="A28" s="29"/>
      <c r="B28" s="567" t="s">
        <v>269</v>
      </c>
      <c r="C28" s="568"/>
      <c r="D28" s="52" t="s">
        <v>277</v>
      </c>
      <c r="E28" s="61">
        <v>862</v>
      </c>
      <c r="F28" s="62">
        <v>51</v>
      </c>
      <c r="G28" s="63">
        <f>SUM(E28:F28)</f>
        <v>913</v>
      </c>
      <c r="H28" s="39"/>
    </row>
    <row r="29" spans="1:8" s="37" customFormat="1" ht="15">
      <c r="A29" s="29"/>
      <c r="B29" s="569"/>
      <c r="C29" s="570"/>
      <c r="D29" s="44" t="s">
        <v>278</v>
      </c>
      <c r="E29" s="56">
        <v>107</v>
      </c>
      <c r="F29" s="55">
        <v>15</v>
      </c>
      <c r="G29" s="26">
        <f>SUM(E29:F29)</f>
        <v>122</v>
      </c>
      <c r="H29" s="39"/>
    </row>
    <row r="30" spans="1:8" s="37" customFormat="1" ht="12.75">
      <c r="A30" s="29"/>
      <c r="B30" s="571"/>
      <c r="C30" s="572"/>
      <c r="D30" s="45" t="s">
        <v>226</v>
      </c>
      <c r="E30" s="63">
        <f>SUM(E28:E29)</f>
        <v>969</v>
      </c>
      <c r="F30" s="72">
        <f>SUM(F28:F29)</f>
        <v>66</v>
      </c>
      <c r="G30" s="63">
        <f>SUM(G28:G29)</f>
        <v>1035</v>
      </c>
      <c r="H30" s="39"/>
    </row>
    <row r="31" spans="1:8" s="37" customFormat="1" ht="15">
      <c r="A31" s="29"/>
      <c r="B31" s="567" t="s">
        <v>270</v>
      </c>
      <c r="C31" s="568"/>
      <c r="D31" s="52" t="s">
        <v>277</v>
      </c>
      <c r="E31" s="73">
        <v>742</v>
      </c>
      <c r="F31" s="61">
        <v>32</v>
      </c>
      <c r="G31" s="74">
        <f>SUM(E31:F31)</f>
        <v>774</v>
      </c>
      <c r="H31" s="40"/>
    </row>
    <row r="32" spans="1:8" s="37" customFormat="1" ht="15">
      <c r="A32" s="29"/>
      <c r="B32" s="569"/>
      <c r="C32" s="570"/>
      <c r="D32" s="44" t="s">
        <v>278</v>
      </c>
      <c r="E32" s="75">
        <v>83</v>
      </c>
      <c r="F32" s="64">
        <v>10</v>
      </c>
      <c r="G32" s="76">
        <f>SUM(E32:F32)</f>
        <v>93</v>
      </c>
      <c r="H32" s="40"/>
    </row>
    <row r="33" spans="1:8" s="37" customFormat="1" ht="12.75">
      <c r="A33" s="29"/>
      <c r="B33" s="571"/>
      <c r="C33" s="572"/>
      <c r="D33" s="45" t="s">
        <v>226</v>
      </c>
      <c r="E33" s="58">
        <f>SUM(E31:E32)</f>
        <v>825</v>
      </c>
      <c r="F33" s="77">
        <f>SUM(F31:F32)</f>
        <v>42</v>
      </c>
      <c r="G33" s="58">
        <f>SUM(G31:G32)</f>
        <v>867</v>
      </c>
      <c r="H33" s="40"/>
    </row>
    <row r="34" spans="1:8" s="37" customFormat="1" ht="12.75" customHeight="1">
      <c r="A34" s="29"/>
      <c r="B34" s="583" t="s">
        <v>271</v>
      </c>
      <c r="C34" s="585"/>
      <c r="D34" s="52" t="s">
        <v>277</v>
      </c>
      <c r="E34" s="61">
        <v>0</v>
      </c>
      <c r="F34" s="62">
        <v>0</v>
      </c>
      <c r="G34" s="63">
        <f>SUM(E34:F34)</f>
        <v>0</v>
      </c>
      <c r="H34" s="40"/>
    </row>
    <row r="35" spans="1:8" s="37" customFormat="1" ht="12.75" customHeight="1">
      <c r="A35" s="29"/>
      <c r="B35" s="588"/>
      <c r="C35" s="589"/>
      <c r="D35" s="44" t="s">
        <v>278</v>
      </c>
      <c r="E35" s="56">
        <v>0</v>
      </c>
      <c r="F35" s="55">
        <v>0</v>
      </c>
      <c r="G35" s="26">
        <f>SUM(E35:F35)</f>
        <v>0</v>
      </c>
      <c r="H35" s="40"/>
    </row>
    <row r="36" spans="1:8" s="37" customFormat="1" ht="12.75" customHeight="1">
      <c r="A36" s="29"/>
      <c r="B36" s="564"/>
      <c r="C36" s="566"/>
      <c r="D36" s="45" t="s">
        <v>226</v>
      </c>
      <c r="E36" s="63">
        <f>SUM(E34:E35)</f>
        <v>0</v>
      </c>
      <c r="F36" s="72">
        <f>SUM(F34:F35)</f>
        <v>0</v>
      </c>
      <c r="G36" s="63">
        <f>SUM(G34:G35)</f>
        <v>0</v>
      </c>
      <c r="H36" s="40"/>
    </row>
    <row r="37" spans="1:8" s="37" customFormat="1" ht="12.75" customHeight="1">
      <c r="A37" s="29"/>
      <c r="B37" s="583" t="s">
        <v>272</v>
      </c>
      <c r="C37" s="585"/>
      <c r="D37" s="52" t="s">
        <v>277</v>
      </c>
      <c r="E37" s="61">
        <v>0</v>
      </c>
      <c r="F37" s="62">
        <v>0</v>
      </c>
      <c r="G37" s="63">
        <f>SUM(E37:F37)</f>
        <v>0</v>
      </c>
      <c r="H37" s="1"/>
    </row>
    <row r="38" spans="1:8" s="37" customFormat="1" ht="12.75" customHeight="1">
      <c r="A38" s="29"/>
      <c r="B38" s="588"/>
      <c r="C38" s="589"/>
      <c r="D38" s="44" t="s">
        <v>278</v>
      </c>
      <c r="E38" s="56">
        <v>0</v>
      </c>
      <c r="F38" s="55">
        <v>0</v>
      </c>
      <c r="G38" s="26">
        <f>SUM(E38:F38)</f>
        <v>0</v>
      </c>
      <c r="H38" s="1"/>
    </row>
    <row r="39" spans="1:8" s="37" customFormat="1" ht="12.75" customHeight="1">
      <c r="A39" s="29"/>
      <c r="B39" s="564"/>
      <c r="C39" s="566"/>
      <c r="D39" s="45" t="s">
        <v>226</v>
      </c>
      <c r="E39" s="58">
        <f>SUM(E37:E38)</f>
        <v>0</v>
      </c>
      <c r="F39" s="77">
        <f>SUM(F37:F38)</f>
        <v>0</v>
      </c>
      <c r="G39" s="58">
        <f>SUM(G37:G38)</f>
        <v>0</v>
      </c>
      <c r="H39" s="1"/>
    </row>
    <row r="40" spans="1:8" s="37" customFormat="1" ht="17.25" customHeight="1">
      <c r="A40" s="29"/>
      <c r="B40" s="39"/>
      <c r="C40" s="39"/>
      <c r="D40" s="39"/>
      <c r="E40" s="42"/>
      <c r="F40" s="42"/>
      <c r="G40" s="42"/>
      <c r="H40" s="40"/>
    </row>
    <row r="41" spans="1:8" s="37" customFormat="1" ht="12.75">
      <c r="A41" s="29"/>
      <c r="B41" s="582" t="s">
        <v>286</v>
      </c>
      <c r="C41" s="582"/>
      <c r="D41" s="582"/>
      <c r="E41" s="582"/>
      <c r="F41" s="582"/>
      <c r="G41" s="582"/>
      <c r="H41" s="48"/>
    </row>
    <row r="42" spans="1:8" s="37" customFormat="1" ht="8.25" customHeight="1">
      <c r="A42" s="29"/>
      <c r="B42" s="34"/>
      <c r="C42" s="40"/>
      <c r="D42" s="40"/>
      <c r="E42" s="40"/>
      <c r="F42" s="40"/>
      <c r="G42" s="40"/>
      <c r="H42" s="40"/>
    </row>
    <row r="43" spans="1:8" s="37" customFormat="1" ht="17.25" customHeight="1">
      <c r="A43" s="29"/>
      <c r="B43" s="35"/>
      <c r="C43" s="35"/>
      <c r="D43" s="35"/>
      <c r="E43" s="377" t="s">
        <v>266</v>
      </c>
      <c r="F43" s="379" t="s">
        <v>267</v>
      </c>
      <c r="G43" s="378" t="s">
        <v>226</v>
      </c>
      <c r="H43" s="40"/>
    </row>
    <row r="44" spans="1:8" s="37" customFormat="1" ht="27" customHeight="1">
      <c r="A44" s="29"/>
      <c r="B44" s="583" t="s">
        <v>187</v>
      </c>
      <c r="C44" s="584"/>
      <c r="D44" s="585"/>
      <c r="E44" s="59">
        <v>5984</v>
      </c>
      <c r="F44" s="67">
        <v>977</v>
      </c>
      <c r="G44" s="68">
        <f>SUM(E44:F44)</f>
        <v>6961</v>
      </c>
      <c r="H44" s="40"/>
    </row>
    <row r="45" spans="1:8" s="37" customFormat="1" ht="12.75" customHeight="1">
      <c r="A45" s="29"/>
      <c r="B45" s="564" t="s">
        <v>273</v>
      </c>
      <c r="C45" s="565"/>
      <c r="D45" s="566"/>
      <c r="E45" s="60">
        <v>941</v>
      </c>
      <c r="F45" s="69">
        <v>17</v>
      </c>
      <c r="G45" s="70">
        <f>SUM(E45:F45)</f>
        <v>958</v>
      </c>
      <c r="H45" s="40"/>
    </row>
    <row r="46" spans="1:8" s="37" customFormat="1" ht="12.75">
      <c r="A46" s="29"/>
      <c r="B46" s="39" t="s">
        <v>188</v>
      </c>
      <c r="C46" s="39"/>
      <c r="D46" s="39"/>
      <c r="E46" s="39"/>
      <c r="F46" s="39"/>
      <c r="G46" s="40"/>
      <c r="H46" s="40"/>
    </row>
    <row r="47" spans="1:8" s="37" customFormat="1" ht="17.25" customHeight="1">
      <c r="A47" s="29"/>
      <c r="B47" s="39"/>
      <c r="C47" s="39"/>
      <c r="D47" s="39"/>
      <c r="E47" s="39"/>
      <c r="F47" s="39"/>
      <c r="G47" s="40"/>
      <c r="H47" s="40"/>
    </row>
    <row r="48" spans="1:8" s="37" customFormat="1" ht="12.75">
      <c r="A48" s="29"/>
      <c r="B48" s="582" t="s">
        <v>287</v>
      </c>
      <c r="C48" s="582"/>
      <c r="D48" s="582"/>
      <c r="E48" s="582"/>
      <c r="F48" s="582"/>
      <c r="G48" s="582"/>
      <c r="H48" s="48"/>
    </row>
    <row r="49" spans="1:8" s="37" customFormat="1" ht="8.25" customHeight="1">
      <c r="A49" s="29"/>
      <c r="B49" s="43"/>
      <c r="C49" s="33"/>
      <c r="D49" s="33"/>
      <c r="E49" s="31"/>
      <c r="F49" s="29"/>
      <c r="G49" s="40"/>
      <c r="H49" s="40"/>
    </row>
    <row r="50" spans="1:8" s="37" customFormat="1" ht="12.75">
      <c r="A50" s="29"/>
      <c r="B50" s="380" t="s">
        <v>274</v>
      </c>
      <c r="C50" s="380" t="s">
        <v>275</v>
      </c>
      <c r="D50" s="573" t="s">
        <v>276</v>
      </c>
      <c r="E50" s="574"/>
      <c r="F50" s="577" t="s">
        <v>226</v>
      </c>
      <c r="G50" s="578"/>
      <c r="H50" s="40"/>
    </row>
    <row r="51" spans="1:8" s="37" customFormat="1" ht="12.75">
      <c r="A51" s="29"/>
      <c r="B51" s="113">
        <v>32</v>
      </c>
      <c r="C51" s="113">
        <v>2</v>
      </c>
      <c r="D51" s="575">
        <v>0</v>
      </c>
      <c r="E51" s="576"/>
      <c r="F51" s="579">
        <f>SUM(B51:E51)</f>
        <v>34</v>
      </c>
      <c r="G51" s="580"/>
      <c r="H51" s="40"/>
    </row>
    <row r="52" spans="1:8" s="37" customFormat="1" ht="12.75">
      <c r="A52" s="29"/>
      <c r="B52" s="29"/>
      <c r="C52" s="29"/>
      <c r="D52" s="29"/>
      <c r="E52" s="29"/>
      <c r="F52" s="29"/>
      <c r="G52" s="29"/>
      <c r="H52" s="29"/>
    </row>
    <row r="53" spans="1:8" s="37" customFormat="1" ht="12.75">
      <c r="A53" s="29"/>
      <c r="B53" s="29"/>
      <c r="C53" s="29"/>
      <c r="D53" s="29"/>
      <c r="E53" s="29"/>
      <c r="F53" s="29"/>
      <c r="G53" s="29"/>
      <c r="H53" s="29"/>
    </row>
    <row r="54" spans="1:8" s="37" customFormat="1" ht="12.75">
      <c r="A54" s="29"/>
      <c r="B54" s="29"/>
      <c r="C54" s="29"/>
      <c r="D54" s="29"/>
      <c r="E54" s="29"/>
      <c r="F54" s="29"/>
      <c r="G54" s="29"/>
      <c r="H54" s="29"/>
    </row>
  </sheetData>
  <sheetProtection/>
  <mergeCells count="25">
    <mergeCell ref="A1:I1"/>
    <mergeCell ref="B3:G3"/>
    <mergeCell ref="B5:B19"/>
    <mergeCell ref="C5:C6"/>
    <mergeCell ref="D5:D6"/>
    <mergeCell ref="E5:H5"/>
    <mergeCell ref="C7:C9"/>
    <mergeCell ref="C10:C12"/>
    <mergeCell ref="C13:C15"/>
    <mergeCell ref="C16:C18"/>
    <mergeCell ref="B34:C36"/>
    <mergeCell ref="B25:G25"/>
    <mergeCell ref="C19:D19"/>
    <mergeCell ref="B23:D23"/>
    <mergeCell ref="B28:C30"/>
    <mergeCell ref="B31:C33"/>
    <mergeCell ref="B37:C39"/>
    <mergeCell ref="D51:E51"/>
    <mergeCell ref="F51:G51"/>
    <mergeCell ref="B41:G41"/>
    <mergeCell ref="B44:D44"/>
    <mergeCell ref="B45:D45"/>
    <mergeCell ref="B48:G48"/>
    <mergeCell ref="D50:E50"/>
    <mergeCell ref="F50:G5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9 G30:G39" formula="1"/>
  </ignoredErrors>
</worksheet>
</file>

<file path=xl/worksheets/sheet15.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K36" sqref="K36:O40"/>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8.7109375" style="0" customWidth="1"/>
    <col min="10" max="10" width="7.421875" style="0" customWidth="1"/>
  </cols>
  <sheetData>
    <row r="1" spans="1:10" ht="16.5">
      <c r="A1" s="581" t="s">
        <v>7</v>
      </c>
      <c r="B1" s="581"/>
      <c r="C1" s="581"/>
      <c r="D1" s="581"/>
      <c r="E1" s="581"/>
      <c r="F1" s="581"/>
      <c r="G1" s="581"/>
      <c r="H1" s="581"/>
      <c r="I1" s="581"/>
      <c r="J1" s="581"/>
    </row>
    <row r="3" spans="2:9" ht="12.75" customHeight="1">
      <c r="B3" s="582" t="s">
        <v>282</v>
      </c>
      <c r="C3" s="582"/>
      <c r="D3" s="582"/>
      <c r="E3" s="582"/>
      <c r="F3" s="582"/>
      <c r="G3" s="582"/>
      <c r="H3" s="582"/>
      <c r="I3" s="582"/>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99.1</v>
      </c>
      <c r="D12" s="10">
        <v>0</v>
      </c>
      <c r="E12" s="8">
        <v>0.2</v>
      </c>
      <c r="F12" s="10">
        <v>0.2</v>
      </c>
      <c r="G12" s="11">
        <v>0.5</v>
      </c>
      <c r="H12" s="8">
        <v>0</v>
      </c>
      <c r="I12" s="9">
        <f>SUM(C12:H12)</f>
        <v>100</v>
      </c>
    </row>
    <row r="13" spans="2:9" ht="12.75">
      <c r="B13" s="84" t="s">
        <v>241</v>
      </c>
      <c r="C13" s="14"/>
      <c r="D13" s="13"/>
      <c r="E13" s="14"/>
      <c r="F13" s="13"/>
      <c r="G13" s="14"/>
      <c r="H13" s="15"/>
      <c r="I13" s="88">
        <v>1007</v>
      </c>
    </row>
    <row r="14" spans="2:9" ht="12.75">
      <c r="B14" s="85" t="s">
        <v>291</v>
      </c>
      <c r="C14" s="16">
        <v>99.3</v>
      </c>
      <c r="D14" s="17">
        <v>0</v>
      </c>
      <c r="E14" s="18">
        <v>0.2</v>
      </c>
      <c r="F14" s="17">
        <v>0.1</v>
      </c>
      <c r="G14" s="18">
        <v>0.4</v>
      </c>
      <c r="H14" s="4">
        <v>0</v>
      </c>
      <c r="I14" s="7">
        <f>SUM(C14:H14)</f>
        <v>100</v>
      </c>
    </row>
    <row r="15" spans="2:9" ht="12.75">
      <c r="B15" s="86" t="s">
        <v>241</v>
      </c>
      <c r="C15" s="12"/>
      <c r="D15" s="13"/>
      <c r="E15" s="14"/>
      <c r="F15" s="13"/>
      <c r="G15" s="14"/>
      <c r="H15" s="20"/>
      <c r="I15" s="89">
        <v>4045</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9" ht="12.75">
      <c r="B21" s="49" t="s">
        <v>242</v>
      </c>
      <c r="C21" s="617">
        <v>20.6</v>
      </c>
      <c r="D21" s="618">
        <v>22.6</v>
      </c>
      <c r="E21" s="617">
        <v>5.5</v>
      </c>
      <c r="F21" s="618">
        <v>13.4</v>
      </c>
      <c r="G21" s="18"/>
      <c r="H21" s="23"/>
      <c r="I21" s="24"/>
    </row>
    <row r="22" spans="2:9" ht="12.75">
      <c r="B22" s="50" t="s">
        <v>243</v>
      </c>
      <c r="C22" s="609">
        <v>74.1</v>
      </c>
      <c r="D22" s="610">
        <v>23.6</v>
      </c>
      <c r="E22" s="609">
        <v>66.6</v>
      </c>
      <c r="F22" s="610">
        <v>14.4</v>
      </c>
      <c r="G22" s="18"/>
      <c r="H22" s="23"/>
      <c r="I22" s="24"/>
    </row>
    <row r="23" spans="2:9" ht="12.75">
      <c r="B23" s="50" t="s">
        <v>244</v>
      </c>
      <c r="C23" s="609">
        <v>2.1</v>
      </c>
      <c r="D23" s="610">
        <v>24.6</v>
      </c>
      <c r="E23" s="609">
        <v>24.2</v>
      </c>
      <c r="F23" s="610">
        <v>15.4</v>
      </c>
      <c r="G23" s="18"/>
      <c r="H23" s="23"/>
      <c r="I23" s="24"/>
    </row>
    <row r="24" spans="2:9" ht="12.75">
      <c r="B24" s="50" t="s">
        <v>245</v>
      </c>
      <c r="C24" s="609">
        <v>1.5</v>
      </c>
      <c r="D24" s="610">
        <v>25.6</v>
      </c>
      <c r="E24" s="609">
        <v>2</v>
      </c>
      <c r="F24" s="610">
        <v>16.4</v>
      </c>
      <c r="G24" s="18"/>
      <c r="H24" s="23"/>
      <c r="I24" s="24"/>
    </row>
    <row r="25" spans="2:9" ht="12.75">
      <c r="B25" s="50" t="s">
        <v>246</v>
      </c>
      <c r="C25" s="609">
        <v>0.5</v>
      </c>
      <c r="D25" s="610">
        <v>26.6</v>
      </c>
      <c r="E25" s="609">
        <v>0.6</v>
      </c>
      <c r="F25" s="610">
        <v>17.4</v>
      </c>
      <c r="G25" s="18"/>
      <c r="H25" s="23"/>
      <c r="I25" s="24"/>
    </row>
    <row r="26" spans="2:9" ht="12.75">
      <c r="B26" s="50" t="s">
        <v>247</v>
      </c>
      <c r="C26" s="609">
        <v>0.3</v>
      </c>
      <c r="D26" s="610">
        <v>27.6</v>
      </c>
      <c r="E26" s="609">
        <v>0.4</v>
      </c>
      <c r="F26" s="610">
        <v>18.4</v>
      </c>
      <c r="G26" s="18"/>
      <c r="H26" s="23"/>
      <c r="I26" s="24"/>
    </row>
    <row r="27" spans="2:9" ht="12.75">
      <c r="B27" s="50" t="s">
        <v>248</v>
      </c>
      <c r="C27" s="609">
        <v>0</v>
      </c>
      <c r="D27" s="610">
        <v>28.6</v>
      </c>
      <c r="E27" s="609">
        <v>0.1</v>
      </c>
      <c r="F27" s="610">
        <v>19.4</v>
      </c>
      <c r="G27" s="18"/>
      <c r="H27" s="23"/>
      <c r="I27" s="24"/>
    </row>
    <row r="28" spans="2:9" ht="12.75">
      <c r="B28" s="50" t="s">
        <v>249</v>
      </c>
      <c r="C28" s="609">
        <v>0.1</v>
      </c>
      <c r="D28" s="610">
        <v>29.6</v>
      </c>
      <c r="E28" s="609">
        <v>0</v>
      </c>
      <c r="F28" s="610">
        <v>20.4</v>
      </c>
      <c r="G28" s="18"/>
      <c r="H28" s="23"/>
      <c r="I28" s="24"/>
    </row>
    <row r="29" spans="2:9" ht="12.75">
      <c r="B29" s="50" t="s">
        <v>250</v>
      </c>
      <c r="C29" s="609">
        <v>0</v>
      </c>
      <c r="D29" s="610">
        <v>30.6</v>
      </c>
      <c r="E29" s="609">
        <v>0</v>
      </c>
      <c r="F29" s="610">
        <v>21.4</v>
      </c>
      <c r="G29" s="18"/>
      <c r="H29" s="23"/>
      <c r="I29" s="24"/>
    </row>
    <row r="30" spans="2:9" ht="12.75">
      <c r="B30" s="51" t="s">
        <v>227</v>
      </c>
      <c r="C30" s="609">
        <v>0.9</v>
      </c>
      <c r="D30" s="610"/>
      <c r="E30" s="609">
        <v>0.5</v>
      </c>
      <c r="F30" s="610"/>
      <c r="G30" s="18"/>
      <c r="H30" s="23"/>
      <c r="I30" s="24"/>
    </row>
    <row r="31" spans="2:9" ht="12.75">
      <c r="B31" s="87" t="s">
        <v>226</v>
      </c>
      <c r="C31" s="611">
        <f>SUM(C21:C30)</f>
        <v>100.09999999999998</v>
      </c>
      <c r="D31" s="612"/>
      <c r="E31" s="611">
        <f>SUM(E21:E30)</f>
        <v>99.89999999999999</v>
      </c>
      <c r="F31" s="612"/>
      <c r="G31" s="18"/>
      <c r="H31" s="23"/>
      <c r="I31" s="24"/>
    </row>
    <row r="32" spans="2:9" ht="12.75">
      <c r="B32" s="86" t="s">
        <v>241</v>
      </c>
      <c r="C32" s="620">
        <v>1007</v>
      </c>
      <c r="D32" s="614"/>
      <c r="E32" s="613">
        <v>4045</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15" ht="18" customHeight="1">
      <c r="C36" s="592" t="s">
        <v>222</v>
      </c>
      <c r="D36" s="594"/>
      <c r="E36" s="592" t="s">
        <v>223</v>
      </c>
      <c r="F36" s="594"/>
      <c r="G36" s="592" t="s">
        <v>224</v>
      </c>
      <c r="H36" s="594"/>
      <c r="I36" s="592" t="s">
        <v>8</v>
      </c>
      <c r="J36" s="594"/>
      <c r="K36" s="660"/>
      <c r="L36" s="661"/>
      <c r="M36" s="661"/>
      <c r="N36" s="661"/>
      <c r="O36" s="661"/>
    </row>
    <row r="37" spans="2:15" ht="18.75" customHeight="1">
      <c r="B37" s="49" t="s">
        <v>153</v>
      </c>
      <c r="C37" s="601">
        <v>329</v>
      </c>
      <c r="D37" s="602">
        <v>22.6</v>
      </c>
      <c r="E37" s="601">
        <v>384</v>
      </c>
      <c r="F37" s="602">
        <v>23.6</v>
      </c>
      <c r="G37" s="601">
        <v>320</v>
      </c>
      <c r="H37" s="602">
        <v>24.6</v>
      </c>
      <c r="I37" s="601">
        <v>313</v>
      </c>
      <c r="J37" s="602">
        <v>24.6</v>
      </c>
      <c r="K37" s="660"/>
      <c r="L37" s="661"/>
      <c r="M37" s="661"/>
      <c r="N37" s="661"/>
      <c r="O37" s="661"/>
    </row>
    <row r="38" spans="2:15" ht="30" customHeight="1">
      <c r="B38" s="50" t="s">
        <v>154</v>
      </c>
      <c r="C38" s="605">
        <v>2</v>
      </c>
      <c r="D38" s="606">
        <v>23.6</v>
      </c>
      <c r="E38" s="605">
        <v>9</v>
      </c>
      <c r="F38" s="606">
        <v>24.6</v>
      </c>
      <c r="G38" s="605">
        <v>11</v>
      </c>
      <c r="H38" s="606">
        <v>25.6</v>
      </c>
      <c r="I38" s="605">
        <v>4</v>
      </c>
      <c r="J38" s="606">
        <v>25.6</v>
      </c>
      <c r="K38" s="660"/>
      <c r="L38" s="661"/>
      <c r="M38" s="661"/>
      <c r="N38" s="661"/>
      <c r="O38" s="661"/>
    </row>
    <row r="39" spans="2:11" ht="27.75" customHeight="1">
      <c r="B39" s="50" t="s">
        <v>155</v>
      </c>
      <c r="C39" s="605">
        <v>0</v>
      </c>
      <c r="D39" s="606">
        <v>24.6</v>
      </c>
      <c r="E39" s="605">
        <v>0</v>
      </c>
      <c r="F39" s="606">
        <v>25.6</v>
      </c>
      <c r="G39" s="605">
        <v>0</v>
      </c>
      <c r="H39" s="606">
        <v>26.6</v>
      </c>
      <c r="I39" s="605">
        <v>0</v>
      </c>
      <c r="J39" s="606">
        <v>26.6</v>
      </c>
      <c r="K39" s="414"/>
    </row>
    <row r="40" spans="2:11" ht="18" customHeight="1">
      <c r="B40" s="50" t="s">
        <v>156</v>
      </c>
      <c r="C40" s="605">
        <v>0</v>
      </c>
      <c r="D40" s="606">
        <v>25.6</v>
      </c>
      <c r="E40" s="605">
        <v>0</v>
      </c>
      <c r="F40" s="606">
        <v>26.6</v>
      </c>
      <c r="G40" s="605">
        <v>1</v>
      </c>
      <c r="H40" s="606">
        <v>27.6</v>
      </c>
      <c r="I40" s="605">
        <v>0</v>
      </c>
      <c r="J40" s="606">
        <v>27.6</v>
      </c>
      <c r="K40" s="414"/>
    </row>
    <row r="41" spans="2:11" ht="29.25" customHeight="1">
      <c r="B41" s="50" t="s">
        <v>189</v>
      </c>
      <c r="C41" s="605">
        <v>1</v>
      </c>
      <c r="D41" s="606">
        <v>26.6</v>
      </c>
      <c r="E41" s="605">
        <v>0</v>
      </c>
      <c r="F41" s="606">
        <v>27.6</v>
      </c>
      <c r="G41" s="605">
        <v>2</v>
      </c>
      <c r="H41" s="606">
        <v>28.6</v>
      </c>
      <c r="I41" s="605">
        <v>2</v>
      </c>
      <c r="J41" s="606">
        <v>28.6</v>
      </c>
      <c r="K41" s="414"/>
    </row>
    <row r="42" spans="2:10" ht="16.5" customHeight="1">
      <c r="B42" s="50" t="s">
        <v>251</v>
      </c>
      <c r="C42" s="605">
        <v>0</v>
      </c>
      <c r="D42" s="606">
        <v>27.6</v>
      </c>
      <c r="E42" s="605">
        <v>0</v>
      </c>
      <c r="F42" s="606">
        <v>28.6</v>
      </c>
      <c r="G42" s="605">
        <v>0</v>
      </c>
      <c r="H42" s="606">
        <v>29.6</v>
      </c>
      <c r="I42" s="605">
        <v>0</v>
      </c>
      <c r="J42" s="606">
        <v>29.6</v>
      </c>
    </row>
    <row r="43" spans="2:10" ht="29.25" customHeight="1">
      <c r="B43" s="50" t="s">
        <v>159</v>
      </c>
      <c r="C43" s="605">
        <v>7</v>
      </c>
      <c r="D43" s="606">
        <v>28.6</v>
      </c>
      <c r="E43" s="605">
        <v>8</v>
      </c>
      <c r="F43" s="606">
        <v>29.6</v>
      </c>
      <c r="G43" s="605">
        <v>7</v>
      </c>
      <c r="H43" s="606">
        <v>30.6</v>
      </c>
      <c r="I43" s="605">
        <v>4</v>
      </c>
      <c r="J43" s="606">
        <v>30.6</v>
      </c>
    </row>
    <row r="44" spans="2:10" ht="26.25" customHeight="1">
      <c r="B44" s="50" t="s">
        <v>181</v>
      </c>
      <c r="C44" s="605">
        <v>0</v>
      </c>
      <c r="D44" s="606">
        <v>29.6</v>
      </c>
      <c r="E44" s="605">
        <v>0</v>
      </c>
      <c r="F44" s="606">
        <v>30.6</v>
      </c>
      <c r="G44" s="605">
        <v>0</v>
      </c>
      <c r="H44" s="606">
        <v>31.6</v>
      </c>
      <c r="I44" s="605">
        <v>0</v>
      </c>
      <c r="J44" s="606">
        <v>31.6</v>
      </c>
    </row>
    <row r="45" spans="2:10" ht="27" customHeight="1">
      <c r="B45" s="50" t="s">
        <v>170</v>
      </c>
      <c r="C45" s="605">
        <v>1</v>
      </c>
      <c r="D45" s="606">
        <v>30.6</v>
      </c>
      <c r="E45" s="605">
        <v>0</v>
      </c>
      <c r="F45" s="606">
        <v>31.6</v>
      </c>
      <c r="G45" s="605">
        <v>0</v>
      </c>
      <c r="H45" s="606">
        <v>32.6</v>
      </c>
      <c r="I45" s="605">
        <v>0</v>
      </c>
      <c r="J45" s="606">
        <v>32.6</v>
      </c>
    </row>
    <row r="46" spans="2:10" ht="30.75" customHeight="1">
      <c r="B46" s="50" t="s">
        <v>171</v>
      </c>
      <c r="C46" s="605">
        <v>0</v>
      </c>
      <c r="D46" s="606">
        <v>31.6</v>
      </c>
      <c r="E46" s="605">
        <v>0</v>
      </c>
      <c r="F46" s="606">
        <v>32.6</v>
      </c>
      <c r="G46" s="605">
        <v>0</v>
      </c>
      <c r="H46" s="606">
        <v>33.6</v>
      </c>
      <c r="I46" s="605">
        <v>1</v>
      </c>
      <c r="J46" s="606">
        <v>33.6</v>
      </c>
    </row>
    <row r="47" spans="2:10" ht="16.5" customHeight="1">
      <c r="B47" s="50" t="s">
        <v>157</v>
      </c>
      <c r="C47" s="605">
        <v>9</v>
      </c>
      <c r="D47" s="606">
        <v>32.6</v>
      </c>
      <c r="E47" s="605">
        <v>16</v>
      </c>
      <c r="F47" s="606">
        <v>33.6</v>
      </c>
      <c r="G47" s="605">
        <v>11</v>
      </c>
      <c r="H47" s="606">
        <v>34.6</v>
      </c>
      <c r="I47" s="605">
        <v>22</v>
      </c>
      <c r="J47" s="606">
        <v>34.6</v>
      </c>
    </row>
    <row r="48" spans="2:10" ht="12.75">
      <c r="B48" s="50" t="s">
        <v>158</v>
      </c>
      <c r="C48" s="605">
        <v>49</v>
      </c>
      <c r="D48" s="606">
        <v>33.6</v>
      </c>
      <c r="E48" s="605">
        <v>6</v>
      </c>
      <c r="F48" s="606">
        <v>34.6</v>
      </c>
      <c r="G48" s="605">
        <v>3</v>
      </c>
      <c r="H48" s="606">
        <v>35.6</v>
      </c>
      <c r="I48" s="605">
        <v>4</v>
      </c>
      <c r="J48" s="606">
        <v>35.6</v>
      </c>
    </row>
    <row r="49" spans="2:10" ht="12.75">
      <c r="B49" s="51" t="s">
        <v>182</v>
      </c>
      <c r="C49" s="607">
        <v>671</v>
      </c>
      <c r="D49" s="608">
        <v>34.6</v>
      </c>
      <c r="E49" s="607">
        <v>633</v>
      </c>
      <c r="F49" s="608">
        <v>35.6</v>
      </c>
      <c r="G49" s="607">
        <v>595</v>
      </c>
      <c r="H49" s="608">
        <v>36.6</v>
      </c>
      <c r="I49" s="607">
        <v>634</v>
      </c>
      <c r="J49" s="608">
        <v>36.6</v>
      </c>
    </row>
  </sheetData>
  <sheetProtection/>
  <mergeCells count="95">
    <mergeCell ref="K36:O38"/>
    <mergeCell ref="I44:J44"/>
    <mergeCell ref="I45:J45"/>
    <mergeCell ref="I46:J46"/>
    <mergeCell ref="I47:J47"/>
    <mergeCell ref="I48:J48"/>
    <mergeCell ref="I49:J49"/>
    <mergeCell ref="I38:J38"/>
    <mergeCell ref="I39:J39"/>
    <mergeCell ref="I40:J40"/>
    <mergeCell ref="I41:J41"/>
    <mergeCell ref="I42:J42"/>
    <mergeCell ref="I43:J43"/>
    <mergeCell ref="C48:D48"/>
    <mergeCell ref="E48:F48"/>
    <mergeCell ref="G48:H48"/>
    <mergeCell ref="C38:D38"/>
    <mergeCell ref="E38:F38"/>
    <mergeCell ref="G38:H38"/>
    <mergeCell ref="C46:D46"/>
    <mergeCell ref="E46:F46"/>
    <mergeCell ref="G46:H46"/>
    <mergeCell ref="C39:D39"/>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I36:J36"/>
    <mergeCell ref="I37:J37"/>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7:D47"/>
    <mergeCell ref="E47:F47"/>
    <mergeCell ref="G47:H47"/>
    <mergeCell ref="C44:D44"/>
    <mergeCell ref="E44:F44"/>
    <mergeCell ref="G44:H44"/>
    <mergeCell ref="C45:D45"/>
    <mergeCell ref="E45:F45"/>
    <mergeCell ref="G45:H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62"/>
  <sheetViews>
    <sheetView showGridLines="0" zoomScalePageLayoutView="0" workbookViewId="0" topLeftCell="A1">
      <selection activeCell="F43" sqref="F43:G43"/>
    </sheetView>
  </sheetViews>
  <sheetFormatPr defaultColWidth="11.421875" defaultRowHeight="12.75"/>
  <cols>
    <col min="1" max="1" width="2.140625" style="0" customWidth="1"/>
    <col min="2" max="2" width="11.421875" style="0" customWidth="1"/>
    <col min="5" max="5" width="9.8515625" style="0" customWidth="1"/>
    <col min="6" max="7" width="25.7109375" style="0" customWidth="1"/>
    <col min="8" max="8" width="4.00390625" style="0" customWidth="1"/>
  </cols>
  <sheetData>
    <row r="1" spans="1:8" ht="16.5">
      <c r="A1" s="581" t="s">
        <v>7</v>
      </c>
      <c r="B1" s="581"/>
      <c r="C1" s="581"/>
      <c r="D1" s="581"/>
      <c r="E1" s="581"/>
      <c r="F1" s="581"/>
      <c r="G1" s="581"/>
      <c r="H1" s="581"/>
    </row>
    <row r="2" spans="1:8" ht="12.75">
      <c r="A2" s="384"/>
      <c r="B2" s="384"/>
      <c r="C2" s="384"/>
      <c r="D2" s="384"/>
      <c r="E2" s="384"/>
      <c r="F2" s="384"/>
      <c r="G2" s="384"/>
      <c r="H2" s="384"/>
    </row>
    <row r="3" spans="1:8" ht="12.75" customHeight="1">
      <c r="A3" s="384"/>
      <c r="B3" s="582" t="s">
        <v>198</v>
      </c>
      <c r="C3" s="582"/>
      <c r="D3" s="582"/>
      <c r="E3" s="582"/>
      <c r="F3" s="582"/>
      <c r="G3" s="582"/>
      <c r="H3" s="384"/>
    </row>
    <row r="4" spans="2:5" ht="8.25" customHeight="1">
      <c r="B4" s="2"/>
      <c r="C4" s="2"/>
      <c r="D4" s="2"/>
      <c r="E4" s="2"/>
    </row>
    <row r="5" spans="2:7" ht="21" customHeight="1">
      <c r="B5" s="624"/>
      <c r="C5" s="624"/>
      <c r="D5" s="624"/>
      <c r="E5" s="624"/>
      <c r="F5" s="381" t="s">
        <v>290</v>
      </c>
      <c r="G5" s="382" t="s">
        <v>291</v>
      </c>
    </row>
    <row r="6" spans="2:7" ht="12.75" customHeight="1">
      <c r="B6" s="583" t="s">
        <v>199</v>
      </c>
      <c r="C6" s="584"/>
      <c r="D6" s="584"/>
      <c r="E6" s="584"/>
      <c r="F6" s="115">
        <v>0.1</v>
      </c>
      <c r="G6" s="123">
        <v>0</v>
      </c>
    </row>
    <row r="7" spans="2:7" ht="12.75" customHeight="1">
      <c r="B7" s="588" t="s">
        <v>200</v>
      </c>
      <c r="C7" s="623"/>
      <c r="D7" s="623"/>
      <c r="E7" s="623"/>
      <c r="F7" s="107">
        <v>0</v>
      </c>
      <c r="G7" s="124">
        <v>0</v>
      </c>
    </row>
    <row r="8" spans="2:7" ht="11.25" customHeight="1">
      <c r="B8" s="588" t="s">
        <v>201</v>
      </c>
      <c r="C8" s="623"/>
      <c r="D8" s="623"/>
      <c r="E8" s="623"/>
      <c r="F8" s="107">
        <v>0</v>
      </c>
      <c r="G8" s="124">
        <v>0</v>
      </c>
    </row>
    <row r="9" spans="2:7" ht="10.5" customHeight="1">
      <c r="B9" s="588" t="s">
        <v>172</v>
      </c>
      <c r="C9" s="623"/>
      <c r="D9" s="623"/>
      <c r="E9" s="589"/>
      <c r="F9" s="107">
        <v>0.1</v>
      </c>
      <c r="G9" s="124">
        <v>0</v>
      </c>
    </row>
    <row r="10" spans="2:7" ht="14.25" customHeight="1">
      <c r="B10" s="588" t="s">
        <v>173</v>
      </c>
      <c r="C10" s="623"/>
      <c r="D10" s="623"/>
      <c r="E10" s="623"/>
      <c r="F10" s="107">
        <v>0.1</v>
      </c>
      <c r="G10" s="124">
        <v>0.2</v>
      </c>
    </row>
    <row r="11" spans="2:7" ht="13.5" customHeight="1">
      <c r="B11" s="588" t="s">
        <v>174</v>
      </c>
      <c r="C11" s="623"/>
      <c r="D11" s="623"/>
      <c r="E11" s="623"/>
      <c r="F11" s="107">
        <v>0.1</v>
      </c>
      <c r="G11" s="124">
        <v>0.5</v>
      </c>
    </row>
    <row r="12" spans="2:7" ht="13.5" customHeight="1">
      <c r="B12" s="588" t="s">
        <v>202</v>
      </c>
      <c r="C12" s="623"/>
      <c r="D12" s="623"/>
      <c r="E12" s="623"/>
      <c r="F12" s="107">
        <v>94.8</v>
      </c>
      <c r="G12" s="124">
        <v>94.5</v>
      </c>
    </row>
    <row r="13" spans="2:7" ht="12.75">
      <c r="B13" s="588" t="s">
        <v>203</v>
      </c>
      <c r="C13" s="623"/>
      <c r="D13" s="623"/>
      <c r="E13" s="623"/>
      <c r="F13" s="107">
        <v>0</v>
      </c>
      <c r="G13" s="124">
        <v>0.1</v>
      </c>
    </row>
    <row r="14" spans="2:7" ht="12.75">
      <c r="B14" s="588" t="s">
        <v>204</v>
      </c>
      <c r="C14" s="623"/>
      <c r="D14" s="623"/>
      <c r="E14" s="623"/>
      <c r="F14" s="107">
        <v>0.5</v>
      </c>
      <c r="G14" s="124">
        <v>0.3</v>
      </c>
    </row>
    <row r="15" spans="2:7" ht="12.75" customHeight="1">
      <c r="B15" s="588" t="s">
        <v>175</v>
      </c>
      <c r="C15" s="623"/>
      <c r="D15" s="623"/>
      <c r="E15" s="623"/>
      <c r="F15" s="107">
        <v>0.2</v>
      </c>
      <c r="G15" s="124">
        <v>0.1</v>
      </c>
    </row>
    <row r="16" spans="2:7" ht="12.75">
      <c r="B16" s="588" t="s">
        <v>205</v>
      </c>
      <c r="C16" s="623"/>
      <c r="D16" s="623"/>
      <c r="E16" s="623"/>
      <c r="F16" s="107">
        <v>0.1</v>
      </c>
      <c r="G16" s="124">
        <v>0.1</v>
      </c>
    </row>
    <row r="17" spans="2:7" ht="12.75">
      <c r="B17" s="588" t="s">
        <v>206</v>
      </c>
      <c r="C17" s="623"/>
      <c r="D17" s="623"/>
      <c r="E17" s="623"/>
      <c r="F17" s="107">
        <v>1</v>
      </c>
      <c r="G17" s="124">
        <v>1</v>
      </c>
    </row>
    <row r="18" spans="2:7" ht="12.75" customHeight="1">
      <c r="B18" s="588" t="s">
        <v>207</v>
      </c>
      <c r="C18" s="623"/>
      <c r="D18" s="623"/>
      <c r="E18" s="623"/>
      <c r="F18" s="107">
        <v>0.1</v>
      </c>
      <c r="G18" s="124">
        <v>0.1</v>
      </c>
    </row>
    <row r="19" spans="2:7" ht="12.75">
      <c r="B19" s="588" t="s">
        <v>208</v>
      </c>
      <c r="C19" s="623"/>
      <c r="D19" s="623"/>
      <c r="E19" s="623"/>
      <c r="F19" s="107">
        <v>1.6</v>
      </c>
      <c r="G19" s="124">
        <v>1.2</v>
      </c>
    </row>
    <row r="20" spans="2:7" ht="12.75">
      <c r="B20" s="588" t="s">
        <v>209</v>
      </c>
      <c r="C20" s="623"/>
      <c r="D20" s="623"/>
      <c r="E20" s="623"/>
      <c r="F20" s="107">
        <v>0</v>
      </c>
      <c r="G20" s="124">
        <v>0.3</v>
      </c>
    </row>
    <row r="21" spans="2:7" ht="12.75">
      <c r="B21" s="564" t="s">
        <v>227</v>
      </c>
      <c r="C21" s="565"/>
      <c r="D21" s="565"/>
      <c r="E21" s="565"/>
      <c r="F21" s="107">
        <v>1.3</v>
      </c>
      <c r="G21" s="124">
        <v>1.6</v>
      </c>
    </row>
    <row r="22" spans="2:7" ht="12.75" customHeight="1">
      <c r="B22" s="625" t="s">
        <v>226</v>
      </c>
      <c r="C22" s="626"/>
      <c r="D22" s="626"/>
      <c r="E22" s="626"/>
      <c r="F22" s="117">
        <f>SUM(F6:F21)</f>
        <v>99.99999999999999</v>
      </c>
      <c r="G22" s="125">
        <f>SUM(G6:G21)</f>
        <v>99.99999999999997</v>
      </c>
    </row>
    <row r="23" spans="2:7" ht="16.5" customHeight="1">
      <c r="B23" s="628" t="s">
        <v>241</v>
      </c>
      <c r="C23" s="629"/>
      <c r="D23" s="629"/>
      <c r="E23" s="629"/>
      <c r="F23" s="118">
        <v>1007</v>
      </c>
      <c r="G23" s="126">
        <v>4045</v>
      </c>
    </row>
    <row r="24" spans="2:7" ht="16.5" customHeight="1">
      <c r="B24" s="21"/>
      <c r="C24" s="21"/>
      <c r="D24" s="21"/>
      <c r="E24" s="21"/>
      <c r="F24" s="131"/>
      <c r="G24" s="131"/>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1</v>
      </c>
      <c r="G28" s="5">
        <v>0.7</v>
      </c>
    </row>
    <row r="29" spans="2:7" ht="12.75">
      <c r="B29" s="569" t="s">
        <v>212</v>
      </c>
      <c r="C29" s="630"/>
      <c r="D29" s="630"/>
      <c r="E29" s="570"/>
      <c r="F29" s="116">
        <v>1.7</v>
      </c>
      <c r="G29" s="102">
        <v>1.4</v>
      </c>
    </row>
    <row r="30" spans="2:7" ht="12.75">
      <c r="B30" s="569" t="s">
        <v>213</v>
      </c>
      <c r="C30" s="630"/>
      <c r="D30" s="630"/>
      <c r="E30" s="570"/>
      <c r="F30" s="116">
        <v>95.4</v>
      </c>
      <c r="G30" s="102">
        <v>95.8</v>
      </c>
    </row>
    <row r="31" spans="2:7" ht="12.75">
      <c r="B31" s="569" t="s">
        <v>179</v>
      </c>
      <c r="C31" s="630"/>
      <c r="D31" s="630"/>
      <c r="E31" s="570"/>
      <c r="F31" s="116">
        <v>0.3</v>
      </c>
      <c r="G31" s="102">
        <v>0.2</v>
      </c>
    </row>
    <row r="32" spans="2:7" ht="12.75">
      <c r="B32" s="569" t="s">
        <v>214</v>
      </c>
      <c r="C32" s="630"/>
      <c r="D32" s="630"/>
      <c r="E32" s="570"/>
      <c r="F32" s="116">
        <v>0.2</v>
      </c>
      <c r="G32" s="102">
        <v>0.3</v>
      </c>
    </row>
    <row r="33" spans="2:7" ht="12.75">
      <c r="B33" s="569" t="s">
        <v>176</v>
      </c>
      <c r="C33" s="630"/>
      <c r="D33" s="630"/>
      <c r="E33" s="570"/>
      <c r="F33" s="116">
        <v>0</v>
      </c>
      <c r="G33" s="102">
        <v>0.1</v>
      </c>
    </row>
    <row r="34" spans="2:7" ht="12.75">
      <c r="B34" s="569" t="s">
        <v>215</v>
      </c>
      <c r="C34" s="630"/>
      <c r="D34" s="630"/>
      <c r="E34" s="570"/>
      <c r="F34" s="116">
        <v>0</v>
      </c>
      <c r="G34" s="102">
        <v>0.1</v>
      </c>
    </row>
    <row r="35" spans="2:7" ht="12.75">
      <c r="B35" s="569" t="s">
        <v>160</v>
      </c>
      <c r="C35" s="630"/>
      <c r="D35" s="630"/>
      <c r="E35" s="570"/>
      <c r="F35" s="116">
        <v>0.6</v>
      </c>
      <c r="G35" s="102">
        <v>0.9</v>
      </c>
    </row>
    <row r="36" spans="2:7" ht="12.75">
      <c r="B36" s="569" t="s">
        <v>216</v>
      </c>
      <c r="C36" s="630"/>
      <c r="D36" s="630"/>
      <c r="E36" s="570"/>
      <c r="F36" s="116">
        <v>0.1</v>
      </c>
      <c r="G36" s="102">
        <v>0</v>
      </c>
    </row>
    <row r="37" spans="2:7" ht="12.75">
      <c r="B37" s="569" t="s">
        <v>177</v>
      </c>
      <c r="C37" s="630"/>
      <c r="D37" s="630"/>
      <c r="E37" s="570"/>
      <c r="F37" s="116">
        <v>0</v>
      </c>
      <c r="G37" s="102">
        <v>0</v>
      </c>
    </row>
    <row r="38" spans="2:7" ht="12.75">
      <c r="B38" s="569" t="s">
        <v>4</v>
      </c>
      <c r="C38" s="630"/>
      <c r="D38" s="630"/>
      <c r="E38" s="570"/>
      <c r="F38" s="116">
        <v>0</v>
      </c>
      <c r="G38" s="102">
        <v>0</v>
      </c>
    </row>
    <row r="39" spans="2:7" ht="12.75">
      <c r="B39" s="97" t="s">
        <v>3</v>
      </c>
      <c r="C39" s="41"/>
      <c r="D39" s="41"/>
      <c r="E39" s="130"/>
      <c r="F39" s="116">
        <v>0</v>
      </c>
      <c r="G39" s="102"/>
    </row>
    <row r="40" spans="2:7" ht="12.75">
      <c r="B40" s="97" t="s">
        <v>178</v>
      </c>
      <c r="C40" s="41"/>
      <c r="D40" s="41"/>
      <c r="E40" s="130"/>
      <c r="F40" s="116">
        <v>0</v>
      </c>
      <c r="G40" s="102">
        <v>0</v>
      </c>
    </row>
    <row r="41" spans="2:7" ht="12.75">
      <c r="B41" s="571" t="s">
        <v>227</v>
      </c>
      <c r="C41" s="638"/>
      <c r="D41" s="638"/>
      <c r="E41" s="572"/>
      <c r="F41" s="116">
        <v>0.7</v>
      </c>
      <c r="G41" s="102">
        <v>0.5</v>
      </c>
    </row>
    <row r="42" spans="2:7" ht="12.75">
      <c r="B42" s="635" t="s">
        <v>226</v>
      </c>
      <c r="C42" s="636"/>
      <c r="D42" s="636"/>
      <c r="E42" s="637"/>
      <c r="F42" s="117">
        <f>SUM(F28:F41)</f>
        <v>100</v>
      </c>
      <c r="G42" s="125">
        <f>SUM(G28:G41)</f>
        <v>99.99999999999999</v>
      </c>
    </row>
    <row r="43" spans="2:9" ht="16.5" customHeight="1">
      <c r="B43" s="631" t="s">
        <v>241</v>
      </c>
      <c r="C43" s="632"/>
      <c r="D43" s="632"/>
      <c r="E43" s="633"/>
      <c r="F43" s="541">
        <v>990</v>
      </c>
      <c r="G43" s="542">
        <v>3951</v>
      </c>
      <c r="I43" s="402"/>
    </row>
    <row r="44" spans="2:9" ht="16.5" customHeight="1">
      <c r="B44" s="100"/>
      <c r="C44" s="100"/>
      <c r="D44" s="100"/>
      <c r="E44" s="100"/>
      <c r="F44" s="131"/>
      <c r="G44" s="131"/>
      <c r="I44" s="414"/>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0.3</v>
      </c>
      <c r="G48" s="8">
        <v>0.4</v>
      </c>
    </row>
    <row r="49" spans="2:7" ht="12.75">
      <c r="B49" s="569" t="s">
        <v>190</v>
      </c>
      <c r="C49" s="630"/>
      <c r="D49" s="630"/>
      <c r="E49" s="570"/>
      <c r="F49" s="121">
        <v>3</v>
      </c>
      <c r="G49" s="17">
        <v>2.3</v>
      </c>
    </row>
    <row r="50" spans="2:7" ht="12.75">
      <c r="B50" s="569" t="s">
        <v>218</v>
      </c>
      <c r="C50" s="630"/>
      <c r="D50" s="630"/>
      <c r="E50" s="570"/>
      <c r="F50" s="121">
        <v>93.8</v>
      </c>
      <c r="G50" s="17">
        <v>93.4</v>
      </c>
    </row>
    <row r="51" spans="2:7" ht="27.75" customHeight="1">
      <c r="B51" s="588" t="s">
        <v>219</v>
      </c>
      <c r="C51" s="623"/>
      <c r="D51" s="623"/>
      <c r="E51" s="589"/>
      <c r="F51" s="121">
        <v>0.9</v>
      </c>
      <c r="G51" s="17">
        <v>0.9</v>
      </c>
    </row>
    <row r="52" spans="2:7" ht="12.75">
      <c r="B52" s="569" t="s">
        <v>220</v>
      </c>
      <c r="C52" s="630"/>
      <c r="D52" s="630"/>
      <c r="E52" s="570"/>
      <c r="F52" s="121">
        <v>0.2</v>
      </c>
      <c r="G52" s="17">
        <v>0.2</v>
      </c>
    </row>
    <row r="53" spans="2:7" ht="12.75">
      <c r="B53" s="569" t="s">
        <v>229</v>
      </c>
      <c r="C53" s="630"/>
      <c r="D53" s="630"/>
      <c r="E53" s="570"/>
      <c r="F53" s="121">
        <v>0.9</v>
      </c>
      <c r="G53" s="17">
        <v>0.5</v>
      </c>
    </row>
    <row r="54" spans="2:7" ht="27.75" customHeight="1">
      <c r="B54" s="588" t="s">
        <v>221</v>
      </c>
      <c r="C54" s="623"/>
      <c r="D54" s="623"/>
      <c r="E54" s="589"/>
      <c r="F54" s="121">
        <v>0</v>
      </c>
      <c r="G54" s="17">
        <v>0</v>
      </c>
    </row>
    <row r="55" spans="2:7" ht="12.75">
      <c r="B55" s="569" t="s">
        <v>230</v>
      </c>
      <c r="C55" s="630"/>
      <c r="D55" s="630"/>
      <c r="E55" s="570"/>
      <c r="F55" s="121">
        <v>0.1</v>
      </c>
      <c r="G55" s="17">
        <v>0.1</v>
      </c>
    </row>
    <row r="56" spans="2:7" ht="12.75">
      <c r="B56" s="569" t="s">
        <v>191</v>
      </c>
      <c r="C56" s="630"/>
      <c r="D56" s="630"/>
      <c r="E56" s="570"/>
      <c r="F56" s="121">
        <v>0</v>
      </c>
      <c r="G56" s="17">
        <v>0.2</v>
      </c>
    </row>
    <row r="57" spans="2:7" ht="12.75">
      <c r="B57" s="569" t="s">
        <v>192</v>
      </c>
      <c r="C57" s="630"/>
      <c r="D57" s="630"/>
      <c r="E57" s="570"/>
      <c r="F57" s="121">
        <v>0</v>
      </c>
      <c r="G57" s="17">
        <v>0.2</v>
      </c>
    </row>
    <row r="58" spans="2:7" ht="12.75">
      <c r="B58" s="569" t="s">
        <v>231</v>
      </c>
      <c r="C58" s="630"/>
      <c r="D58" s="630"/>
      <c r="E58" s="570"/>
      <c r="F58" s="121">
        <v>0</v>
      </c>
      <c r="G58" s="17">
        <v>0</v>
      </c>
    </row>
    <row r="59" spans="2:7" ht="12.75">
      <c r="B59" s="569" t="s">
        <v>193</v>
      </c>
      <c r="C59" s="630"/>
      <c r="D59" s="630"/>
      <c r="E59" s="570"/>
      <c r="F59" s="121">
        <v>0.1</v>
      </c>
      <c r="G59" s="17">
        <v>0.1</v>
      </c>
    </row>
    <row r="60" spans="2:7" ht="12.75">
      <c r="B60" s="571" t="s">
        <v>227</v>
      </c>
      <c r="C60" s="638"/>
      <c r="D60" s="638"/>
      <c r="E60" s="572"/>
      <c r="F60" s="121">
        <v>0.7</v>
      </c>
      <c r="G60" s="17">
        <v>1.6</v>
      </c>
    </row>
    <row r="61" spans="2:7" ht="12.75">
      <c r="B61" s="635" t="s">
        <v>226</v>
      </c>
      <c r="C61" s="636"/>
      <c r="D61" s="636"/>
      <c r="E61" s="636"/>
      <c r="F61" s="114">
        <f>SUM(F48:F60)</f>
        <v>100</v>
      </c>
      <c r="G61" s="7">
        <f>SUM(G48:G60)</f>
        <v>99.9</v>
      </c>
    </row>
    <row r="62" spans="2:7" ht="12.75">
      <c r="B62" s="631" t="s">
        <v>241</v>
      </c>
      <c r="C62" s="632"/>
      <c r="D62" s="632"/>
      <c r="E62" s="632"/>
      <c r="F62" s="122">
        <v>1007</v>
      </c>
      <c r="G62" s="129">
        <v>4045</v>
      </c>
    </row>
  </sheetData>
  <sheetProtection/>
  <mergeCells count="53">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5:E55"/>
    <mergeCell ref="B52:E52"/>
    <mergeCell ref="B53:E53"/>
    <mergeCell ref="B50:E50"/>
    <mergeCell ref="B51:E51"/>
    <mergeCell ref="B48:E48"/>
    <mergeCell ref="B49:E49"/>
    <mergeCell ref="B54:E54"/>
    <mergeCell ref="B62:E62"/>
    <mergeCell ref="B60:E60"/>
    <mergeCell ref="B61:E61"/>
    <mergeCell ref="B58:E58"/>
    <mergeCell ref="B59:E59"/>
    <mergeCell ref="B56:E56"/>
    <mergeCell ref="B57:E5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40"/>
  <sheetViews>
    <sheetView showGridLines="0" zoomScalePageLayoutView="0" workbookViewId="0" topLeftCell="A1">
      <selection activeCell="K30" sqref="K30"/>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7</v>
      </c>
      <c r="B1" s="581"/>
      <c r="C1" s="581"/>
      <c r="D1" s="581"/>
      <c r="E1" s="581"/>
      <c r="F1" s="581"/>
      <c r="G1" s="581"/>
    </row>
    <row r="3" spans="2:8" ht="12.75" customHeight="1">
      <c r="B3" s="582" t="s">
        <v>289</v>
      </c>
      <c r="C3" s="582"/>
      <c r="D3" s="582"/>
      <c r="E3" s="582"/>
      <c r="F3" s="582"/>
      <c r="G3" s="4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3</v>
      </c>
      <c r="D7" s="5">
        <v>0.9</v>
      </c>
      <c r="E7" s="5">
        <v>3.4</v>
      </c>
      <c r="F7" s="5">
        <v>1.2</v>
      </c>
    </row>
    <row r="8" spans="2:6" ht="17.25" customHeight="1">
      <c r="B8" s="94" t="s">
        <v>162</v>
      </c>
      <c r="C8" s="102">
        <v>10.6</v>
      </c>
      <c r="D8" s="102">
        <v>4.3</v>
      </c>
      <c r="E8" s="102">
        <v>11.9</v>
      </c>
      <c r="F8" s="102">
        <v>4.4</v>
      </c>
    </row>
    <row r="9" spans="2:6" ht="17.25" customHeight="1">
      <c r="B9" s="94" t="s">
        <v>163</v>
      </c>
      <c r="C9" s="102">
        <v>39</v>
      </c>
      <c r="D9" s="102">
        <v>25.4</v>
      </c>
      <c r="E9" s="102">
        <v>36</v>
      </c>
      <c r="F9" s="102">
        <v>23.1</v>
      </c>
    </row>
    <row r="10" spans="2:6" ht="17.25" customHeight="1">
      <c r="B10" s="94" t="s">
        <v>164</v>
      </c>
      <c r="C10" s="102">
        <v>10</v>
      </c>
      <c r="D10" s="102">
        <v>19.5</v>
      </c>
      <c r="E10" s="102">
        <v>11.1</v>
      </c>
      <c r="F10" s="102">
        <v>20.7</v>
      </c>
    </row>
    <row r="11" spans="2:6" ht="17.25" customHeight="1">
      <c r="B11" s="94" t="s">
        <v>165</v>
      </c>
      <c r="C11" s="102">
        <v>20</v>
      </c>
      <c r="D11" s="102">
        <v>36.1</v>
      </c>
      <c r="E11" s="102">
        <v>19.7</v>
      </c>
      <c r="F11" s="102">
        <v>35.6</v>
      </c>
    </row>
    <row r="12" spans="2:6" ht="17.25" customHeight="1">
      <c r="B12" s="94" t="s">
        <v>166</v>
      </c>
      <c r="C12" s="102">
        <v>11.3</v>
      </c>
      <c r="D12" s="102">
        <v>2.9</v>
      </c>
      <c r="E12" s="102">
        <v>10.8</v>
      </c>
      <c r="F12" s="102">
        <v>3.1</v>
      </c>
    </row>
    <row r="13" spans="2:6" ht="17.25" customHeight="1">
      <c r="B13" s="97" t="s">
        <v>228</v>
      </c>
      <c r="C13" s="102">
        <v>0.7</v>
      </c>
      <c r="D13" s="102">
        <v>6.7</v>
      </c>
      <c r="E13" s="102">
        <v>1.3</v>
      </c>
      <c r="F13" s="102">
        <v>7.9</v>
      </c>
    </row>
    <row r="14" spans="2:6" ht="17.25" customHeight="1">
      <c r="B14" s="47" t="s">
        <v>227</v>
      </c>
      <c r="C14" s="6">
        <v>5.4</v>
      </c>
      <c r="D14" s="6">
        <v>4.3</v>
      </c>
      <c r="E14" s="6">
        <v>5.8</v>
      </c>
      <c r="F14" s="6">
        <v>3.9</v>
      </c>
    </row>
    <row r="15" spans="2:6" ht="15.75" customHeight="1">
      <c r="B15" s="104" t="s">
        <v>240</v>
      </c>
      <c r="C15" s="90">
        <f>SUM(C7:C14)</f>
        <v>100</v>
      </c>
      <c r="D15" s="91">
        <f>SUM(D7:D14)</f>
        <v>100.1</v>
      </c>
      <c r="E15" s="91">
        <f>SUM(E7:E14)</f>
        <v>99.99999999999999</v>
      </c>
      <c r="F15" s="91">
        <f>SUM(F7:F14)</f>
        <v>99.9</v>
      </c>
    </row>
    <row r="16" spans="2:6" ht="15.75" customHeight="1">
      <c r="B16" s="54" t="s">
        <v>241</v>
      </c>
      <c r="C16" s="92">
        <v>1007</v>
      </c>
      <c r="D16" s="93">
        <v>1007</v>
      </c>
      <c r="E16" s="93">
        <v>4045</v>
      </c>
      <c r="F16" s="93">
        <v>4045</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13" ht="17.25" customHeight="1">
      <c r="B21" s="96" t="s">
        <v>252</v>
      </c>
      <c r="C21" s="666">
        <v>78.3</v>
      </c>
      <c r="D21" s="667"/>
      <c r="E21" s="641">
        <v>84.3</v>
      </c>
      <c r="F21" s="642"/>
      <c r="H21" s="661"/>
      <c r="I21" s="661"/>
      <c r="J21" s="661"/>
      <c r="K21" s="661"/>
      <c r="L21" s="661"/>
      <c r="M21" s="661"/>
    </row>
    <row r="22" spans="2:13" ht="17.25" customHeight="1">
      <c r="B22" s="97" t="s">
        <v>253</v>
      </c>
      <c r="C22" s="639">
        <v>0</v>
      </c>
      <c r="D22" s="640"/>
      <c r="E22" s="639">
        <v>0.1</v>
      </c>
      <c r="F22" s="640"/>
      <c r="H22" s="661"/>
      <c r="I22" s="661"/>
      <c r="J22" s="661"/>
      <c r="K22" s="661"/>
      <c r="L22" s="661"/>
      <c r="M22" s="661"/>
    </row>
    <row r="23" spans="2:13" ht="17.25" customHeight="1">
      <c r="B23" s="97" t="s">
        <v>232</v>
      </c>
      <c r="C23" s="639">
        <v>0</v>
      </c>
      <c r="D23" s="640"/>
      <c r="E23" s="639">
        <v>0</v>
      </c>
      <c r="F23" s="640"/>
      <c r="H23" s="661"/>
      <c r="I23" s="661"/>
      <c r="J23" s="661"/>
      <c r="K23" s="661"/>
      <c r="L23" s="661"/>
      <c r="M23" s="661"/>
    </row>
    <row r="24" spans="2:13" ht="17.25" customHeight="1">
      <c r="B24" s="97" t="s">
        <v>254</v>
      </c>
      <c r="C24" s="639">
        <v>0.2</v>
      </c>
      <c r="D24" s="640"/>
      <c r="E24" s="639">
        <v>0.1</v>
      </c>
      <c r="F24" s="640"/>
      <c r="H24" s="661"/>
      <c r="I24" s="661"/>
      <c r="J24" s="661"/>
      <c r="K24" s="661"/>
      <c r="L24" s="661"/>
      <c r="M24" s="661"/>
    </row>
    <row r="25" spans="2:13" ht="17.25" customHeight="1">
      <c r="B25" s="97" t="s">
        <v>255</v>
      </c>
      <c r="C25" s="639">
        <v>0</v>
      </c>
      <c r="D25" s="640"/>
      <c r="E25" s="639">
        <v>0</v>
      </c>
      <c r="F25" s="640"/>
      <c r="H25" s="661"/>
      <c r="I25" s="661"/>
      <c r="J25" s="661"/>
      <c r="K25" s="661"/>
      <c r="L25" s="661"/>
      <c r="M25" s="661"/>
    </row>
    <row r="26" spans="2:13" ht="17.25" customHeight="1">
      <c r="B26" s="97" t="s">
        <v>256</v>
      </c>
      <c r="C26" s="639">
        <v>0</v>
      </c>
      <c r="D26" s="640"/>
      <c r="E26" s="639">
        <v>0</v>
      </c>
      <c r="F26" s="640"/>
      <c r="H26" s="661"/>
      <c r="I26" s="661"/>
      <c r="J26" s="661"/>
      <c r="K26" s="661"/>
      <c r="L26" s="661"/>
      <c r="M26" s="661"/>
    </row>
    <row r="27" spans="2:13" ht="17.25" customHeight="1">
      <c r="B27" s="97" t="s">
        <v>180</v>
      </c>
      <c r="C27" s="639">
        <v>0.1</v>
      </c>
      <c r="D27" s="640"/>
      <c r="E27" s="639">
        <v>0.1</v>
      </c>
      <c r="F27" s="640"/>
      <c r="H27" s="661"/>
      <c r="I27" s="661"/>
      <c r="J27" s="661"/>
      <c r="K27" s="661"/>
      <c r="L27" s="661"/>
      <c r="M27" s="661"/>
    </row>
    <row r="28" spans="2:13" ht="17.25" customHeight="1">
      <c r="B28" s="97" t="s">
        <v>257</v>
      </c>
      <c r="C28" s="639">
        <v>0</v>
      </c>
      <c r="D28" s="640"/>
      <c r="E28" s="639">
        <v>0</v>
      </c>
      <c r="F28" s="640"/>
      <c r="H28" s="661"/>
      <c r="I28" s="661"/>
      <c r="J28" s="661"/>
      <c r="K28" s="661"/>
      <c r="L28" s="661"/>
      <c r="M28" s="661"/>
    </row>
    <row r="29" spans="2:6" ht="17.25" customHeight="1">
      <c r="B29" s="97" t="s">
        <v>258</v>
      </c>
      <c r="C29" s="639">
        <v>0</v>
      </c>
      <c r="D29" s="640"/>
      <c r="E29" s="639">
        <v>0</v>
      </c>
      <c r="F29" s="640"/>
    </row>
    <row r="30" spans="2:6" ht="17.25" customHeight="1">
      <c r="B30" s="97" t="s">
        <v>259</v>
      </c>
      <c r="C30" s="639">
        <v>0.1</v>
      </c>
      <c r="D30" s="640"/>
      <c r="E30" s="639">
        <v>0</v>
      </c>
      <c r="F30" s="640"/>
    </row>
    <row r="31" spans="2:6" ht="17.25" customHeight="1">
      <c r="B31" s="97" t="s">
        <v>260</v>
      </c>
      <c r="C31" s="639">
        <v>0</v>
      </c>
      <c r="D31" s="640"/>
      <c r="E31" s="639">
        <v>0</v>
      </c>
      <c r="F31" s="640"/>
    </row>
    <row r="32" spans="2:6" ht="17.25" customHeight="1">
      <c r="B32" s="97" t="s">
        <v>261</v>
      </c>
      <c r="C32" s="639">
        <v>0</v>
      </c>
      <c r="D32" s="640"/>
      <c r="E32" s="639">
        <v>0</v>
      </c>
      <c r="F32" s="640"/>
    </row>
    <row r="33" spans="2:6" ht="17.25" customHeight="1">
      <c r="B33" s="97" t="s">
        <v>262</v>
      </c>
      <c r="C33" s="639">
        <v>0</v>
      </c>
      <c r="D33" s="640"/>
      <c r="E33" s="639">
        <v>0</v>
      </c>
      <c r="F33" s="640"/>
    </row>
    <row r="34" spans="2:6" ht="17.25" customHeight="1">
      <c r="B34" s="97" t="s">
        <v>167</v>
      </c>
      <c r="C34" s="639">
        <v>0.1</v>
      </c>
      <c r="D34" s="640"/>
      <c r="E34" s="639">
        <v>0</v>
      </c>
      <c r="F34" s="640"/>
    </row>
    <row r="35" spans="2:6" ht="17.25" customHeight="1">
      <c r="B35" s="97" t="s">
        <v>263</v>
      </c>
      <c r="C35" s="639">
        <v>0.4</v>
      </c>
      <c r="D35" s="640"/>
      <c r="E35" s="639">
        <v>0.2</v>
      </c>
      <c r="F35" s="640"/>
    </row>
    <row r="36" spans="2:6" ht="15.75" customHeight="1">
      <c r="B36" s="47" t="s">
        <v>227</v>
      </c>
      <c r="C36" s="662" t="s">
        <v>332</v>
      </c>
      <c r="D36" s="663"/>
      <c r="E36" s="662">
        <v>15</v>
      </c>
      <c r="F36" s="663"/>
    </row>
    <row r="37" spans="2:6" ht="15.75" customHeight="1">
      <c r="B37" s="98" t="s">
        <v>240</v>
      </c>
      <c r="C37" s="664">
        <v>100</v>
      </c>
      <c r="D37" s="665"/>
      <c r="E37" s="650">
        <f>SUM(E21:F36)</f>
        <v>99.79999999999998</v>
      </c>
      <c r="F37" s="651"/>
    </row>
    <row r="38" spans="2:6" ht="12.75">
      <c r="B38" s="99" t="s">
        <v>241</v>
      </c>
      <c r="C38" s="648">
        <v>1007</v>
      </c>
      <c r="D38" s="649"/>
      <c r="E38" s="648">
        <v>4045</v>
      </c>
      <c r="F38" s="649"/>
    </row>
    <row r="39" ht="12.75">
      <c r="B39" s="422" t="s">
        <v>348</v>
      </c>
    </row>
    <row r="40" ht="12.75">
      <c r="B40" s="423" t="s">
        <v>346</v>
      </c>
    </row>
  </sheetData>
  <sheetProtection/>
  <mergeCells count="44">
    <mergeCell ref="H21:M28"/>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A18" sqref="A18:IV20"/>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7" width="11.421875" style="0" customWidth="1"/>
    <col min="8" max="8" width="11.00390625" style="0" bestFit="1" customWidth="1"/>
    <col min="9" max="9" width="2.7109375" style="0" customWidth="1"/>
  </cols>
  <sheetData>
    <row r="1" spans="1:9" ht="16.5">
      <c r="A1" s="581" t="s">
        <v>9</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150</v>
      </c>
      <c r="F7" s="56">
        <v>132</v>
      </c>
      <c r="G7" s="26">
        <f>SUM(E7:F7)</f>
        <v>282</v>
      </c>
      <c r="H7" s="551">
        <v>1</v>
      </c>
    </row>
    <row r="8" spans="2:8" ht="15">
      <c r="B8" s="562"/>
      <c r="C8" s="559"/>
      <c r="D8" s="44" t="s">
        <v>278</v>
      </c>
      <c r="E8" s="55">
        <v>1388</v>
      </c>
      <c r="F8" s="56">
        <v>1207</v>
      </c>
      <c r="G8" s="26">
        <f>SUM(E8:F8)</f>
        <v>2595</v>
      </c>
      <c r="H8" s="551">
        <v>5</v>
      </c>
    </row>
    <row r="9" spans="2:8" ht="12.75">
      <c r="B9" s="562"/>
      <c r="C9" s="560"/>
      <c r="D9" s="45" t="s">
        <v>226</v>
      </c>
      <c r="E9" s="77">
        <f>SUM(E7:E8)</f>
        <v>1538</v>
      </c>
      <c r="F9" s="58">
        <f>SUM(F7:F8)</f>
        <v>1339</v>
      </c>
      <c r="G9" s="58">
        <f>SUM(G7:G8)</f>
        <v>2877</v>
      </c>
      <c r="H9" s="532">
        <f>SUM(H7:H8)</f>
        <v>6</v>
      </c>
    </row>
    <row r="10" spans="2:8" ht="15" customHeight="1">
      <c r="B10" s="562"/>
      <c r="C10" s="558" t="s">
        <v>278</v>
      </c>
      <c r="D10" s="52" t="s">
        <v>277</v>
      </c>
      <c r="E10" s="55">
        <v>145</v>
      </c>
      <c r="F10" s="56">
        <v>112</v>
      </c>
      <c r="G10" s="26">
        <f>SUM(E10:F10)</f>
        <v>257</v>
      </c>
      <c r="H10" s="551">
        <v>0</v>
      </c>
    </row>
    <row r="11" spans="2:8" ht="15">
      <c r="B11" s="562"/>
      <c r="C11" s="559"/>
      <c r="D11" s="44" t="s">
        <v>278</v>
      </c>
      <c r="E11" s="55">
        <v>1387</v>
      </c>
      <c r="F11" s="56">
        <v>1125</v>
      </c>
      <c r="G11" s="26">
        <f>SUM(E11:F11)</f>
        <v>2512</v>
      </c>
      <c r="H11" s="551">
        <v>12</v>
      </c>
    </row>
    <row r="12" spans="2:13" ht="15" customHeight="1">
      <c r="B12" s="562"/>
      <c r="C12" s="559"/>
      <c r="D12" s="45" t="s">
        <v>226</v>
      </c>
      <c r="E12" s="77">
        <f>SUM(E10:E11)</f>
        <v>1532</v>
      </c>
      <c r="F12" s="58">
        <f>SUM(F10:F11)</f>
        <v>1237</v>
      </c>
      <c r="G12" s="58">
        <f>SUM(G10:G11)</f>
        <v>2769</v>
      </c>
      <c r="H12" s="532">
        <f>SUM(H10:H11)</f>
        <v>12</v>
      </c>
      <c r="J12" s="661"/>
      <c r="K12" s="661"/>
      <c r="L12" s="661"/>
      <c r="M12" s="661"/>
    </row>
    <row r="13" spans="2:13" ht="15" customHeight="1">
      <c r="B13" s="562"/>
      <c r="C13" s="558" t="s">
        <v>279</v>
      </c>
      <c r="D13" s="52" t="s">
        <v>277</v>
      </c>
      <c r="E13" s="55">
        <v>119</v>
      </c>
      <c r="F13" s="56">
        <v>127</v>
      </c>
      <c r="G13" s="26">
        <f>SUM(E13:F13)</f>
        <v>246</v>
      </c>
      <c r="H13" s="551">
        <v>0</v>
      </c>
      <c r="J13" s="661"/>
      <c r="K13" s="661"/>
      <c r="L13" s="661"/>
      <c r="M13" s="661"/>
    </row>
    <row r="14" spans="2:13" ht="15">
      <c r="B14" s="562"/>
      <c r="C14" s="559"/>
      <c r="D14" s="44" t="s">
        <v>278</v>
      </c>
      <c r="E14" s="55">
        <v>1308</v>
      </c>
      <c r="F14" s="56">
        <v>1115</v>
      </c>
      <c r="G14" s="26">
        <f>SUM(E14:F14)</f>
        <v>2423</v>
      </c>
      <c r="H14" s="551">
        <v>13</v>
      </c>
      <c r="J14" s="661"/>
      <c r="K14" s="661"/>
      <c r="L14" s="661"/>
      <c r="M14" s="661"/>
    </row>
    <row r="15" spans="2:13" ht="12.75">
      <c r="B15" s="562"/>
      <c r="C15" s="560"/>
      <c r="D15" s="53" t="s">
        <v>226</v>
      </c>
      <c r="E15" s="72">
        <f>SUM(E13:E14)</f>
        <v>1427</v>
      </c>
      <c r="F15" s="63">
        <f>SUM(F13:F14)</f>
        <v>1242</v>
      </c>
      <c r="G15" s="63">
        <f>SUM(G13:G14)</f>
        <v>2669</v>
      </c>
      <c r="H15" s="533">
        <f>SUM(H13:H14)</f>
        <v>13</v>
      </c>
      <c r="J15" s="661"/>
      <c r="K15" s="661"/>
      <c r="L15" s="661"/>
      <c r="M15" s="661"/>
    </row>
    <row r="16" spans="2:13" ht="12.75">
      <c r="B16" s="563"/>
      <c r="C16" s="590" t="s">
        <v>226</v>
      </c>
      <c r="D16" s="591"/>
      <c r="E16" s="77">
        <f>SUM(E15,E12,E9)</f>
        <v>4497</v>
      </c>
      <c r="F16" s="58">
        <f>SUM(F15,F12,F9)</f>
        <v>3818</v>
      </c>
      <c r="G16" s="58">
        <f>SUM(G15,G12,G9)</f>
        <v>8315</v>
      </c>
      <c r="H16" s="532">
        <f>SUM(H15,H12,H9)</f>
        <v>31</v>
      </c>
      <c r="J16" s="661"/>
      <c r="K16" s="661"/>
      <c r="L16" s="661"/>
      <c r="M16" s="661"/>
    </row>
    <row r="17" spans="2:8" ht="12.75">
      <c r="B17" s="108"/>
      <c r="C17" s="100"/>
      <c r="D17" s="100"/>
      <c r="E17" s="103"/>
      <c r="F17" s="103"/>
      <c r="G17" s="103"/>
      <c r="H17" s="103"/>
    </row>
    <row r="18" spans="2:8" ht="12.75">
      <c r="B18" s="27"/>
      <c r="C18" s="27"/>
      <c r="D18" s="27"/>
      <c r="E18" s="27"/>
      <c r="F18" s="27"/>
      <c r="G18" s="27"/>
      <c r="H18" s="28"/>
    </row>
    <row r="19" spans="1:8" s="37" customFormat="1" ht="16.5" customHeight="1">
      <c r="A19" s="29"/>
      <c r="B19" s="35"/>
      <c r="C19" s="35"/>
      <c r="D19" s="35"/>
      <c r="E19" s="374" t="s">
        <v>266</v>
      </c>
      <c r="F19" s="374" t="s">
        <v>267</v>
      </c>
      <c r="G19" s="375" t="s">
        <v>226</v>
      </c>
      <c r="H19" s="36"/>
    </row>
    <row r="20" spans="1:8" s="37" customFormat="1" ht="26.25" customHeight="1">
      <c r="A20" s="29"/>
      <c r="B20" s="652" t="s">
        <v>168</v>
      </c>
      <c r="C20" s="653"/>
      <c r="D20" s="654"/>
      <c r="E20" s="110">
        <v>31</v>
      </c>
      <c r="F20" s="110">
        <v>26</v>
      </c>
      <c r="G20" s="111">
        <f>SUM(E20:F20)</f>
        <v>57</v>
      </c>
      <c r="H20" s="38"/>
    </row>
    <row r="21" spans="1:8" s="37" customFormat="1" ht="17.25" customHeight="1">
      <c r="A21" s="29"/>
      <c r="B21" s="112"/>
      <c r="C21" s="112"/>
      <c r="D21" s="112"/>
      <c r="E21" s="112"/>
      <c r="F21" s="112"/>
      <c r="G21" s="112"/>
      <c r="H21" s="39"/>
    </row>
    <row r="22" spans="1:8" s="37" customFormat="1" ht="12.75">
      <c r="A22" s="29"/>
      <c r="B22" s="582" t="s">
        <v>285</v>
      </c>
      <c r="C22" s="582"/>
      <c r="D22" s="582"/>
      <c r="E22" s="582"/>
      <c r="F22" s="582"/>
      <c r="G22" s="582"/>
      <c r="H22" s="48"/>
    </row>
    <row r="23" spans="1:8" s="37" customFormat="1" ht="8.25" customHeight="1">
      <c r="A23" s="29"/>
      <c r="B23" s="34"/>
      <c r="C23" s="40"/>
      <c r="D23" s="40"/>
      <c r="E23" s="33"/>
      <c r="F23" s="31"/>
      <c r="G23" s="31"/>
      <c r="H23" s="39"/>
    </row>
    <row r="24" spans="1:8" s="37" customFormat="1" ht="16.5" customHeight="1">
      <c r="A24" s="29"/>
      <c r="B24" s="40"/>
      <c r="C24" s="40"/>
      <c r="D24" s="377" t="s">
        <v>280</v>
      </c>
      <c r="E24" s="377" t="s">
        <v>266</v>
      </c>
      <c r="F24" s="379" t="s">
        <v>267</v>
      </c>
      <c r="G24" s="378" t="s">
        <v>226</v>
      </c>
      <c r="H24" s="39"/>
    </row>
    <row r="25" spans="1:8" s="37" customFormat="1" ht="15">
      <c r="A25" s="29"/>
      <c r="B25" s="567" t="s">
        <v>269</v>
      </c>
      <c r="C25" s="568"/>
      <c r="D25" s="52" t="s">
        <v>277</v>
      </c>
      <c r="E25" s="61">
        <v>1243</v>
      </c>
      <c r="F25" s="62">
        <v>1114</v>
      </c>
      <c r="G25" s="63">
        <f>SUM(E25:F25)</f>
        <v>2357</v>
      </c>
      <c r="H25" s="39"/>
    </row>
    <row r="26" spans="1:8" s="37" customFormat="1" ht="15">
      <c r="A26" s="29"/>
      <c r="B26" s="569"/>
      <c r="C26" s="570"/>
      <c r="D26" s="44" t="s">
        <v>278</v>
      </c>
      <c r="E26" s="56">
        <v>45</v>
      </c>
      <c r="F26" s="55">
        <v>79</v>
      </c>
      <c r="G26" s="26">
        <f>SUM(E26:F26)</f>
        <v>124</v>
      </c>
      <c r="H26" s="39"/>
    </row>
    <row r="27" spans="1:8" s="37" customFormat="1" ht="12.75">
      <c r="A27" s="29"/>
      <c r="B27" s="571"/>
      <c r="C27" s="572"/>
      <c r="D27" s="45" t="s">
        <v>226</v>
      </c>
      <c r="E27" s="63">
        <f>SUM(E25:E26)</f>
        <v>1288</v>
      </c>
      <c r="F27" s="72">
        <f>SUM(F25:F26)</f>
        <v>1193</v>
      </c>
      <c r="G27" s="63">
        <f>SUM(G25:G26)</f>
        <v>2481</v>
      </c>
      <c r="H27" s="39"/>
    </row>
    <row r="28" spans="1:8" s="37" customFormat="1" ht="15">
      <c r="A28" s="29"/>
      <c r="B28" s="567" t="s">
        <v>270</v>
      </c>
      <c r="C28" s="568"/>
      <c r="D28" s="52" t="s">
        <v>277</v>
      </c>
      <c r="E28" s="73">
        <v>1225</v>
      </c>
      <c r="F28" s="61">
        <v>1062</v>
      </c>
      <c r="G28" s="74">
        <f>SUM(E28:F28)</f>
        <v>2287</v>
      </c>
      <c r="H28" s="40"/>
    </row>
    <row r="29" spans="1:8" s="37" customFormat="1" ht="15">
      <c r="A29" s="29"/>
      <c r="B29" s="569"/>
      <c r="C29" s="570"/>
      <c r="D29" s="44" t="s">
        <v>278</v>
      </c>
      <c r="E29" s="75">
        <v>43</v>
      </c>
      <c r="F29" s="64">
        <v>75</v>
      </c>
      <c r="G29" s="76">
        <f>SUM(E29:F29)</f>
        <v>118</v>
      </c>
      <c r="H29" s="40"/>
    </row>
    <row r="30" spans="1:8" s="37" customFormat="1" ht="12.75">
      <c r="A30" s="29"/>
      <c r="B30" s="571"/>
      <c r="C30" s="572"/>
      <c r="D30" s="45" t="s">
        <v>226</v>
      </c>
      <c r="E30" s="58">
        <f>SUM(E28:E29)</f>
        <v>1268</v>
      </c>
      <c r="F30" s="77">
        <f>SUM(F28:F29)</f>
        <v>1137</v>
      </c>
      <c r="G30" s="58">
        <f>SUM(G28:G29)</f>
        <v>2405</v>
      </c>
      <c r="H30" s="40"/>
    </row>
    <row r="31" spans="1:9" s="37" customFormat="1" ht="12.75" customHeight="1">
      <c r="A31" s="29"/>
      <c r="B31" s="583" t="s">
        <v>271</v>
      </c>
      <c r="C31" s="585"/>
      <c r="D31" s="52" t="s">
        <v>277</v>
      </c>
      <c r="E31" s="545">
        <v>0</v>
      </c>
      <c r="F31" s="546">
        <v>0</v>
      </c>
      <c r="G31" s="430">
        <f>SUM(E31:F31)</f>
        <v>0</v>
      </c>
      <c r="H31" s="40"/>
      <c r="I31" s="402"/>
    </row>
    <row r="32" spans="1:9" s="37" customFormat="1" ht="12.75" customHeight="1">
      <c r="A32" s="29"/>
      <c r="B32" s="588"/>
      <c r="C32" s="589"/>
      <c r="D32" s="44" t="s">
        <v>278</v>
      </c>
      <c r="E32" s="547">
        <v>0</v>
      </c>
      <c r="F32" s="548">
        <v>0</v>
      </c>
      <c r="G32" s="535">
        <f>SUM(E32:F32)</f>
        <v>0</v>
      </c>
      <c r="H32" s="40"/>
      <c r="I32" s="414"/>
    </row>
    <row r="33" spans="1:8" s="37" customFormat="1" ht="12.75" customHeight="1">
      <c r="A33" s="29"/>
      <c r="B33" s="564"/>
      <c r="C33" s="566"/>
      <c r="D33" s="45" t="s">
        <v>226</v>
      </c>
      <c r="E33" s="430">
        <f>SUM(E31:E32)</f>
        <v>0</v>
      </c>
      <c r="F33" s="549">
        <f>SUM(F31:F32)</f>
        <v>0</v>
      </c>
      <c r="G33" s="430">
        <f>SUM(G31:G32)</f>
        <v>0</v>
      </c>
      <c r="H33" s="40"/>
    </row>
    <row r="34" spans="1:8" s="37" customFormat="1" ht="12.75" customHeight="1">
      <c r="A34" s="29"/>
      <c r="B34" s="583" t="s">
        <v>272</v>
      </c>
      <c r="C34" s="585"/>
      <c r="D34" s="52" t="s">
        <v>277</v>
      </c>
      <c r="E34" s="545">
        <v>0</v>
      </c>
      <c r="F34" s="546">
        <v>0</v>
      </c>
      <c r="G34" s="430">
        <f>SUM(E34:F34)</f>
        <v>0</v>
      </c>
      <c r="H34" s="1"/>
    </row>
    <row r="35" spans="1:8" s="37" customFormat="1" ht="12.75" customHeight="1">
      <c r="A35" s="29"/>
      <c r="B35" s="588"/>
      <c r="C35" s="589"/>
      <c r="D35" s="44" t="s">
        <v>278</v>
      </c>
      <c r="E35" s="547">
        <v>0</v>
      </c>
      <c r="F35" s="548">
        <v>0</v>
      </c>
      <c r="G35" s="535">
        <f>SUM(E35:F35)</f>
        <v>0</v>
      </c>
      <c r="H35" s="1"/>
    </row>
    <row r="36" spans="1:8" s="37" customFormat="1" ht="12.75" customHeight="1">
      <c r="A36" s="29"/>
      <c r="B36" s="564"/>
      <c r="C36" s="566"/>
      <c r="D36" s="45" t="s">
        <v>226</v>
      </c>
      <c r="E36" s="431">
        <f>SUM(E34:E35)</f>
        <v>0</v>
      </c>
      <c r="F36" s="550">
        <f>SUM(F34:F35)</f>
        <v>0</v>
      </c>
      <c r="G36" s="431">
        <f>SUM(G34:G35)</f>
        <v>0</v>
      </c>
      <c r="H36" s="1"/>
    </row>
    <row r="37" spans="1:8" s="37" customFormat="1" ht="17.25" customHeight="1">
      <c r="A37" s="29"/>
      <c r="B37" s="39"/>
      <c r="C37" s="39"/>
      <c r="D37" s="39"/>
      <c r="E37" s="42"/>
      <c r="F37" s="42"/>
      <c r="G37" s="42"/>
      <c r="H37" s="40"/>
    </row>
    <row r="38" spans="1:8" s="37" customFormat="1" ht="12.75">
      <c r="A38" s="29"/>
      <c r="B38" s="582" t="s">
        <v>286</v>
      </c>
      <c r="C38" s="582"/>
      <c r="D38" s="582"/>
      <c r="E38" s="582"/>
      <c r="F38" s="582"/>
      <c r="G38" s="582"/>
      <c r="H38" s="48"/>
    </row>
    <row r="39" spans="1:8" s="37" customFormat="1" ht="8.25" customHeight="1">
      <c r="A39" s="29"/>
      <c r="B39" s="34"/>
      <c r="C39" s="40"/>
      <c r="D39" s="40"/>
      <c r="E39" s="40"/>
      <c r="F39" s="40"/>
      <c r="G39" s="40"/>
      <c r="H39" s="40"/>
    </row>
    <row r="40" spans="1:8" s="37" customFormat="1" ht="17.25" customHeight="1">
      <c r="A40" s="29"/>
      <c r="B40" s="35"/>
      <c r="C40" s="35"/>
      <c r="D40" s="35"/>
      <c r="E40" s="377" t="s">
        <v>266</v>
      </c>
      <c r="F40" s="379" t="s">
        <v>267</v>
      </c>
      <c r="G40" s="378" t="s">
        <v>226</v>
      </c>
      <c r="H40" s="40"/>
    </row>
    <row r="41" spans="1:8" s="37" customFormat="1" ht="27" customHeight="1">
      <c r="A41" s="29"/>
      <c r="B41" s="583" t="s">
        <v>187</v>
      </c>
      <c r="C41" s="584"/>
      <c r="D41" s="585"/>
      <c r="E41" s="59">
        <v>17912</v>
      </c>
      <c r="F41" s="67">
        <v>17048</v>
      </c>
      <c r="G41" s="68">
        <f>SUM(E41:F41)</f>
        <v>34960</v>
      </c>
      <c r="H41" s="40"/>
    </row>
    <row r="42" spans="1:8" s="37" customFormat="1" ht="12.75" customHeight="1">
      <c r="A42" s="29"/>
      <c r="B42" s="564" t="s">
        <v>273</v>
      </c>
      <c r="C42" s="565"/>
      <c r="D42" s="566"/>
      <c r="E42" s="60">
        <v>6096</v>
      </c>
      <c r="F42" s="69">
        <v>5795</v>
      </c>
      <c r="G42" s="70">
        <f>SUM(E42:F42)</f>
        <v>11891</v>
      </c>
      <c r="H42" s="40"/>
    </row>
    <row r="43" spans="1:8" s="37" customFormat="1" ht="12.75">
      <c r="A43" s="29"/>
      <c r="B43" s="39" t="s">
        <v>188</v>
      </c>
      <c r="C43" s="39"/>
      <c r="D43" s="39"/>
      <c r="E43" s="39"/>
      <c r="F43" s="39"/>
      <c r="G43" s="40"/>
      <c r="H43" s="40"/>
    </row>
    <row r="44" spans="1:8" s="37" customFormat="1" ht="17.25" customHeight="1">
      <c r="A44" s="29"/>
      <c r="B44" s="39"/>
      <c r="C44" s="39"/>
      <c r="D44" s="39"/>
      <c r="E44" s="39"/>
      <c r="F44" s="39"/>
      <c r="G44" s="40"/>
      <c r="H44" s="40"/>
    </row>
    <row r="45" spans="1:8" s="37" customFormat="1" ht="12.75">
      <c r="A45" s="29"/>
      <c r="B45" s="582" t="s">
        <v>287</v>
      </c>
      <c r="C45" s="582"/>
      <c r="D45" s="582"/>
      <c r="E45" s="582"/>
      <c r="F45" s="582"/>
      <c r="G45" s="582"/>
      <c r="H45" s="48"/>
    </row>
    <row r="46" spans="1:8" s="37" customFormat="1" ht="8.25" customHeight="1">
      <c r="A46" s="29"/>
      <c r="B46" s="43"/>
      <c r="C46" s="33"/>
      <c r="D46" s="33"/>
      <c r="E46" s="31"/>
      <c r="F46" s="29"/>
      <c r="G46" s="40"/>
      <c r="H46" s="40"/>
    </row>
    <row r="47" spans="1:8" s="37" customFormat="1" ht="12.75">
      <c r="A47" s="29"/>
      <c r="B47" s="380" t="s">
        <v>274</v>
      </c>
      <c r="C47" s="380" t="s">
        <v>275</v>
      </c>
      <c r="D47" s="573" t="s">
        <v>276</v>
      </c>
      <c r="E47" s="574"/>
      <c r="F47" s="577" t="s">
        <v>226</v>
      </c>
      <c r="G47" s="578"/>
      <c r="H47" s="40"/>
    </row>
    <row r="48" spans="1:8" s="37" customFormat="1" ht="12.75">
      <c r="A48" s="29"/>
      <c r="B48" s="113">
        <v>19</v>
      </c>
      <c r="C48" s="113">
        <v>22</v>
      </c>
      <c r="D48" s="575">
        <v>4</v>
      </c>
      <c r="E48" s="576"/>
      <c r="F48" s="579">
        <f>SUM(B48:E48)</f>
        <v>45</v>
      </c>
      <c r="G48" s="580"/>
      <c r="H48" s="40"/>
    </row>
    <row r="49" spans="1:8" s="37" customFormat="1" ht="12.75">
      <c r="A49" s="29"/>
      <c r="B49" s="29"/>
      <c r="C49" s="29"/>
      <c r="D49" s="29"/>
      <c r="E49" s="29"/>
      <c r="F49" s="29"/>
      <c r="G49" s="29"/>
      <c r="H49" s="29"/>
    </row>
    <row r="50" spans="1:8" s="37" customFormat="1" ht="12.75">
      <c r="A50" s="29"/>
      <c r="B50" s="29"/>
      <c r="C50" s="29"/>
      <c r="D50" s="29"/>
      <c r="E50" s="29"/>
      <c r="F50" s="29"/>
      <c r="G50" s="29"/>
      <c r="H50" s="29"/>
    </row>
    <row r="51" spans="1:8" s="37" customFormat="1" ht="12.75">
      <c r="A51" s="29"/>
      <c r="B51" s="29"/>
      <c r="C51" s="29"/>
      <c r="D51" s="29"/>
      <c r="E51" s="29"/>
      <c r="F51" s="29"/>
      <c r="G51" s="29"/>
      <c r="H51" s="29"/>
    </row>
  </sheetData>
  <sheetProtection/>
  <mergeCells count="25">
    <mergeCell ref="J12:M16"/>
    <mergeCell ref="A1:I1"/>
    <mergeCell ref="B3:G3"/>
    <mergeCell ref="B5:B16"/>
    <mergeCell ref="C5:C6"/>
    <mergeCell ref="D5:D6"/>
    <mergeCell ref="E5:H5"/>
    <mergeCell ref="C7:C9"/>
    <mergeCell ref="C10:C12"/>
    <mergeCell ref="C13:C15"/>
    <mergeCell ref="D48:E48"/>
    <mergeCell ref="F48:G48"/>
    <mergeCell ref="B38:G38"/>
    <mergeCell ref="B41:D41"/>
    <mergeCell ref="B42:D42"/>
    <mergeCell ref="B45:G45"/>
    <mergeCell ref="D47:E47"/>
    <mergeCell ref="F47:G47"/>
    <mergeCell ref="B22:G22"/>
    <mergeCell ref="B25:C27"/>
    <mergeCell ref="B28:C30"/>
    <mergeCell ref="B31:C33"/>
    <mergeCell ref="B34:C36"/>
    <mergeCell ref="C16:D16"/>
    <mergeCell ref="B20:D2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6 G27:G37" formula="1"/>
  </ignoredErrors>
</worksheet>
</file>

<file path=xl/worksheets/sheet19.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O36" sqref="O36"/>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9</v>
      </c>
      <c r="B1" s="581"/>
      <c r="C1" s="581"/>
      <c r="D1" s="581"/>
      <c r="E1" s="581"/>
      <c r="F1" s="581"/>
      <c r="G1" s="581"/>
      <c r="H1" s="581"/>
      <c r="I1" s="581"/>
      <c r="J1" s="581"/>
    </row>
    <row r="3" spans="2:9" ht="12.75" customHeight="1">
      <c r="B3" s="582" t="s">
        <v>282</v>
      </c>
      <c r="C3" s="582"/>
      <c r="D3" s="582"/>
      <c r="E3" s="582"/>
      <c r="F3" s="582"/>
      <c r="G3" s="582"/>
      <c r="H3" s="582"/>
      <c r="I3" s="582"/>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98</v>
      </c>
      <c r="D12" s="10">
        <v>0</v>
      </c>
      <c r="E12" s="8">
        <v>0.3</v>
      </c>
      <c r="F12" s="10">
        <v>0.5</v>
      </c>
      <c r="G12" s="11">
        <v>1.3</v>
      </c>
      <c r="H12" s="8">
        <v>0</v>
      </c>
      <c r="I12" s="9">
        <f>SUM(C12:H12)</f>
        <v>100.1</v>
      </c>
    </row>
    <row r="13" spans="2:9" ht="12.75">
      <c r="B13" s="84" t="s">
        <v>241</v>
      </c>
      <c r="C13" s="14"/>
      <c r="D13" s="13"/>
      <c r="E13" s="14"/>
      <c r="F13" s="13"/>
      <c r="G13" s="14"/>
      <c r="H13" s="15"/>
      <c r="I13" s="88">
        <v>2615</v>
      </c>
    </row>
    <row r="14" spans="2:9" ht="12.75">
      <c r="B14" s="85" t="s">
        <v>291</v>
      </c>
      <c r="C14" s="16">
        <v>97.3</v>
      </c>
      <c r="D14" s="17">
        <v>0.7</v>
      </c>
      <c r="E14" s="18">
        <v>0.4</v>
      </c>
      <c r="F14" s="17">
        <v>0.4</v>
      </c>
      <c r="G14" s="18">
        <v>1.2</v>
      </c>
      <c r="H14" s="4">
        <v>0</v>
      </c>
      <c r="I14" s="7">
        <f>SUM(C14:H14)</f>
        <v>100.00000000000001</v>
      </c>
    </row>
    <row r="15" spans="2:9" ht="12.75">
      <c r="B15" s="86" t="s">
        <v>241</v>
      </c>
      <c r="C15" s="12"/>
      <c r="D15" s="13"/>
      <c r="E15" s="14"/>
      <c r="F15" s="13"/>
      <c r="G15" s="14"/>
      <c r="H15" s="20"/>
      <c r="I15" s="89">
        <v>8031</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9" ht="12.75">
      <c r="B21" s="49" t="s">
        <v>242</v>
      </c>
      <c r="C21" s="617">
        <v>25.7</v>
      </c>
      <c r="D21" s="618">
        <v>22.6</v>
      </c>
      <c r="E21" s="617">
        <v>8.9</v>
      </c>
      <c r="F21" s="618">
        <v>13.4</v>
      </c>
      <c r="G21" s="18"/>
      <c r="H21" s="23"/>
      <c r="I21" s="24"/>
    </row>
    <row r="22" spans="2:9" ht="12.75">
      <c r="B22" s="50" t="s">
        <v>243</v>
      </c>
      <c r="C22" s="609">
        <v>62</v>
      </c>
      <c r="D22" s="610">
        <v>23.6</v>
      </c>
      <c r="E22" s="609">
        <v>67.7</v>
      </c>
      <c r="F22" s="610">
        <v>14.4</v>
      </c>
      <c r="G22" s="18"/>
      <c r="H22" s="23"/>
      <c r="I22" s="24"/>
    </row>
    <row r="23" spans="2:9" ht="12.75">
      <c r="B23" s="50" t="s">
        <v>244</v>
      </c>
      <c r="C23" s="609">
        <v>5.8</v>
      </c>
      <c r="D23" s="610">
        <v>24.6</v>
      </c>
      <c r="E23" s="609">
        <v>15.1</v>
      </c>
      <c r="F23" s="610">
        <v>15.4</v>
      </c>
      <c r="G23" s="18"/>
      <c r="H23" s="23"/>
      <c r="I23" s="24"/>
    </row>
    <row r="24" spans="2:9" ht="12.75">
      <c r="B24" s="50" t="s">
        <v>245</v>
      </c>
      <c r="C24" s="609">
        <v>3.3</v>
      </c>
      <c r="D24" s="610">
        <v>25.6</v>
      </c>
      <c r="E24" s="609">
        <v>4.5</v>
      </c>
      <c r="F24" s="610">
        <v>16.4</v>
      </c>
      <c r="G24" s="18"/>
      <c r="H24" s="23"/>
      <c r="I24" s="24"/>
    </row>
    <row r="25" spans="2:9" ht="12.75">
      <c r="B25" s="50" t="s">
        <v>246</v>
      </c>
      <c r="C25" s="609">
        <v>1.8</v>
      </c>
      <c r="D25" s="610">
        <v>26.6</v>
      </c>
      <c r="E25" s="609">
        <v>2</v>
      </c>
      <c r="F25" s="610">
        <v>17.4</v>
      </c>
      <c r="G25" s="18"/>
      <c r="H25" s="23"/>
      <c r="I25" s="24"/>
    </row>
    <row r="26" spans="2:9" ht="12.75">
      <c r="B26" s="50" t="s">
        <v>247</v>
      </c>
      <c r="C26" s="609">
        <v>0.7</v>
      </c>
      <c r="D26" s="610">
        <v>27.6</v>
      </c>
      <c r="E26" s="609">
        <v>0.9</v>
      </c>
      <c r="F26" s="610">
        <v>18.4</v>
      </c>
      <c r="G26" s="18"/>
      <c r="H26" s="23"/>
      <c r="I26" s="24"/>
    </row>
    <row r="27" spans="2:9" ht="12.75">
      <c r="B27" s="50" t="s">
        <v>248</v>
      </c>
      <c r="C27" s="609">
        <v>0.2</v>
      </c>
      <c r="D27" s="610">
        <v>28.6</v>
      </c>
      <c r="E27" s="609">
        <v>0.4</v>
      </c>
      <c r="F27" s="610">
        <v>19.4</v>
      </c>
      <c r="G27" s="18"/>
      <c r="H27" s="23"/>
      <c r="I27" s="24"/>
    </row>
    <row r="28" spans="2:9" ht="12.75">
      <c r="B28" s="50" t="s">
        <v>249</v>
      </c>
      <c r="C28" s="609">
        <v>0.1</v>
      </c>
      <c r="D28" s="610">
        <v>29.6</v>
      </c>
      <c r="E28" s="609">
        <v>0.1</v>
      </c>
      <c r="F28" s="610">
        <v>20.4</v>
      </c>
      <c r="G28" s="18"/>
      <c r="H28" s="23"/>
      <c r="I28" s="24"/>
    </row>
    <row r="29" spans="2:9" ht="12.75">
      <c r="B29" s="50" t="s">
        <v>250</v>
      </c>
      <c r="C29" s="609">
        <v>0.1</v>
      </c>
      <c r="D29" s="610">
        <v>30.6</v>
      </c>
      <c r="E29" s="609">
        <v>0</v>
      </c>
      <c r="F29" s="610">
        <v>21.4</v>
      </c>
      <c r="G29" s="18"/>
      <c r="H29" s="23"/>
      <c r="I29" s="24"/>
    </row>
    <row r="30" spans="2:9" ht="12.75">
      <c r="B30" s="51" t="s">
        <v>227</v>
      </c>
      <c r="C30" s="609">
        <v>0.3</v>
      </c>
      <c r="D30" s="610"/>
      <c r="E30" s="609">
        <v>0.4</v>
      </c>
      <c r="F30" s="610"/>
      <c r="G30" s="18"/>
      <c r="H30" s="23"/>
      <c r="I30" s="24"/>
    </row>
    <row r="31" spans="2:9" ht="12.75">
      <c r="B31" s="87" t="s">
        <v>226</v>
      </c>
      <c r="C31" s="611">
        <f>SUM(C21:C30)</f>
        <v>99.99999999999999</v>
      </c>
      <c r="D31" s="612"/>
      <c r="E31" s="611">
        <f>SUM(E21:E30)</f>
        <v>100.00000000000001</v>
      </c>
      <c r="F31" s="612"/>
      <c r="G31" s="18"/>
      <c r="H31" s="23"/>
      <c r="I31" s="24"/>
    </row>
    <row r="32" spans="2:9" ht="12.75">
      <c r="B32" s="86" t="s">
        <v>241</v>
      </c>
      <c r="C32" s="620">
        <v>2615</v>
      </c>
      <c r="D32" s="614"/>
      <c r="E32" s="613">
        <v>8031</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8" ht="18" customHeight="1">
      <c r="C36" s="592" t="s">
        <v>222</v>
      </c>
      <c r="D36" s="594"/>
      <c r="E36" s="592" t="s">
        <v>223</v>
      </c>
      <c r="F36" s="594"/>
      <c r="G36" s="592" t="s">
        <v>224</v>
      </c>
      <c r="H36" s="594"/>
    </row>
    <row r="37" spans="2:8" ht="18.75" customHeight="1">
      <c r="B37" s="49" t="s">
        <v>153</v>
      </c>
      <c r="C37" s="601">
        <v>511</v>
      </c>
      <c r="D37" s="602">
        <v>22.6</v>
      </c>
      <c r="E37" s="601">
        <v>600</v>
      </c>
      <c r="F37" s="602">
        <v>23.6</v>
      </c>
      <c r="G37" s="601">
        <v>529</v>
      </c>
      <c r="H37" s="602">
        <v>24.6</v>
      </c>
    </row>
    <row r="38" spans="2:8" ht="27.75" customHeight="1">
      <c r="B38" s="50" t="s">
        <v>154</v>
      </c>
      <c r="C38" s="605">
        <v>31</v>
      </c>
      <c r="D38" s="606">
        <v>23.6</v>
      </c>
      <c r="E38" s="605">
        <v>47</v>
      </c>
      <c r="F38" s="606">
        <v>24.6</v>
      </c>
      <c r="G38" s="605">
        <v>42</v>
      </c>
      <c r="H38" s="606">
        <v>25.6</v>
      </c>
    </row>
    <row r="39" spans="2:8" ht="27" customHeight="1">
      <c r="B39" s="50" t="s">
        <v>155</v>
      </c>
      <c r="C39" s="605">
        <v>30</v>
      </c>
      <c r="D39" s="606">
        <v>24.6</v>
      </c>
      <c r="E39" s="605">
        <v>10</v>
      </c>
      <c r="F39" s="606">
        <v>25.6</v>
      </c>
      <c r="G39" s="605">
        <v>19</v>
      </c>
      <c r="H39" s="606">
        <v>26.6</v>
      </c>
    </row>
    <row r="40" spans="2:8" ht="19.5" customHeight="1">
      <c r="B40" s="50" t="s">
        <v>156</v>
      </c>
      <c r="C40" s="605">
        <v>1</v>
      </c>
      <c r="D40" s="606">
        <v>25.6</v>
      </c>
      <c r="E40" s="605">
        <v>3</v>
      </c>
      <c r="F40" s="606">
        <v>26.6</v>
      </c>
      <c r="G40" s="605">
        <v>4</v>
      </c>
      <c r="H40" s="606">
        <v>27.6</v>
      </c>
    </row>
    <row r="41" spans="2:8" ht="29.25" customHeight="1">
      <c r="B41" s="50" t="s">
        <v>189</v>
      </c>
      <c r="C41" s="605">
        <v>8</v>
      </c>
      <c r="D41" s="606">
        <v>26.6</v>
      </c>
      <c r="E41" s="605">
        <v>10</v>
      </c>
      <c r="F41" s="606">
        <v>27.6</v>
      </c>
      <c r="G41" s="605">
        <v>6</v>
      </c>
      <c r="H41" s="606">
        <v>28.6</v>
      </c>
    </row>
    <row r="42" spans="2:8" ht="16.5" customHeight="1">
      <c r="B42" s="50" t="s">
        <v>251</v>
      </c>
      <c r="C42" s="605">
        <v>0</v>
      </c>
      <c r="D42" s="606">
        <v>27.6</v>
      </c>
      <c r="E42" s="605">
        <v>28</v>
      </c>
      <c r="F42" s="606">
        <v>28.6</v>
      </c>
      <c r="G42" s="605">
        <v>24</v>
      </c>
      <c r="H42" s="606">
        <v>29.6</v>
      </c>
    </row>
    <row r="43" spans="2:8" ht="29.25" customHeight="1">
      <c r="B43" s="50" t="s">
        <v>159</v>
      </c>
      <c r="C43" s="605">
        <v>63</v>
      </c>
      <c r="D43" s="606">
        <v>28.6</v>
      </c>
      <c r="E43" s="605">
        <v>40</v>
      </c>
      <c r="F43" s="606">
        <v>29.6</v>
      </c>
      <c r="G43" s="605">
        <v>41</v>
      </c>
      <c r="H43" s="606">
        <v>30.6</v>
      </c>
    </row>
    <row r="44" spans="2:8" ht="26.25" customHeight="1">
      <c r="B44" s="50" t="s">
        <v>181</v>
      </c>
      <c r="C44" s="605">
        <v>8</v>
      </c>
      <c r="D44" s="606">
        <v>29.6</v>
      </c>
      <c r="E44" s="605">
        <v>1</v>
      </c>
      <c r="F44" s="606">
        <v>30.6</v>
      </c>
      <c r="G44" s="605">
        <v>3</v>
      </c>
      <c r="H44" s="606">
        <v>31.6</v>
      </c>
    </row>
    <row r="45" spans="2:8" ht="27.75" customHeight="1">
      <c r="B45" s="50" t="s">
        <v>170</v>
      </c>
      <c r="C45" s="605">
        <v>1</v>
      </c>
      <c r="D45" s="606">
        <v>30.6</v>
      </c>
      <c r="E45" s="605">
        <v>0</v>
      </c>
      <c r="F45" s="668">
        <v>31.6</v>
      </c>
      <c r="G45" s="605">
        <v>1</v>
      </c>
      <c r="H45" s="606">
        <v>32.6</v>
      </c>
    </row>
    <row r="46" spans="2:8" ht="28.5" customHeight="1">
      <c r="B46" s="50" t="s">
        <v>171</v>
      </c>
      <c r="C46" s="605">
        <v>6</v>
      </c>
      <c r="D46" s="606">
        <v>31.6</v>
      </c>
      <c r="E46" s="605">
        <v>3</v>
      </c>
      <c r="F46" s="606">
        <v>32.6</v>
      </c>
      <c r="G46" s="605">
        <v>10</v>
      </c>
      <c r="H46" s="606">
        <v>33.6</v>
      </c>
    </row>
    <row r="47" spans="2:8" ht="16.5" customHeight="1">
      <c r="B47" s="50" t="s">
        <v>157</v>
      </c>
      <c r="C47" s="605">
        <v>90</v>
      </c>
      <c r="D47" s="606">
        <v>32.6</v>
      </c>
      <c r="E47" s="605">
        <v>90</v>
      </c>
      <c r="F47" s="606">
        <v>33.6</v>
      </c>
      <c r="G47" s="605">
        <v>78</v>
      </c>
      <c r="H47" s="606">
        <v>34.6</v>
      </c>
    </row>
    <row r="48" spans="2:8" ht="12.75">
      <c r="B48" s="50" t="s">
        <v>158</v>
      </c>
      <c r="C48" s="605">
        <v>115</v>
      </c>
      <c r="D48" s="606">
        <v>33.6</v>
      </c>
      <c r="E48" s="605">
        <v>36</v>
      </c>
      <c r="F48" s="606">
        <v>34.6</v>
      </c>
      <c r="G48" s="605">
        <v>7</v>
      </c>
      <c r="H48" s="606">
        <v>35.6</v>
      </c>
    </row>
    <row r="49" spans="2:8" ht="12.75">
      <c r="B49" s="51" t="s">
        <v>182</v>
      </c>
      <c r="C49" s="607">
        <v>1963</v>
      </c>
      <c r="D49" s="608">
        <v>34.6</v>
      </c>
      <c r="E49" s="607">
        <v>1827</v>
      </c>
      <c r="F49" s="608">
        <v>35.6</v>
      </c>
      <c r="G49" s="607">
        <v>1839</v>
      </c>
      <c r="H49" s="608">
        <v>36.6</v>
      </c>
    </row>
  </sheetData>
  <sheetProtection/>
  <mergeCells count="80">
    <mergeCell ref="C48:D48"/>
    <mergeCell ref="E48:F48"/>
    <mergeCell ref="G48:H48"/>
    <mergeCell ref="C38:D38"/>
    <mergeCell ref="E38:F38"/>
    <mergeCell ref="G38:H38"/>
    <mergeCell ref="C46:D46"/>
    <mergeCell ref="E46:F46"/>
    <mergeCell ref="G46:H46"/>
    <mergeCell ref="C39:D39"/>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7:D47"/>
    <mergeCell ref="E47:F47"/>
    <mergeCell ref="G47:H47"/>
    <mergeCell ref="C44:D44"/>
    <mergeCell ref="E44:F44"/>
    <mergeCell ref="G44:H44"/>
    <mergeCell ref="C45:D45"/>
    <mergeCell ref="E45:F45"/>
    <mergeCell ref="G45:H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55"/>
  <sheetViews>
    <sheetView showGridLines="0" zoomScalePageLayoutView="0" workbookViewId="0" topLeftCell="A1">
      <selection activeCell="J40" sqref="J40"/>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427</v>
      </c>
      <c r="B1" s="581"/>
      <c r="C1" s="581"/>
      <c r="D1" s="581"/>
      <c r="E1" s="581"/>
      <c r="F1" s="581"/>
      <c r="G1" s="581"/>
      <c r="H1" s="581"/>
      <c r="I1" s="581"/>
    </row>
    <row r="3" spans="2:8" ht="12.75">
      <c r="B3" s="582" t="s">
        <v>288</v>
      </c>
      <c r="C3" s="582"/>
      <c r="D3" s="582"/>
      <c r="E3" s="582"/>
      <c r="F3" s="582"/>
      <c r="G3" s="582"/>
      <c r="H3" s="48"/>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12134</v>
      </c>
      <c r="F7" s="56">
        <v>3058</v>
      </c>
      <c r="G7" s="26">
        <v>15192</v>
      </c>
      <c r="H7" s="57">
        <v>464</v>
      </c>
    </row>
    <row r="8" spans="2:8" ht="15">
      <c r="B8" s="562"/>
      <c r="C8" s="559"/>
      <c r="D8" s="44" t="s">
        <v>278</v>
      </c>
      <c r="E8" s="55">
        <v>50350</v>
      </c>
      <c r="F8" s="56">
        <v>9720</v>
      </c>
      <c r="G8" s="26">
        <v>60070</v>
      </c>
      <c r="H8" s="57">
        <v>855</v>
      </c>
    </row>
    <row r="9" spans="2:10" ht="12.75">
      <c r="B9" s="562"/>
      <c r="C9" s="560"/>
      <c r="D9" s="45" t="s">
        <v>226</v>
      </c>
      <c r="E9" s="77">
        <v>62484</v>
      </c>
      <c r="F9" s="58">
        <v>12778</v>
      </c>
      <c r="G9" s="58">
        <v>75262</v>
      </c>
      <c r="H9" s="532">
        <v>1319</v>
      </c>
      <c r="J9" s="530"/>
    </row>
    <row r="10" spans="2:10" ht="15" customHeight="1">
      <c r="B10" s="562"/>
      <c r="C10" s="558" t="s">
        <v>278</v>
      </c>
      <c r="D10" s="52" t="s">
        <v>277</v>
      </c>
      <c r="E10" s="55">
        <v>3135</v>
      </c>
      <c r="F10" s="56">
        <v>766</v>
      </c>
      <c r="G10" s="26">
        <v>3901</v>
      </c>
      <c r="H10" s="57">
        <v>36</v>
      </c>
      <c r="J10" s="531"/>
    </row>
    <row r="11" spans="2:8" ht="15">
      <c r="B11" s="562"/>
      <c r="C11" s="559"/>
      <c r="D11" s="44" t="s">
        <v>278</v>
      </c>
      <c r="E11" s="55">
        <v>26558</v>
      </c>
      <c r="F11" s="56">
        <v>6106</v>
      </c>
      <c r="G11" s="26">
        <v>32664</v>
      </c>
      <c r="H11" s="57">
        <v>154</v>
      </c>
    </row>
    <row r="12" spans="2:8" ht="15" customHeight="1">
      <c r="B12" s="562"/>
      <c r="C12" s="559"/>
      <c r="D12" s="45" t="s">
        <v>226</v>
      </c>
      <c r="E12" s="77">
        <v>29693</v>
      </c>
      <c r="F12" s="58">
        <v>6872</v>
      </c>
      <c r="G12" s="58">
        <v>36565</v>
      </c>
      <c r="H12" s="532">
        <v>190</v>
      </c>
    </row>
    <row r="13" spans="2:8" ht="15" customHeight="1">
      <c r="B13" s="562"/>
      <c r="C13" s="558" t="s">
        <v>279</v>
      </c>
      <c r="D13" s="52" t="s">
        <v>277</v>
      </c>
      <c r="E13" s="55">
        <v>3202</v>
      </c>
      <c r="F13" s="56">
        <v>766</v>
      </c>
      <c r="G13" s="26">
        <v>3968</v>
      </c>
      <c r="H13" s="57">
        <v>38</v>
      </c>
    </row>
    <row r="14" spans="2:8" ht="15">
      <c r="B14" s="562"/>
      <c r="C14" s="559"/>
      <c r="D14" s="44" t="s">
        <v>278</v>
      </c>
      <c r="E14" s="55">
        <v>26645</v>
      </c>
      <c r="F14" s="56">
        <v>6374</v>
      </c>
      <c r="G14" s="26">
        <v>33019</v>
      </c>
      <c r="H14" s="57">
        <v>155</v>
      </c>
    </row>
    <row r="15" spans="2:8" ht="12.75">
      <c r="B15" s="562"/>
      <c r="C15" s="560"/>
      <c r="D15" s="53" t="s">
        <v>226</v>
      </c>
      <c r="E15" s="72">
        <v>29847</v>
      </c>
      <c r="F15" s="63">
        <v>7140</v>
      </c>
      <c r="G15" s="63">
        <v>36987</v>
      </c>
      <c r="H15" s="533">
        <v>193</v>
      </c>
    </row>
    <row r="16" spans="2:8" ht="15">
      <c r="B16" s="562"/>
      <c r="C16" s="567" t="s">
        <v>281</v>
      </c>
      <c r="D16" s="52" t="s">
        <v>277</v>
      </c>
      <c r="E16" s="62">
        <v>68</v>
      </c>
      <c r="F16" s="61">
        <v>2</v>
      </c>
      <c r="G16" s="63">
        <v>70</v>
      </c>
      <c r="H16" s="79">
        <v>0</v>
      </c>
    </row>
    <row r="17" spans="2:8" ht="15">
      <c r="B17" s="562"/>
      <c r="C17" s="569"/>
      <c r="D17" s="44" t="s">
        <v>278</v>
      </c>
      <c r="E17" s="65">
        <v>874</v>
      </c>
      <c r="F17" s="64">
        <v>42</v>
      </c>
      <c r="G17" s="66">
        <v>916</v>
      </c>
      <c r="H17" s="80">
        <v>3</v>
      </c>
    </row>
    <row r="18" spans="2:14" ht="12.75">
      <c r="B18" s="562"/>
      <c r="C18" s="560"/>
      <c r="D18" s="45" t="s">
        <v>226</v>
      </c>
      <c r="E18" s="81">
        <v>942</v>
      </c>
      <c r="F18" s="66">
        <v>44</v>
      </c>
      <c r="G18" s="66">
        <v>986</v>
      </c>
      <c r="H18" s="76">
        <v>3</v>
      </c>
      <c r="J18" s="253"/>
      <c r="K18" s="253"/>
      <c r="L18" s="253"/>
      <c r="M18" s="253"/>
      <c r="N18" s="253"/>
    </row>
    <row r="19" spans="2:14" ht="12.75">
      <c r="B19" s="563"/>
      <c r="C19" s="590" t="s">
        <v>226</v>
      </c>
      <c r="D19" s="591"/>
      <c r="E19" s="77">
        <f>SUM(E18,E15,E12,E9)</f>
        <v>122966</v>
      </c>
      <c r="F19" s="58">
        <f>SUM(F18,F15,F12,F9)</f>
        <v>26834</v>
      </c>
      <c r="G19" s="58">
        <f>SUM(G18,G15,G12,G9)</f>
        <v>149800</v>
      </c>
      <c r="H19" s="78">
        <f>SUM(H18,H15,H12,H9)</f>
        <v>1705</v>
      </c>
      <c r="J19" s="253"/>
      <c r="K19" s="258"/>
      <c r="L19" s="257"/>
      <c r="M19" s="258"/>
      <c r="N19" s="258"/>
    </row>
    <row r="20" spans="2:14" ht="12.75">
      <c r="B20" s="95"/>
      <c r="C20" s="100"/>
      <c r="D20" s="100"/>
      <c r="E20" s="103"/>
      <c r="F20" s="103"/>
      <c r="G20" s="103"/>
      <c r="H20" s="103"/>
      <c r="J20" s="253"/>
      <c r="K20" s="258"/>
      <c r="L20" s="257"/>
      <c r="M20" s="257"/>
      <c r="N20" s="257"/>
    </row>
    <row r="21" spans="1:14" s="37" customFormat="1" ht="16.5" customHeight="1">
      <c r="A21" s="29"/>
      <c r="B21" s="35"/>
      <c r="C21" s="35"/>
      <c r="D21" s="35"/>
      <c r="E21" s="377" t="s">
        <v>266</v>
      </c>
      <c r="F21" s="377" t="s">
        <v>267</v>
      </c>
      <c r="G21" s="378" t="s">
        <v>226</v>
      </c>
      <c r="H21" s="36"/>
      <c r="J21" s="254"/>
      <c r="K21" s="258"/>
      <c r="L21" s="257"/>
      <c r="M21" s="257"/>
      <c r="N21" s="257"/>
    </row>
    <row r="22" spans="1:14" s="37" customFormat="1" ht="18" customHeight="1">
      <c r="A22" s="29"/>
      <c r="B22" s="561" t="s">
        <v>183</v>
      </c>
      <c r="C22" s="137" t="s">
        <v>184</v>
      </c>
      <c r="D22" s="135"/>
      <c r="E22" s="133">
        <v>832</v>
      </c>
      <c r="F22" s="59">
        <v>67</v>
      </c>
      <c r="G22" s="68">
        <v>899</v>
      </c>
      <c r="H22" s="38"/>
      <c r="J22" s="254"/>
      <c r="K22" s="258"/>
      <c r="L22" s="257"/>
      <c r="M22" s="257"/>
      <c r="N22" s="257"/>
    </row>
    <row r="23" spans="1:14" s="37" customFormat="1" ht="12.75">
      <c r="A23" s="29"/>
      <c r="B23" s="563"/>
      <c r="C23" s="138" t="s">
        <v>185</v>
      </c>
      <c r="D23" s="136"/>
      <c r="E23" s="134">
        <v>7678</v>
      </c>
      <c r="F23" s="60">
        <v>698</v>
      </c>
      <c r="G23" s="70">
        <v>8376</v>
      </c>
      <c r="H23" s="39"/>
      <c r="J23" s="255"/>
      <c r="K23" s="257"/>
      <c r="L23" s="257"/>
      <c r="M23" s="257"/>
      <c r="N23" s="257"/>
    </row>
    <row r="24" spans="1:14" s="37" customFormat="1" ht="17.25" customHeight="1">
      <c r="A24" s="29"/>
      <c r="B24" s="108"/>
      <c r="C24" s="39"/>
      <c r="D24" s="142"/>
      <c r="E24" s="143"/>
      <c r="F24" s="143"/>
      <c r="G24" s="144"/>
      <c r="H24" s="39"/>
      <c r="J24" s="254"/>
      <c r="K24" s="257"/>
      <c r="L24" s="257"/>
      <c r="M24" s="257"/>
      <c r="N24" s="257"/>
    </row>
    <row r="25" spans="1:14" s="37" customFormat="1" ht="12.75">
      <c r="A25" s="29"/>
      <c r="B25" s="582" t="s">
        <v>285</v>
      </c>
      <c r="C25" s="582"/>
      <c r="D25" s="582"/>
      <c r="E25" s="582"/>
      <c r="F25" s="582"/>
      <c r="G25" s="582"/>
      <c r="H25" s="48"/>
      <c r="J25" s="254"/>
      <c r="K25" s="258"/>
      <c r="L25" s="259"/>
      <c r="M25" s="259"/>
      <c r="N25" s="259"/>
    </row>
    <row r="26" spans="1:14" s="37" customFormat="1" ht="8.25" customHeight="1">
      <c r="A26" s="29"/>
      <c r="B26" s="34"/>
      <c r="C26" s="40"/>
      <c r="D26" s="40"/>
      <c r="E26" s="33"/>
      <c r="F26" s="31"/>
      <c r="G26" s="31"/>
      <c r="H26" s="39"/>
      <c r="J26" s="254"/>
      <c r="K26" s="254"/>
      <c r="L26" s="254"/>
      <c r="M26" s="254"/>
      <c r="N26" s="254"/>
    </row>
    <row r="27" spans="1:14" s="37" customFormat="1" ht="16.5" customHeight="1">
      <c r="A27" s="29"/>
      <c r="B27" s="40"/>
      <c r="C27" s="40"/>
      <c r="D27" s="377" t="s">
        <v>280</v>
      </c>
      <c r="E27" s="377" t="s">
        <v>266</v>
      </c>
      <c r="F27" s="379" t="s">
        <v>267</v>
      </c>
      <c r="G27" s="378" t="s">
        <v>226</v>
      </c>
      <c r="H27" s="39"/>
      <c r="J27" s="254"/>
      <c r="K27" s="258"/>
      <c r="L27" s="257"/>
      <c r="M27" s="257"/>
      <c r="N27" s="257"/>
    </row>
    <row r="28" spans="1:8" s="37" customFormat="1" ht="15">
      <c r="A28" s="29"/>
      <c r="B28" s="567" t="s">
        <v>269</v>
      </c>
      <c r="C28" s="568"/>
      <c r="D28" s="52" t="s">
        <v>277</v>
      </c>
      <c r="E28" s="61">
        <v>47073</v>
      </c>
      <c r="F28" s="62">
        <v>9430</v>
      </c>
      <c r="G28" s="63">
        <v>56503</v>
      </c>
      <c r="H28" s="39"/>
    </row>
    <row r="29" spans="1:8" s="37" customFormat="1" ht="15">
      <c r="A29" s="29"/>
      <c r="B29" s="569"/>
      <c r="C29" s="570"/>
      <c r="D29" s="44" t="s">
        <v>278</v>
      </c>
      <c r="E29" s="56">
        <v>10784</v>
      </c>
      <c r="F29" s="55">
        <v>2275</v>
      </c>
      <c r="G29" s="26">
        <v>13059</v>
      </c>
      <c r="H29" s="39"/>
    </row>
    <row r="30" spans="1:8" s="37" customFormat="1" ht="12.75">
      <c r="A30" s="29"/>
      <c r="B30" s="571"/>
      <c r="C30" s="572"/>
      <c r="D30" s="45" t="s">
        <v>226</v>
      </c>
      <c r="E30" s="63">
        <f>SUM(E28:E29)</f>
        <v>57857</v>
      </c>
      <c r="F30" s="72">
        <f>SUM(F28:F29)</f>
        <v>11705</v>
      </c>
      <c r="G30" s="63">
        <f>SUM(G28:G29)</f>
        <v>69562</v>
      </c>
      <c r="H30" s="39"/>
    </row>
    <row r="31" spans="1:8" s="37" customFormat="1" ht="15">
      <c r="A31" s="29"/>
      <c r="B31" s="567" t="s">
        <v>270</v>
      </c>
      <c r="C31" s="568"/>
      <c r="D31" s="52" t="s">
        <v>277</v>
      </c>
      <c r="E31" s="73">
        <v>42090</v>
      </c>
      <c r="F31" s="61">
        <v>8377</v>
      </c>
      <c r="G31" s="74">
        <v>50467</v>
      </c>
      <c r="H31" s="40"/>
    </row>
    <row r="32" spans="1:8" s="37" customFormat="1" ht="15">
      <c r="A32" s="29"/>
      <c r="B32" s="569"/>
      <c r="C32" s="570"/>
      <c r="D32" s="44" t="s">
        <v>278</v>
      </c>
      <c r="E32" s="75">
        <v>9924</v>
      </c>
      <c r="F32" s="64">
        <v>2038</v>
      </c>
      <c r="G32" s="76">
        <v>11962</v>
      </c>
      <c r="H32" s="40"/>
    </row>
    <row r="33" spans="1:8" s="37" customFormat="1" ht="12.75">
      <c r="A33" s="29"/>
      <c r="B33" s="571"/>
      <c r="C33" s="572"/>
      <c r="D33" s="45" t="s">
        <v>226</v>
      </c>
      <c r="E33" s="58">
        <f>SUM(E31:E32)</f>
        <v>52014</v>
      </c>
      <c r="F33" s="58">
        <f>SUM(F31:F32)</f>
        <v>10415</v>
      </c>
      <c r="G33" s="58">
        <f>SUM(G31:G32)</f>
        <v>62429</v>
      </c>
      <c r="H33" s="40"/>
    </row>
    <row r="34" spans="1:8" s="37" customFormat="1" ht="12.75" customHeight="1">
      <c r="A34" s="29"/>
      <c r="B34" s="583" t="s">
        <v>271</v>
      </c>
      <c r="C34" s="585"/>
      <c r="D34" s="52" t="s">
        <v>277</v>
      </c>
      <c r="E34" s="61">
        <v>779</v>
      </c>
      <c r="F34" s="62">
        <v>62</v>
      </c>
      <c r="G34" s="430">
        <v>841</v>
      </c>
      <c r="H34" s="534"/>
    </row>
    <row r="35" spans="1:8" s="37" customFormat="1" ht="12.75" customHeight="1">
      <c r="A35" s="29"/>
      <c r="B35" s="588"/>
      <c r="C35" s="589"/>
      <c r="D35" s="44" t="s">
        <v>278</v>
      </c>
      <c r="E35" s="56">
        <v>314</v>
      </c>
      <c r="F35" s="55">
        <v>22</v>
      </c>
      <c r="G35" s="535">
        <v>336</v>
      </c>
      <c r="H35" s="534"/>
    </row>
    <row r="36" spans="1:8" s="37" customFormat="1" ht="12.75" customHeight="1">
      <c r="A36" s="29"/>
      <c r="B36" s="564"/>
      <c r="C36" s="566"/>
      <c r="D36" s="45" t="s">
        <v>226</v>
      </c>
      <c r="E36" s="63">
        <f>SUM(E34:E35)</f>
        <v>1093</v>
      </c>
      <c r="F36" s="72">
        <f>SUM(F34:F35)</f>
        <v>84</v>
      </c>
      <c r="G36" s="430">
        <f>SUM(G34:G35)</f>
        <v>1177</v>
      </c>
      <c r="H36" s="536"/>
    </row>
    <row r="37" spans="1:8" s="37" customFormat="1" ht="12.75" customHeight="1">
      <c r="A37" s="29"/>
      <c r="B37" s="583" t="s">
        <v>272</v>
      </c>
      <c r="C37" s="585"/>
      <c r="D37" s="52" t="s">
        <v>277</v>
      </c>
      <c r="E37" s="61">
        <v>675</v>
      </c>
      <c r="F37" s="62">
        <v>56</v>
      </c>
      <c r="G37" s="430">
        <v>731</v>
      </c>
      <c r="H37" s="536"/>
    </row>
    <row r="38" spans="1:8" s="37" customFormat="1" ht="12.75" customHeight="1">
      <c r="A38" s="29"/>
      <c r="B38" s="588"/>
      <c r="C38" s="589"/>
      <c r="D38" s="44" t="s">
        <v>278</v>
      </c>
      <c r="E38" s="56">
        <v>275</v>
      </c>
      <c r="F38" s="55">
        <v>20</v>
      </c>
      <c r="G38" s="535">
        <v>295</v>
      </c>
      <c r="H38" s="534"/>
    </row>
    <row r="39" spans="1:8" s="37" customFormat="1" ht="12.75" customHeight="1">
      <c r="A39" s="29"/>
      <c r="B39" s="564"/>
      <c r="C39" s="566"/>
      <c r="D39" s="45" t="s">
        <v>226</v>
      </c>
      <c r="E39" s="58">
        <f>SUM(E37:E38)</f>
        <v>950</v>
      </c>
      <c r="F39" s="77">
        <f>SUM(F37:F38)</f>
        <v>76</v>
      </c>
      <c r="G39" s="431">
        <f>SUM(G37:G38)</f>
        <v>1026</v>
      </c>
      <c r="H39" s="534"/>
    </row>
    <row r="40" spans="1:8" s="37" customFormat="1" ht="17.25" customHeight="1">
      <c r="A40" s="29"/>
      <c r="B40" s="39"/>
      <c r="C40" s="39"/>
      <c r="D40" s="39"/>
      <c r="E40" s="42"/>
      <c r="F40" s="42"/>
      <c r="G40" s="42"/>
      <c r="H40" s="40"/>
    </row>
    <row r="41" spans="1:8" s="37" customFormat="1" ht="12.75">
      <c r="A41" s="29"/>
      <c r="B41" s="582" t="s">
        <v>286</v>
      </c>
      <c r="C41" s="582"/>
      <c r="D41" s="582"/>
      <c r="E41" s="582"/>
      <c r="F41" s="582"/>
      <c r="G41" s="582"/>
      <c r="H41" s="48"/>
    </row>
    <row r="42" spans="1:8" s="37" customFormat="1" ht="8.25" customHeight="1">
      <c r="A42" s="29"/>
      <c r="B42" s="34"/>
      <c r="C42" s="40"/>
      <c r="D42" s="40"/>
      <c r="E42" s="40"/>
      <c r="F42" s="40"/>
      <c r="G42" s="40"/>
      <c r="H42" s="40"/>
    </row>
    <row r="43" spans="1:8" s="37" customFormat="1" ht="17.25" customHeight="1">
      <c r="A43" s="29"/>
      <c r="B43" s="35"/>
      <c r="C43" s="35"/>
      <c r="D43" s="35"/>
      <c r="E43" s="377" t="s">
        <v>266</v>
      </c>
      <c r="F43" s="379" t="s">
        <v>267</v>
      </c>
      <c r="G43" s="378" t="s">
        <v>226</v>
      </c>
      <c r="H43" s="40"/>
    </row>
    <row r="44" spans="1:8" s="37" customFormat="1" ht="27" customHeight="1">
      <c r="A44" s="29"/>
      <c r="B44" s="583" t="s">
        <v>187</v>
      </c>
      <c r="C44" s="584"/>
      <c r="D44" s="585"/>
      <c r="E44" s="59">
        <v>341772</v>
      </c>
      <c r="F44" s="67">
        <v>70716</v>
      </c>
      <c r="G44" s="68">
        <v>412488</v>
      </c>
      <c r="H44" s="40"/>
    </row>
    <row r="45" spans="1:8" s="37" customFormat="1" ht="12.75" customHeight="1">
      <c r="A45" s="29"/>
      <c r="B45" s="564" t="s">
        <v>273</v>
      </c>
      <c r="C45" s="565"/>
      <c r="D45" s="566"/>
      <c r="E45" s="60">
        <v>115005</v>
      </c>
      <c r="F45" s="69">
        <v>23659</v>
      </c>
      <c r="G45" s="70">
        <v>138664</v>
      </c>
      <c r="H45" s="40"/>
    </row>
    <row r="46" spans="1:8" s="37" customFormat="1" ht="12.75">
      <c r="A46" s="29"/>
      <c r="B46" s="39" t="s">
        <v>188</v>
      </c>
      <c r="C46" s="39"/>
      <c r="D46" s="39"/>
      <c r="E46" s="39"/>
      <c r="F46" s="39"/>
      <c r="G46" s="40"/>
      <c r="H46" s="40"/>
    </row>
    <row r="47" spans="1:8" s="37" customFormat="1" ht="16.5" customHeight="1">
      <c r="A47" s="29"/>
      <c r="B47" s="39"/>
      <c r="C47" s="39"/>
      <c r="D47" s="39"/>
      <c r="E47" s="39"/>
      <c r="F47" s="39"/>
      <c r="G47" s="40"/>
      <c r="H47" s="40"/>
    </row>
    <row r="48" spans="1:8" s="37" customFormat="1" ht="12.75">
      <c r="A48" s="29"/>
      <c r="B48" s="582" t="s">
        <v>287</v>
      </c>
      <c r="C48" s="582"/>
      <c r="D48" s="582"/>
      <c r="E48" s="582"/>
      <c r="F48" s="582"/>
      <c r="G48" s="582"/>
      <c r="H48" s="48"/>
    </row>
    <row r="49" spans="1:8" s="37" customFormat="1" ht="8.25" customHeight="1">
      <c r="A49" s="29"/>
      <c r="B49" s="43"/>
      <c r="C49" s="33"/>
      <c r="D49" s="33"/>
      <c r="E49" s="31"/>
      <c r="F49" s="29"/>
      <c r="G49" s="40"/>
      <c r="H49" s="40"/>
    </row>
    <row r="50" spans="1:8" s="37" customFormat="1" ht="12.75">
      <c r="A50" s="29"/>
      <c r="B50" s="380" t="s">
        <v>274</v>
      </c>
      <c r="C50" s="380" t="s">
        <v>275</v>
      </c>
      <c r="D50" s="573" t="s">
        <v>276</v>
      </c>
      <c r="E50" s="574"/>
      <c r="F50" s="577" t="s">
        <v>226</v>
      </c>
      <c r="G50" s="578"/>
      <c r="H50" s="40"/>
    </row>
    <row r="51" spans="1:8" s="37" customFormat="1" ht="12.75">
      <c r="A51" s="29"/>
      <c r="B51" s="113">
        <v>848</v>
      </c>
      <c r="C51" s="113">
        <v>298</v>
      </c>
      <c r="D51" s="575">
        <v>16</v>
      </c>
      <c r="E51" s="576"/>
      <c r="F51" s="579">
        <f>SUM(B51:E51)</f>
        <v>1162</v>
      </c>
      <c r="G51" s="580"/>
      <c r="H51" s="40"/>
    </row>
    <row r="52" spans="1:8" s="37" customFormat="1" ht="12.75">
      <c r="A52" s="29"/>
      <c r="B52" s="29"/>
      <c r="C52" s="29"/>
      <c r="D52" s="29"/>
      <c r="E52" s="29"/>
      <c r="F52" s="29"/>
      <c r="G52" s="29"/>
      <c r="H52" s="29"/>
    </row>
    <row r="53" spans="2:8" s="37" customFormat="1" ht="12.75" customHeight="1">
      <c r="B53" s="557" t="s">
        <v>29</v>
      </c>
      <c r="C53" s="557"/>
      <c r="D53" s="557"/>
      <c r="E53" s="557"/>
      <c r="F53" s="557"/>
      <c r="G53" s="557"/>
      <c r="H53" s="557"/>
    </row>
    <row r="54" spans="1:8" s="37" customFormat="1" ht="12.75">
      <c r="A54" s="109"/>
      <c r="B54" s="557"/>
      <c r="C54" s="557"/>
      <c r="D54" s="557"/>
      <c r="E54" s="557"/>
      <c r="F54" s="557"/>
      <c r="G54" s="557"/>
      <c r="H54" s="557"/>
    </row>
    <row r="55" spans="1:8" ht="12.75">
      <c r="A55" s="109"/>
      <c r="B55" s="557"/>
      <c r="C55" s="557"/>
      <c r="D55" s="557"/>
      <c r="E55" s="557"/>
      <c r="F55" s="557"/>
      <c r="G55" s="557"/>
      <c r="H55" s="557"/>
    </row>
  </sheetData>
  <sheetProtection/>
  <mergeCells count="26">
    <mergeCell ref="B48:G48"/>
    <mergeCell ref="B31:C33"/>
    <mergeCell ref="B34:C36"/>
    <mergeCell ref="C19:D19"/>
    <mergeCell ref="E5:H5"/>
    <mergeCell ref="D5:D6"/>
    <mergeCell ref="C7:C9"/>
    <mergeCell ref="C16:C18"/>
    <mergeCell ref="B22:B23"/>
    <mergeCell ref="B37:C39"/>
    <mergeCell ref="A1:I1"/>
    <mergeCell ref="B3:G3"/>
    <mergeCell ref="B25:G25"/>
    <mergeCell ref="B41:G41"/>
    <mergeCell ref="B44:D44"/>
    <mergeCell ref="C5:C6"/>
    <mergeCell ref="B53:H55"/>
    <mergeCell ref="C13:C15"/>
    <mergeCell ref="C10:C12"/>
    <mergeCell ref="B5:B19"/>
    <mergeCell ref="B45:D45"/>
    <mergeCell ref="B28:C30"/>
    <mergeCell ref="D50:E50"/>
    <mergeCell ref="D51:E51"/>
    <mergeCell ref="F50:G50"/>
    <mergeCell ref="F51:G5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62"/>
  <sheetViews>
    <sheetView showGridLines="0" zoomScalePageLayoutView="0" workbookViewId="0" topLeftCell="A1">
      <selection activeCell="F23" sqref="F23:G23"/>
    </sheetView>
  </sheetViews>
  <sheetFormatPr defaultColWidth="11.421875" defaultRowHeight="12.75"/>
  <cols>
    <col min="1" max="1" width="2.140625" style="0" customWidth="1"/>
    <col min="2" max="2" width="11.421875" style="0" customWidth="1"/>
    <col min="5" max="5" width="9.8515625" style="0" customWidth="1"/>
    <col min="6" max="7" width="25.7109375" style="0" customWidth="1"/>
    <col min="8" max="8" width="4.00390625" style="0" customWidth="1"/>
  </cols>
  <sheetData>
    <row r="1" spans="1:8" ht="16.5">
      <c r="A1" s="581" t="s">
        <v>9</v>
      </c>
      <c r="B1" s="581"/>
      <c r="C1" s="581"/>
      <c r="D1" s="581"/>
      <c r="E1" s="581"/>
      <c r="F1" s="581"/>
      <c r="G1" s="581"/>
      <c r="H1" s="581"/>
    </row>
    <row r="2" spans="1:8" ht="12.75">
      <c r="A2" s="384"/>
      <c r="B2" s="384"/>
      <c r="C2" s="384"/>
      <c r="D2" s="384"/>
      <c r="E2" s="384"/>
      <c r="F2" s="384"/>
      <c r="G2" s="384"/>
      <c r="H2" s="384"/>
    </row>
    <row r="3" spans="1:8" ht="12.75" customHeight="1">
      <c r="A3" s="384"/>
      <c r="B3" s="582" t="s">
        <v>198</v>
      </c>
      <c r="C3" s="582"/>
      <c r="D3" s="582"/>
      <c r="E3" s="582"/>
      <c r="F3" s="582"/>
      <c r="G3" s="582"/>
      <c r="H3" s="384"/>
    </row>
    <row r="4" spans="2:5" ht="8.25" customHeight="1">
      <c r="B4" s="2"/>
      <c r="C4" s="2"/>
      <c r="D4" s="2"/>
      <c r="E4" s="2"/>
    </row>
    <row r="5" spans="2:7" ht="21" customHeight="1">
      <c r="B5" s="624"/>
      <c r="C5" s="624"/>
      <c r="D5" s="624"/>
      <c r="E5" s="624"/>
      <c r="F5" s="381" t="s">
        <v>290</v>
      </c>
      <c r="G5" s="382" t="s">
        <v>291</v>
      </c>
    </row>
    <row r="6" spans="2:7" ht="12.75" customHeight="1">
      <c r="B6" s="583" t="s">
        <v>199</v>
      </c>
      <c r="C6" s="584"/>
      <c r="D6" s="584"/>
      <c r="E6" s="584"/>
      <c r="F6" s="115">
        <v>0</v>
      </c>
      <c r="G6" s="123">
        <v>0</v>
      </c>
    </row>
    <row r="7" spans="2:7" ht="12.75" customHeight="1">
      <c r="B7" s="588" t="s">
        <v>200</v>
      </c>
      <c r="C7" s="623"/>
      <c r="D7" s="623"/>
      <c r="E7" s="623"/>
      <c r="F7" s="107">
        <v>0</v>
      </c>
      <c r="G7" s="124">
        <v>0</v>
      </c>
    </row>
    <row r="8" spans="2:7" ht="11.25" customHeight="1">
      <c r="B8" s="588" t="s">
        <v>201</v>
      </c>
      <c r="C8" s="623"/>
      <c r="D8" s="623"/>
      <c r="E8" s="623"/>
      <c r="F8" s="107">
        <v>0</v>
      </c>
      <c r="G8" s="124">
        <v>0</v>
      </c>
    </row>
    <row r="9" spans="2:7" ht="10.5" customHeight="1">
      <c r="B9" s="588" t="s">
        <v>172</v>
      </c>
      <c r="C9" s="623"/>
      <c r="D9" s="623"/>
      <c r="E9" s="589"/>
      <c r="F9" s="107">
        <v>0</v>
      </c>
      <c r="G9" s="124">
        <v>0</v>
      </c>
    </row>
    <row r="10" spans="2:7" ht="12.75">
      <c r="B10" s="588" t="s">
        <v>173</v>
      </c>
      <c r="C10" s="623"/>
      <c r="D10" s="623"/>
      <c r="E10" s="623"/>
      <c r="F10" s="107">
        <v>0</v>
      </c>
      <c r="G10" s="124">
        <v>0.1</v>
      </c>
    </row>
    <row r="11" spans="2:7" ht="13.5" customHeight="1">
      <c r="B11" s="588" t="s">
        <v>174</v>
      </c>
      <c r="C11" s="623"/>
      <c r="D11" s="623"/>
      <c r="E11" s="623"/>
      <c r="F11" s="107">
        <v>0</v>
      </c>
      <c r="G11" s="124">
        <v>0.3</v>
      </c>
    </row>
    <row r="12" spans="2:7" ht="13.5" customHeight="1">
      <c r="B12" s="588" t="s">
        <v>202</v>
      </c>
      <c r="C12" s="623"/>
      <c r="D12" s="623"/>
      <c r="E12" s="623"/>
      <c r="F12" s="107">
        <v>90.3</v>
      </c>
      <c r="G12" s="124">
        <v>89.8</v>
      </c>
    </row>
    <row r="13" spans="2:7" ht="12.75">
      <c r="B13" s="588" t="s">
        <v>203</v>
      </c>
      <c r="C13" s="623"/>
      <c r="D13" s="623"/>
      <c r="E13" s="623"/>
      <c r="F13" s="107">
        <v>0.7</v>
      </c>
      <c r="G13" s="124">
        <v>0.6</v>
      </c>
    </row>
    <row r="14" spans="2:7" ht="12.75">
      <c r="B14" s="588" t="s">
        <v>204</v>
      </c>
      <c r="C14" s="623"/>
      <c r="D14" s="623"/>
      <c r="E14" s="623"/>
      <c r="F14" s="107">
        <v>0.7</v>
      </c>
      <c r="G14" s="124">
        <v>0.6</v>
      </c>
    </row>
    <row r="15" spans="2:7" ht="12.75" customHeight="1">
      <c r="B15" s="588" t="s">
        <v>175</v>
      </c>
      <c r="C15" s="623"/>
      <c r="D15" s="623"/>
      <c r="E15" s="623"/>
      <c r="F15" s="107">
        <v>0.8</v>
      </c>
      <c r="G15" s="124">
        <v>0.7</v>
      </c>
    </row>
    <row r="16" spans="2:7" ht="12.75">
      <c r="B16" s="588" t="s">
        <v>205</v>
      </c>
      <c r="C16" s="623"/>
      <c r="D16" s="623"/>
      <c r="E16" s="623"/>
      <c r="F16" s="107">
        <v>0.8</v>
      </c>
      <c r="G16" s="124">
        <v>0.8</v>
      </c>
    </row>
    <row r="17" spans="2:7" ht="12.75">
      <c r="B17" s="588" t="s">
        <v>206</v>
      </c>
      <c r="C17" s="623"/>
      <c r="D17" s="623"/>
      <c r="E17" s="623"/>
      <c r="F17" s="107">
        <v>2.9</v>
      </c>
      <c r="G17" s="124">
        <v>3.1</v>
      </c>
    </row>
    <row r="18" spans="2:7" ht="12.75" customHeight="1">
      <c r="B18" s="588" t="s">
        <v>207</v>
      </c>
      <c r="C18" s="623"/>
      <c r="D18" s="623"/>
      <c r="E18" s="623"/>
      <c r="F18" s="107">
        <v>0.7</v>
      </c>
      <c r="G18" s="124">
        <v>0.7</v>
      </c>
    </row>
    <row r="19" spans="2:7" ht="12.75">
      <c r="B19" s="588" t="s">
        <v>208</v>
      </c>
      <c r="C19" s="623"/>
      <c r="D19" s="623"/>
      <c r="E19" s="623"/>
      <c r="F19" s="107">
        <v>2.4</v>
      </c>
      <c r="G19" s="124">
        <v>1.9</v>
      </c>
    </row>
    <row r="20" spans="2:7" ht="12.75">
      <c r="B20" s="588" t="s">
        <v>209</v>
      </c>
      <c r="C20" s="623"/>
      <c r="D20" s="623"/>
      <c r="E20" s="623"/>
      <c r="F20" s="107">
        <v>0</v>
      </c>
      <c r="G20" s="124">
        <v>0.2</v>
      </c>
    </row>
    <row r="21" spans="2:7" ht="12.75">
      <c r="B21" s="564" t="s">
        <v>227</v>
      </c>
      <c r="C21" s="565"/>
      <c r="D21" s="565"/>
      <c r="E21" s="565"/>
      <c r="F21" s="107">
        <v>0.8</v>
      </c>
      <c r="G21" s="124">
        <v>1.2</v>
      </c>
    </row>
    <row r="22" spans="2:7" ht="12.75" customHeight="1">
      <c r="B22" s="625" t="s">
        <v>226</v>
      </c>
      <c r="C22" s="626"/>
      <c r="D22" s="626"/>
      <c r="E22" s="626"/>
      <c r="F22" s="117">
        <f>SUM(F6:F21)</f>
        <v>100.10000000000001</v>
      </c>
      <c r="G22" s="125">
        <f>SUM(G6:G21)</f>
        <v>100</v>
      </c>
    </row>
    <row r="23" spans="2:9" ht="16.5" customHeight="1">
      <c r="B23" s="628" t="s">
        <v>241</v>
      </c>
      <c r="C23" s="629"/>
      <c r="D23" s="629"/>
      <c r="E23" s="629"/>
      <c r="F23" s="541">
        <v>2615</v>
      </c>
      <c r="G23" s="542">
        <v>8031</v>
      </c>
      <c r="I23" s="402"/>
    </row>
    <row r="24" spans="2:9" ht="16.5" customHeight="1">
      <c r="B24" s="21"/>
      <c r="C24" s="21"/>
      <c r="D24" s="21"/>
      <c r="E24" s="21"/>
      <c r="F24" s="131"/>
      <c r="G24" s="131"/>
      <c r="I24" s="414"/>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0.4</v>
      </c>
      <c r="G28" s="5">
        <v>0.4</v>
      </c>
    </row>
    <row r="29" spans="2:7" ht="12.75">
      <c r="B29" s="569" t="s">
        <v>212</v>
      </c>
      <c r="C29" s="630"/>
      <c r="D29" s="630"/>
      <c r="E29" s="570"/>
      <c r="F29" s="116">
        <v>2.5</v>
      </c>
      <c r="G29" s="102">
        <v>2.3</v>
      </c>
    </row>
    <row r="30" spans="2:7" ht="12.75">
      <c r="B30" s="569" t="s">
        <v>213</v>
      </c>
      <c r="C30" s="630"/>
      <c r="D30" s="630"/>
      <c r="E30" s="570"/>
      <c r="F30" s="116">
        <v>95</v>
      </c>
      <c r="G30" s="102">
        <v>95</v>
      </c>
    </row>
    <row r="31" spans="2:7" ht="12.75">
      <c r="B31" s="569" t="s">
        <v>179</v>
      </c>
      <c r="C31" s="630"/>
      <c r="D31" s="630"/>
      <c r="E31" s="570"/>
      <c r="F31" s="116">
        <v>0.5</v>
      </c>
      <c r="G31" s="102">
        <v>0.3</v>
      </c>
    </row>
    <row r="32" spans="2:7" ht="12.75">
      <c r="B32" s="569" t="s">
        <v>214</v>
      </c>
      <c r="C32" s="630"/>
      <c r="D32" s="630"/>
      <c r="E32" s="570"/>
      <c r="F32" s="116">
        <v>0.3</v>
      </c>
      <c r="G32" s="102">
        <v>0.3</v>
      </c>
    </row>
    <row r="33" spans="2:7" ht="12.75">
      <c r="B33" s="569" t="s">
        <v>176</v>
      </c>
      <c r="C33" s="630"/>
      <c r="D33" s="630"/>
      <c r="E33" s="570"/>
      <c r="F33" s="116">
        <v>0.3</v>
      </c>
      <c r="G33" s="102">
        <v>0.3</v>
      </c>
    </row>
    <row r="34" spans="2:7" ht="12.75">
      <c r="B34" s="569" t="s">
        <v>215</v>
      </c>
      <c r="C34" s="630"/>
      <c r="D34" s="630"/>
      <c r="E34" s="570"/>
      <c r="F34" s="116">
        <v>0.1</v>
      </c>
      <c r="G34" s="102">
        <v>0.1</v>
      </c>
    </row>
    <row r="35" spans="2:7" ht="12.75">
      <c r="B35" s="569" t="s">
        <v>160</v>
      </c>
      <c r="C35" s="630"/>
      <c r="D35" s="630"/>
      <c r="E35" s="570"/>
      <c r="F35" s="116">
        <v>0.3</v>
      </c>
      <c r="G35" s="102">
        <v>0.5</v>
      </c>
    </row>
    <row r="36" spans="2:7" ht="12.75">
      <c r="B36" s="569" t="s">
        <v>216</v>
      </c>
      <c r="C36" s="630"/>
      <c r="D36" s="630"/>
      <c r="E36" s="570"/>
      <c r="F36" s="116">
        <v>0</v>
      </c>
      <c r="G36" s="102">
        <v>0</v>
      </c>
    </row>
    <row r="37" spans="2:7" ht="12.75">
      <c r="B37" s="569" t="s">
        <v>177</v>
      </c>
      <c r="C37" s="630"/>
      <c r="D37" s="630"/>
      <c r="E37" s="570"/>
      <c r="F37" s="116">
        <v>0</v>
      </c>
      <c r="G37" s="102">
        <v>0</v>
      </c>
    </row>
    <row r="38" spans="2:7" ht="12.75">
      <c r="B38" s="569" t="s">
        <v>4</v>
      </c>
      <c r="C38" s="630"/>
      <c r="D38" s="630"/>
      <c r="E38" s="570"/>
      <c r="F38" s="116">
        <v>0</v>
      </c>
      <c r="G38" s="102">
        <v>0</v>
      </c>
    </row>
    <row r="39" spans="2:7" ht="12.75">
      <c r="B39" s="97" t="s">
        <v>3</v>
      </c>
      <c r="C39" s="41"/>
      <c r="D39" s="41"/>
      <c r="E39" s="130"/>
      <c r="F39" s="116">
        <v>0.3</v>
      </c>
      <c r="G39" s="102">
        <v>0.2</v>
      </c>
    </row>
    <row r="40" spans="2:7" ht="12.75">
      <c r="B40" s="97" t="s">
        <v>178</v>
      </c>
      <c r="C40" s="41"/>
      <c r="D40" s="41"/>
      <c r="E40" s="130"/>
      <c r="F40" s="116">
        <v>0</v>
      </c>
      <c r="G40" s="102">
        <v>0.1</v>
      </c>
    </row>
    <row r="41" spans="2:7" ht="12.75">
      <c r="B41" s="571" t="s">
        <v>227</v>
      </c>
      <c r="C41" s="638"/>
      <c r="D41" s="638"/>
      <c r="E41" s="572"/>
      <c r="F41" s="116">
        <v>0.4</v>
      </c>
      <c r="G41" s="102">
        <v>0.5</v>
      </c>
    </row>
    <row r="42" spans="2:7" ht="12.75">
      <c r="B42" s="635" t="s">
        <v>226</v>
      </c>
      <c r="C42" s="636"/>
      <c r="D42" s="636"/>
      <c r="E42" s="637"/>
      <c r="F42" s="117">
        <f>SUM(F28:F41)</f>
        <v>100.1</v>
      </c>
      <c r="G42" s="125">
        <f>SUM(G28:G41)</f>
        <v>99.99999999999999</v>
      </c>
    </row>
    <row r="43" spans="2:7" ht="16.5" customHeight="1">
      <c r="B43" s="631" t="s">
        <v>241</v>
      </c>
      <c r="C43" s="632"/>
      <c r="D43" s="632"/>
      <c r="E43" s="633"/>
      <c r="F43" s="118">
        <v>2576</v>
      </c>
      <c r="G43" s="126">
        <v>7852</v>
      </c>
    </row>
    <row r="44" spans="2:7" ht="16.5" customHeight="1">
      <c r="B44" s="100"/>
      <c r="C44" s="100"/>
      <c r="D44" s="100"/>
      <c r="E44" s="100"/>
      <c r="F44" s="131"/>
      <c r="G44" s="131"/>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1.1</v>
      </c>
      <c r="G48" s="8">
        <v>1.4</v>
      </c>
    </row>
    <row r="49" spans="2:7" ht="12.75">
      <c r="B49" s="569" t="s">
        <v>190</v>
      </c>
      <c r="C49" s="630"/>
      <c r="D49" s="630"/>
      <c r="E49" s="570"/>
      <c r="F49" s="121">
        <v>40.4</v>
      </c>
      <c r="G49" s="17">
        <v>39.1</v>
      </c>
    </row>
    <row r="50" spans="2:7" ht="12.75">
      <c r="B50" s="569" t="s">
        <v>218</v>
      </c>
      <c r="C50" s="630"/>
      <c r="D50" s="630"/>
      <c r="E50" s="570"/>
      <c r="F50" s="121">
        <v>47</v>
      </c>
      <c r="G50" s="17">
        <v>46.2</v>
      </c>
    </row>
    <row r="51" spans="2:7" ht="27.75" customHeight="1">
      <c r="B51" s="588" t="s">
        <v>219</v>
      </c>
      <c r="C51" s="623"/>
      <c r="D51" s="623"/>
      <c r="E51" s="589"/>
      <c r="F51" s="121">
        <v>6.9</v>
      </c>
      <c r="G51" s="17">
        <v>8.1</v>
      </c>
    </row>
    <row r="52" spans="2:7" ht="12.75">
      <c r="B52" s="569" t="s">
        <v>220</v>
      </c>
      <c r="C52" s="630"/>
      <c r="D52" s="630"/>
      <c r="E52" s="570"/>
      <c r="F52" s="121">
        <v>1.4</v>
      </c>
      <c r="G52" s="17">
        <v>1.3</v>
      </c>
    </row>
    <row r="53" spans="2:7" ht="12.75">
      <c r="B53" s="569" t="s">
        <v>229</v>
      </c>
      <c r="C53" s="630"/>
      <c r="D53" s="630"/>
      <c r="E53" s="570"/>
      <c r="F53" s="121">
        <v>1.3</v>
      </c>
      <c r="G53" s="17">
        <v>1.3</v>
      </c>
    </row>
    <row r="54" spans="2:7" ht="27.75" customHeight="1">
      <c r="B54" s="588" t="s">
        <v>221</v>
      </c>
      <c r="C54" s="623"/>
      <c r="D54" s="623"/>
      <c r="E54" s="589"/>
      <c r="F54" s="121">
        <v>0.1</v>
      </c>
      <c r="G54" s="17">
        <v>0</v>
      </c>
    </row>
    <row r="55" spans="2:7" ht="12.75">
      <c r="B55" s="569" t="s">
        <v>230</v>
      </c>
      <c r="C55" s="630"/>
      <c r="D55" s="630"/>
      <c r="E55" s="570"/>
      <c r="F55" s="121">
        <v>0.6</v>
      </c>
      <c r="G55" s="17">
        <v>0.5</v>
      </c>
    </row>
    <row r="56" spans="2:7" ht="12.75">
      <c r="B56" s="569" t="s">
        <v>191</v>
      </c>
      <c r="C56" s="630"/>
      <c r="D56" s="630"/>
      <c r="E56" s="570"/>
      <c r="F56" s="121">
        <v>0.1</v>
      </c>
      <c r="G56" s="17">
        <v>0.5</v>
      </c>
    </row>
    <row r="57" spans="2:7" ht="12.75">
      <c r="B57" s="569" t="s">
        <v>192</v>
      </c>
      <c r="C57" s="630"/>
      <c r="D57" s="630"/>
      <c r="E57" s="570"/>
      <c r="F57" s="121">
        <v>0.4</v>
      </c>
      <c r="G57" s="17">
        <v>0.7</v>
      </c>
    </row>
    <row r="58" spans="2:7" ht="12.75">
      <c r="B58" s="569" t="s">
        <v>231</v>
      </c>
      <c r="C58" s="630"/>
      <c r="D58" s="630"/>
      <c r="E58" s="570"/>
      <c r="F58" s="121">
        <v>0.1</v>
      </c>
      <c r="G58" s="17">
        <v>0</v>
      </c>
    </row>
    <row r="59" spans="2:7" ht="12.75">
      <c r="B59" s="569" t="s">
        <v>193</v>
      </c>
      <c r="C59" s="630"/>
      <c r="D59" s="630"/>
      <c r="E59" s="570"/>
      <c r="F59" s="121">
        <v>0</v>
      </c>
      <c r="G59" s="17">
        <v>0</v>
      </c>
    </row>
    <row r="60" spans="2:7" ht="12.75">
      <c r="B60" s="571" t="s">
        <v>227</v>
      </c>
      <c r="C60" s="638"/>
      <c r="D60" s="638"/>
      <c r="E60" s="572"/>
      <c r="F60" s="121">
        <v>0.7</v>
      </c>
      <c r="G60" s="17">
        <v>1</v>
      </c>
    </row>
    <row r="61" spans="2:7" ht="12.75">
      <c r="B61" s="635" t="s">
        <v>226</v>
      </c>
      <c r="C61" s="636"/>
      <c r="D61" s="636"/>
      <c r="E61" s="636"/>
      <c r="F61" s="114">
        <f>SUM(F48:F60)</f>
        <v>100.1</v>
      </c>
      <c r="G61" s="7">
        <f>SUM(G48:G60)</f>
        <v>100.1</v>
      </c>
    </row>
    <row r="62" spans="2:7" ht="12.75">
      <c r="B62" s="631" t="s">
        <v>241</v>
      </c>
      <c r="C62" s="632"/>
      <c r="D62" s="632"/>
      <c r="E62" s="632"/>
      <c r="F62" s="122">
        <v>2615</v>
      </c>
      <c r="G62" s="129">
        <v>8031</v>
      </c>
    </row>
  </sheetData>
  <sheetProtection/>
  <mergeCells count="53">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5:E55"/>
    <mergeCell ref="B52:E52"/>
    <mergeCell ref="B53:E53"/>
    <mergeCell ref="B50:E50"/>
    <mergeCell ref="B51:E51"/>
    <mergeCell ref="B48:E48"/>
    <mergeCell ref="B49:E49"/>
    <mergeCell ref="B54:E54"/>
    <mergeCell ref="B62:E62"/>
    <mergeCell ref="B60:E60"/>
    <mergeCell ref="B61:E61"/>
    <mergeCell ref="B58:E58"/>
    <mergeCell ref="B59:E59"/>
    <mergeCell ref="B56:E56"/>
    <mergeCell ref="B57:E5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N29" sqref="N29"/>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9</v>
      </c>
      <c r="B1" s="581"/>
      <c r="C1" s="581"/>
      <c r="D1" s="581"/>
      <c r="E1" s="581"/>
      <c r="F1" s="581"/>
      <c r="G1" s="581"/>
    </row>
    <row r="2" spans="1:7" ht="12.75">
      <c r="A2" s="384"/>
      <c r="B2" s="384"/>
      <c r="C2" s="384"/>
      <c r="D2" s="384"/>
      <c r="E2" s="384"/>
      <c r="F2" s="384"/>
      <c r="G2" s="384"/>
    </row>
    <row r="3" spans="1:8" ht="12.75" customHeight="1">
      <c r="A3" s="384"/>
      <c r="B3" s="582" t="s">
        <v>289</v>
      </c>
      <c r="C3" s="582"/>
      <c r="D3" s="582"/>
      <c r="E3" s="582"/>
      <c r="F3" s="582"/>
      <c r="G3" s="38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2.8</v>
      </c>
      <c r="D7" s="5">
        <v>0.8</v>
      </c>
      <c r="E7" s="5">
        <v>2.9</v>
      </c>
      <c r="F7" s="5">
        <v>0.9</v>
      </c>
    </row>
    <row r="8" spans="2:6" ht="17.25" customHeight="1">
      <c r="B8" s="94" t="s">
        <v>162</v>
      </c>
      <c r="C8" s="102">
        <v>11.4</v>
      </c>
      <c r="D8" s="102">
        <v>5.4</v>
      </c>
      <c r="E8" s="102">
        <v>11.3</v>
      </c>
      <c r="F8" s="102">
        <v>5</v>
      </c>
    </row>
    <row r="9" spans="2:6" ht="17.25" customHeight="1">
      <c r="B9" s="94" t="s">
        <v>163</v>
      </c>
      <c r="C9" s="102">
        <v>42.1</v>
      </c>
      <c r="D9" s="102">
        <v>29.4</v>
      </c>
      <c r="E9" s="102">
        <v>41.1</v>
      </c>
      <c r="F9" s="102">
        <v>28.7</v>
      </c>
    </row>
    <row r="10" spans="2:6" ht="17.25" customHeight="1">
      <c r="B10" s="94" t="s">
        <v>164</v>
      </c>
      <c r="C10" s="102">
        <v>10.8</v>
      </c>
      <c r="D10" s="102">
        <v>19.3</v>
      </c>
      <c r="E10" s="102">
        <v>11.1</v>
      </c>
      <c r="F10" s="102">
        <v>19.3</v>
      </c>
    </row>
    <row r="11" spans="2:6" ht="17.25" customHeight="1">
      <c r="B11" s="94" t="s">
        <v>165</v>
      </c>
      <c r="C11" s="102">
        <v>18.7</v>
      </c>
      <c r="D11" s="102">
        <v>32.9</v>
      </c>
      <c r="E11" s="102">
        <v>18</v>
      </c>
      <c r="F11" s="102">
        <v>32.9</v>
      </c>
    </row>
    <row r="12" spans="2:6" ht="17.25" customHeight="1">
      <c r="B12" s="94" t="s">
        <v>166</v>
      </c>
      <c r="C12" s="102">
        <v>7.5</v>
      </c>
      <c r="D12" s="102">
        <v>3.2</v>
      </c>
      <c r="E12" s="102">
        <v>8.1</v>
      </c>
      <c r="F12" s="102">
        <v>2.7</v>
      </c>
    </row>
    <row r="13" spans="2:6" ht="17.25" customHeight="1">
      <c r="B13" s="97" t="s">
        <v>228</v>
      </c>
      <c r="C13" s="102">
        <v>0.7</v>
      </c>
      <c r="D13" s="102">
        <v>4.9</v>
      </c>
      <c r="E13" s="102">
        <v>0.8</v>
      </c>
      <c r="F13" s="102">
        <v>5.7</v>
      </c>
    </row>
    <row r="14" spans="2:6" ht="17.25" customHeight="1">
      <c r="B14" s="47" t="s">
        <v>227</v>
      </c>
      <c r="C14" s="6">
        <v>6</v>
      </c>
      <c r="D14" s="6">
        <v>4.1</v>
      </c>
      <c r="E14" s="6">
        <v>6.8</v>
      </c>
      <c r="F14" s="6">
        <v>4.8</v>
      </c>
    </row>
    <row r="15" spans="2:6" ht="15.75" customHeight="1">
      <c r="B15" s="104" t="s">
        <v>240</v>
      </c>
      <c r="C15" s="90">
        <f>SUM(C7:C14)</f>
        <v>100</v>
      </c>
      <c r="D15" s="91">
        <f>SUM(D7:D14)</f>
        <v>100.00000000000001</v>
      </c>
      <c r="E15" s="91">
        <f>SUM(E7:E14)</f>
        <v>100.1</v>
      </c>
      <c r="F15" s="91">
        <f>SUM(F7:F14)</f>
        <v>100.00000000000001</v>
      </c>
    </row>
    <row r="16" spans="2:6" ht="15.75" customHeight="1">
      <c r="B16" s="54" t="s">
        <v>241</v>
      </c>
      <c r="C16" s="92">
        <v>2615</v>
      </c>
      <c r="D16" s="93">
        <v>2615</v>
      </c>
      <c r="E16" s="93">
        <v>8031</v>
      </c>
      <c r="F16" s="93">
        <v>8031</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6" ht="17.25" customHeight="1">
      <c r="B21" s="96" t="s">
        <v>252</v>
      </c>
      <c r="C21" s="641">
        <v>86.3</v>
      </c>
      <c r="D21" s="642">
        <v>90.2</v>
      </c>
      <c r="E21" s="641">
        <v>89.3</v>
      </c>
      <c r="F21" s="642">
        <v>92.3</v>
      </c>
    </row>
    <row r="22" spans="2:6" ht="17.25" customHeight="1">
      <c r="B22" s="97" t="s">
        <v>253</v>
      </c>
      <c r="C22" s="639">
        <v>0</v>
      </c>
      <c r="D22" s="640">
        <v>0.3</v>
      </c>
      <c r="E22" s="639">
        <v>0.2</v>
      </c>
      <c r="F22" s="640">
        <v>0.3</v>
      </c>
    </row>
    <row r="23" spans="2:6" ht="17.25" customHeight="1">
      <c r="B23" s="97" t="s">
        <v>232</v>
      </c>
      <c r="C23" s="639">
        <v>0</v>
      </c>
      <c r="D23" s="640">
        <v>0.1</v>
      </c>
      <c r="E23" s="639">
        <v>0</v>
      </c>
      <c r="F23" s="640">
        <v>0</v>
      </c>
    </row>
    <row r="24" spans="2:6" ht="17.25" customHeight="1">
      <c r="B24" s="97" t="s">
        <v>254</v>
      </c>
      <c r="C24" s="639">
        <v>0.4</v>
      </c>
      <c r="D24" s="640">
        <v>0.5</v>
      </c>
      <c r="E24" s="639">
        <v>0.5</v>
      </c>
      <c r="F24" s="640">
        <v>0.4</v>
      </c>
    </row>
    <row r="25" spans="2:6" ht="17.25" customHeight="1">
      <c r="B25" s="97" t="s">
        <v>255</v>
      </c>
      <c r="C25" s="639">
        <v>0</v>
      </c>
      <c r="D25" s="640">
        <v>0.1</v>
      </c>
      <c r="E25" s="639">
        <v>0.1</v>
      </c>
      <c r="F25" s="640">
        <v>0.1</v>
      </c>
    </row>
    <row r="26" spans="2:6" ht="17.25" customHeight="1">
      <c r="B26" s="97" t="s">
        <v>256</v>
      </c>
      <c r="C26" s="639">
        <v>0</v>
      </c>
      <c r="D26" s="640">
        <v>0.1</v>
      </c>
      <c r="E26" s="639">
        <v>0.2</v>
      </c>
      <c r="F26" s="640">
        <v>0.2</v>
      </c>
    </row>
    <row r="27" spans="2:6" ht="17.25" customHeight="1">
      <c r="B27" s="97" t="s">
        <v>180</v>
      </c>
      <c r="C27" s="639">
        <v>0</v>
      </c>
      <c r="D27" s="640">
        <v>0.1</v>
      </c>
      <c r="E27" s="639">
        <v>0.1</v>
      </c>
      <c r="F27" s="640">
        <v>0.1</v>
      </c>
    </row>
    <row r="28" spans="2:6" ht="17.25" customHeight="1">
      <c r="B28" s="97" t="s">
        <v>257</v>
      </c>
      <c r="C28" s="639">
        <v>0.1</v>
      </c>
      <c r="D28" s="640">
        <v>0.1</v>
      </c>
      <c r="E28" s="639">
        <v>0.1</v>
      </c>
      <c r="F28" s="640">
        <v>0.1</v>
      </c>
    </row>
    <row r="29" spans="2:6" ht="17.25" customHeight="1">
      <c r="B29" s="97" t="s">
        <v>258</v>
      </c>
      <c r="C29" s="639">
        <v>0.5</v>
      </c>
      <c r="D29" s="640">
        <v>0.4</v>
      </c>
      <c r="E29" s="639">
        <v>0.4</v>
      </c>
      <c r="F29" s="640">
        <v>0.3</v>
      </c>
    </row>
    <row r="30" spans="2:6" ht="17.25" customHeight="1">
      <c r="B30" s="97" t="s">
        <v>259</v>
      </c>
      <c r="C30" s="639">
        <v>0.5</v>
      </c>
      <c r="D30" s="640">
        <v>0.1</v>
      </c>
      <c r="E30" s="639">
        <v>0.3</v>
      </c>
      <c r="F30" s="640">
        <v>0.3</v>
      </c>
    </row>
    <row r="31" spans="2:6" ht="17.25" customHeight="1">
      <c r="B31" s="97" t="s">
        <v>260</v>
      </c>
      <c r="C31" s="639">
        <v>0.1</v>
      </c>
      <c r="D31" s="640">
        <v>0.1</v>
      </c>
      <c r="E31" s="639">
        <v>0.1</v>
      </c>
      <c r="F31" s="640">
        <v>0.1</v>
      </c>
    </row>
    <row r="32" spans="2:6" ht="17.25" customHeight="1">
      <c r="B32" s="97" t="s">
        <v>261</v>
      </c>
      <c r="C32" s="639">
        <v>0.3</v>
      </c>
      <c r="D32" s="640">
        <v>0.2</v>
      </c>
      <c r="E32" s="639">
        <v>0.2</v>
      </c>
      <c r="F32" s="640">
        <v>0.2</v>
      </c>
    </row>
    <row r="33" spans="2:6" ht="17.25" customHeight="1">
      <c r="B33" s="97" t="s">
        <v>262</v>
      </c>
      <c r="C33" s="639">
        <v>0</v>
      </c>
      <c r="D33" s="640" t="s">
        <v>186</v>
      </c>
      <c r="E33" s="639">
        <v>0</v>
      </c>
      <c r="F33" s="640">
        <v>0</v>
      </c>
    </row>
    <row r="34" spans="2:6" ht="17.25" customHeight="1">
      <c r="B34" s="97" t="s">
        <v>167</v>
      </c>
      <c r="C34" s="639">
        <v>0</v>
      </c>
      <c r="D34" s="640"/>
      <c r="E34" s="639">
        <v>0</v>
      </c>
      <c r="F34" s="640"/>
    </row>
    <row r="35" spans="2:6" ht="17.25" customHeight="1">
      <c r="B35" s="97" t="s">
        <v>263</v>
      </c>
      <c r="C35" s="639">
        <v>0.4</v>
      </c>
      <c r="D35" s="640"/>
      <c r="E35" s="639">
        <v>0.5</v>
      </c>
      <c r="F35" s="640"/>
    </row>
    <row r="36" spans="2:6" ht="15.75" customHeight="1">
      <c r="B36" s="47" t="s">
        <v>227</v>
      </c>
      <c r="C36" s="662" t="s">
        <v>331</v>
      </c>
      <c r="D36" s="663"/>
      <c r="E36" s="662" t="s">
        <v>342</v>
      </c>
      <c r="F36" s="663"/>
    </row>
    <row r="37" spans="2:6" ht="15.75" customHeight="1">
      <c r="B37" s="98" t="s">
        <v>240</v>
      </c>
      <c r="C37" s="650">
        <v>100</v>
      </c>
      <c r="D37" s="651"/>
      <c r="E37" s="650">
        <v>100</v>
      </c>
      <c r="F37" s="651"/>
    </row>
    <row r="38" spans="2:6" ht="12.75">
      <c r="B38" s="99" t="s">
        <v>241</v>
      </c>
      <c r="C38" s="648">
        <v>2615</v>
      </c>
      <c r="D38" s="649"/>
      <c r="E38" s="648">
        <v>8031</v>
      </c>
      <c r="F38" s="649"/>
    </row>
    <row r="39" ht="12.75">
      <c r="B39" s="422" t="s">
        <v>348</v>
      </c>
    </row>
    <row r="40" ht="12.75">
      <c r="B40" s="423" t="s">
        <v>346</v>
      </c>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51"/>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10</v>
      </c>
      <c r="B1" s="581"/>
      <c r="C1" s="581"/>
      <c r="D1" s="581"/>
      <c r="E1" s="581"/>
      <c r="F1" s="581"/>
      <c r="G1" s="581"/>
      <c r="H1" s="581"/>
      <c r="I1" s="581"/>
    </row>
    <row r="3" spans="2:8" ht="12.75">
      <c r="B3" s="582" t="s">
        <v>288</v>
      </c>
      <c r="C3" s="582"/>
      <c r="D3" s="582"/>
      <c r="E3" s="582"/>
      <c r="F3" s="582"/>
      <c r="G3" s="582"/>
      <c r="H3" s="48"/>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0</v>
      </c>
      <c r="F7" s="56">
        <v>0</v>
      </c>
      <c r="G7" s="26">
        <f>SUM(E7:F7)</f>
        <v>0</v>
      </c>
      <c r="H7" s="57">
        <v>0</v>
      </c>
    </row>
    <row r="8" spans="2:8" ht="15">
      <c r="B8" s="562"/>
      <c r="C8" s="559"/>
      <c r="D8" s="44" t="s">
        <v>278</v>
      </c>
      <c r="E8" s="55">
        <v>89</v>
      </c>
      <c r="F8" s="56">
        <v>45</v>
      </c>
      <c r="G8" s="26">
        <f>SUM(E8:F8)</f>
        <v>134</v>
      </c>
      <c r="H8" s="57">
        <v>0</v>
      </c>
    </row>
    <row r="9" spans="2:8" ht="12.75">
      <c r="B9" s="562"/>
      <c r="C9" s="560"/>
      <c r="D9" s="45" t="s">
        <v>226</v>
      </c>
      <c r="E9" s="77">
        <f>SUM(E7:E8)</f>
        <v>89</v>
      </c>
      <c r="F9" s="58">
        <f>SUM(F7:F8)</f>
        <v>45</v>
      </c>
      <c r="G9" s="58">
        <f>SUM(G7:G8)</f>
        <v>134</v>
      </c>
      <c r="H9" s="78">
        <f>SUM(H7:H8)</f>
        <v>0</v>
      </c>
    </row>
    <row r="10" spans="2:8" ht="15" customHeight="1">
      <c r="B10" s="562"/>
      <c r="C10" s="558" t="s">
        <v>278</v>
      </c>
      <c r="D10" s="52" t="s">
        <v>277</v>
      </c>
      <c r="E10" s="55">
        <v>0</v>
      </c>
      <c r="F10" s="56">
        <v>0</v>
      </c>
      <c r="G10" s="26">
        <f>SUM(E10:F10)</f>
        <v>0</v>
      </c>
      <c r="H10" s="57">
        <v>0</v>
      </c>
    </row>
    <row r="11" spans="2:8" ht="15">
      <c r="B11" s="562"/>
      <c r="C11" s="559"/>
      <c r="D11" s="44" t="s">
        <v>278</v>
      </c>
      <c r="E11" s="55">
        <v>81</v>
      </c>
      <c r="F11" s="56">
        <v>22</v>
      </c>
      <c r="G11" s="26">
        <f>SUM(E11:F11)</f>
        <v>103</v>
      </c>
      <c r="H11" s="57">
        <v>0</v>
      </c>
    </row>
    <row r="12" spans="2:8" ht="15" customHeight="1">
      <c r="B12" s="562"/>
      <c r="C12" s="559"/>
      <c r="D12" s="45" t="s">
        <v>226</v>
      </c>
      <c r="E12" s="77">
        <f>SUM(E10:E11)</f>
        <v>81</v>
      </c>
      <c r="F12" s="58">
        <f>SUM(F10:F11)</f>
        <v>22</v>
      </c>
      <c r="G12" s="58">
        <f>SUM(G10:G11)</f>
        <v>103</v>
      </c>
      <c r="H12" s="78">
        <f>SUM(H10:H11)</f>
        <v>0</v>
      </c>
    </row>
    <row r="13" spans="2:8" ht="15" customHeight="1">
      <c r="B13" s="562"/>
      <c r="C13" s="558" t="s">
        <v>279</v>
      </c>
      <c r="D13" s="52" t="s">
        <v>277</v>
      </c>
      <c r="E13" s="55">
        <v>0</v>
      </c>
      <c r="F13" s="56">
        <v>0</v>
      </c>
      <c r="G13" s="26">
        <f>SUM(E13:F13)</f>
        <v>0</v>
      </c>
      <c r="H13" s="57">
        <v>0</v>
      </c>
    </row>
    <row r="14" spans="2:8" ht="15">
      <c r="B14" s="562"/>
      <c r="C14" s="559"/>
      <c r="D14" s="44" t="s">
        <v>278</v>
      </c>
      <c r="E14" s="55">
        <v>86</v>
      </c>
      <c r="F14" s="56">
        <v>26</v>
      </c>
      <c r="G14" s="26">
        <f>SUM(E14:F14)</f>
        <v>112</v>
      </c>
      <c r="H14" s="57">
        <v>0</v>
      </c>
    </row>
    <row r="15" spans="2:8" ht="12.75">
      <c r="B15" s="562"/>
      <c r="C15" s="560"/>
      <c r="D15" s="53" t="s">
        <v>226</v>
      </c>
      <c r="E15" s="72">
        <f>SUM(E13:E14)</f>
        <v>86</v>
      </c>
      <c r="F15" s="63">
        <f>SUM(F13:F14)</f>
        <v>26</v>
      </c>
      <c r="G15" s="63">
        <f>SUM(G13:G14)</f>
        <v>112</v>
      </c>
      <c r="H15" s="74">
        <f>SUM(H13:H14)</f>
        <v>0</v>
      </c>
    </row>
    <row r="16" spans="2:8" ht="12.75">
      <c r="B16" s="563"/>
      <c r="C16" s="590" t="s">
        <v>226</v>
      </c>
      <c r="D16" s="591"/>
      <c r="E16" s="77">
        <f>SUM(E15,E12,E9)</f>
        <v>256</v>
      </c>
      <c r="F16" s="58">
        <f>SUM(F15,F12,F9)</f>
        <v>93</v>
      </c>
      <c r="G16" s="58">
        <f>SUM(G15,G12,G9)</f>
        <v>349</v>
      </c>
      <c r="H16" s="78">
        <f>SUM(H15,H12,H9)</f>
        <v>0</v>
      </c>
    </row>
    <row r="17" spans="2:8" ht="12.75">
      <c r="B17" s="108"/>
      <c r="C17" s="100"/>
      <c r="D17" s="100"/>
      <c r="E17" s="103"/>
      <c r="F17" s="103"/>
      <c r="G17" s="103"/>
      <c r="H17" s="103"/>
    </row>
    <row r="18" spans="2:8" ht="12.75">
      <c r="B18" s="27"/>
      <c r="C18" s="27"/>
      <c r="D18" s="27"/>
      <c r="E18" s="27"/>
      <c r="F18" s="27"/>
      <c r="G18" s="28"/>
      <c r="H18" s="28"/>
    </row>
    <row r="19" spans="1:7" s="37" customFormat="1" ht="16.5" customHeight="1">
      <c r="A19" s="29"/>
      <c r="B19" s="35"/>
      <c r="C19" s="35"/>
      <c r="D19" s="35"/>
      <c r="E19" s="374" t="s">
        <v>266</v>
      </c>
      <c r="F19" s="374" t="s">
        <v>267</v>
      </c>
      <c r="G19" s="375" t="s">
        <v>226</v>
      </c>
    </row>
    <row r="20" spans="1:7" s="37" customFormat="1" ht="28.5" customHeight="1">
      <c r="A20" s="29"/>
      <c r="B20" s="652" t="s">
        <v>168</v>
      </c>
      <c r="C20" s="653"/>
      <c r="D20" s="654"/>
      <c r="E20" s="110">
        <v>0</v>
      </c>
      <c r="F20" s="110">
        <v>0</v>
      </c>
      <c r="G20" s="111">
        <f>SUM(E20:F20)</f>
        <v>0</v>
      </c>
    </row>
    <row r="21" spans="1:2" s="37" customFormat="1" ht="17.25" customHeight="1">
      <c r="A21" s="29"/>
      <c r="B21" s="39"/>
    </row>
    <row r="22" spans="1:8" s="37" customFormat="1" ht="12.75">
      <c r="A22" s="29"/>
      <c r="B22" s="582" t="s">
        <v>285</v>
      </c>
      <c r="C22" s="582"/>
      <c r="D22" s="582"/>
      <c r="E22" s="582"/>
      <c r="F22" s="582"/>
      <c r="G22" s="582"/>
      <c r="H22" s="48"/>
    </row>
    <row r="23" spans="1:8" s="37" customFormat="1" ht="8.25" customHeight="1">
      <c r="A23" s="29"/>
      <c r="B23" s="34"/>
      <c r="C23" s="40"/>
      <c r="D23" s="40"/>
      <c r="E23" s="33"/>
      <c r="F23" s="31"/>
      <c r="G23" s="31"/>
      <c r="H23" s="39"/>
    </row>
    <row r="24" spans="1:8" s="37" customFormat="1" ht="16.5" customHeight="1">
      <c r="A24" s="29"/>
      <c r="B24" s="40"/>
      <c r="C24" s="40"/>
      <c r="D24" s="377" t="s">
        <v>280</v>
      </c>
      <c r="E24" s="377" t="s">
        <v>266</v>
      </c>
      <c r="F24" s="379" t="s">
        <v>267</v>
      </c>
      <c r="G24" s="378" t="s">
        <v>226</v>
      </c>
      <c r="H24" s="39"/>
    </row>
    <row r="25" spans="1:8" s="37" customFormat="1" ht="15">
      <c r="A25" s="29"/>
      <c r="B25" s="567" t="s">
        <v>269</v>
      </c>
      <c r="C25" s="568"/>
      <c r="D25" s="52" t="s">
        <v>277</v>
      </c>
      <c r="E25" s="61">
        <v>71</v>
      </c>
      <c r="F25" s="62">
        <v>21</v>
      </c>
      <c r="G25" s="63">
        <f>SUM(E25:F25)</f>
        <v>92</v>
      </c>
      <c r="H25" s="39"/>
    </row>
    <row r="26" spans="1:8" s="37" customFormat="1" ht="15">
      <c r="A26" s="29"/>
      <c r="B26" s="569"/>
      <c r="C26" s="570"/>
      <c r="D26" s="44" t="s">
        <v>278</v>
      </c>
      <c r="E26" s="56">
        <v>1</v>
      </c>
      <c r="F26" s="55">
        <v>0</v>
      </c>
      <c r="G26" s="26">
        <f>SUM(E26:F26)</f>
        <v>1</v>
      </c>
      <c r="H26" s="39"/>
    </row>
    <row r="27" spans="1:8" s="37" customFormat="1" ht="12.75">
      <c r="A27" s="29"/>
      <c r="B27" s="571"/>
      <c r="C27" s="572"/>
      <c r="D27" s="45" t="s">
        <v>226</v>
      </c>
      <c r="E27" s="63">
        <f>SUM(E25:E26)</f>
        <v>72</v>
      </c>
      <c r="F27" s="72">
        <f>SUM(F25:F26)</f>
        <v>21</v>
      </c>
      <c r="G27" s="63">
        <f>SUM(G25:G26)</f>
        <v>93</v>
      </c>
      <c r="H27" s="39"/>
    </row>
    <row r="28" spans="1:8" s="37" customFormat="1" ht="15">
      <c r="A28" s="29"/>
      <c r="B28" s="567" t="s">
        <v>270</v>
      </c>
      <c r="C28" s="568"/>
      <c r="D28" s="52" t="s">
        <v>277</v>
      </c>
      <c r="E28" s="73">
        <v>70</v>
      </c>
      <c r="F28" s="61">
        <v>21</v>
      </c>
      <c r="G28" s="74">
        <f>SUM(E28:F28)</f>
        <v>91</v>
      </c>
      <c r="H28" s="40"/>
    </row>
    <row r="29" spans="1:8" s="37" customFormat="1" ht="15">
      <c r="A29" s="29"/>
      <c r="B29" s="569"/>
      <c r="C29" s="570"/>
      <c r="D29" s="44" t="s">
        <v>278</v>
      </c>
      <c r="E29" s="75">
        <v>1</v>
      </c>
      <c r="F29" s="64">
        <v>0</v>
      </c>
      <c r="G29" s="76">
        <f>SUM(E29:F29)</f>
        <v>1</v>
      </c>
      <c r="H29" s="40"/>
    </row>
    <row r="30" spans="1:8" s="37" customFormat="1" ht="12.75">
      <c r="A30" s="29"/>
      <c r="B30" s="571"/>
      <c r="C30" s="572"/>
      <c r="D30" s="45" t="s">
        <v>226</v>
      </c>
      <c r="E30" s="58">
        <f>SUM(E28:E29)</f>
        <v>71</v>
      </c>
      <c r="F30" s="77">
        <f>SUM(F28:F29)</f>
        <v>21</v>
      </c>
      <c r="G30" s="58">
        <f>SUM(G28:G29)</f>
        <v>92</v>
      </c>
      <c r="H30" s="40"/>
    </row>
    <row r="31" spans="1:8" s="37" customFormat="1" ht="12.75" customHeight="1">
      <c r="A31" s="29"/>
      <c r="B31" s="583" t="s">
        <v>271</v>
      </c>
      <c r="C31" s="585"/>
      <c r="D31" s="52" t="s">
        <v>277</v>
      </c>
      <c r="E31" s="61">
        <v>0</v>
      </c>
      <c r="F31" s="62">
        <v>0</v>
      </c>
      <c r="G31" s="63">
        <f>SUM(E31:F31)</f>
        <v>0</v>
      </c>
      <c r="H31" s="40"/>
    </row>
    <row r="32" spans="1:8" s="37" customFormat="1" ht="12.75" customHeight="1">
      <c r="A32" s="29"/>
      <c r="B32" s="588"/>
      <c r="C32" s="589"/>
      <c r="D32" s="44" t="s">
        <v>278</v>
      </c>
      <c r="E32" s="56">
        <v>0</v>
      </c>
      <c r="F32" s="55">
        <v>0</v>
      </c>
      <c r="G32" s="26">
        <f>SUM(E32:F32)</f>
        <v>0</v>
      </c>
      <c r="H32" s="40"/>
    </row>
    <row r="33" spans="1:8" s="37" customFormat="1" ht="12.75" customHeight="1">
      <c r="A33" s="29"/>
      <c r="B33" s="564"/>
      <c r="C33" s="566"/>
      <c r="D33" s="45" t="s">
        <v>226</v>
      </c>
      <c r="E33" s="63">
        <f>SUM(E31:E32)</f>
        <v>0</v>
      </c>
      <c r="F33" s="72">
        <f>SUM(F31:F32)</f>
        <v>0</v>
      </c>
      <c r="G33" s="63">
        <f>SUM(G31:G32)</f>
        <v>0</v>
      </c>
      <c r="H33" s="40"/>
    </row>
    <row r="34" spans="1:8" s="37" customFormat="1" ht="12.75" customHeight="1">
      <c r="A34" s="29"/>
      <c r="B34" s="583" t="s">
        <v>272</v>
      </c>
      <c r="C34" s="585"/>
      <c r="D34" s="52" t="s">
        <v>277</v>
      </c>
      <c r="E34" s="61">
        <v>0</v>
      </c>
      <c r="F34" s="62">
        <v>0</v>
      </c>
      <c r="G34" s="63">
        <f>SUM(E34:F34)</f>
        <v>0</v>
      </c>
      <c r="H34" s="1"/>
    </row>
    <row r="35" spans="1:8" s="37" customFormat="1" ht="12.75" customHeight="1">
      <c r="A35" s="29"/>
      <c r="B35" s="588"/>
      <c r="C35" s="589"/>
      <c r="D35" s="44" t="s">
        <v>278</v>
      </c>
      <c r="E35" s="56">
        <v>0</v>
      </c>
      <c r="F35" s="55">
        <v>0</v>
      </c>
      <c r="G35" s="26">
        <f>SUM(E35:F35)</f>
        <v>0</v>
      </c>
      <c r="H35" s="1"/>
    </row>
    <row r="36" spans="1:8" s="37" customFormat="1" ht="12.75" customHeight="1">
      <c r="A36" s="29"/>
      <c r="B36" s="564"/>
      <c r="C36" s="566"/>
      <c r="D36" s="45" t="s">
        <v>226</v>
      </c>
      <c r="E36" s="58">
        <f>SUM(E34:E35)</f>
        <v>0</v>
      </c>
      <c r="F36" s="77">
        <f>SUM(F34:F35)</f>
        <v>0</v>
      </c>
      <c r="G36" s="58">
        <f>SUM(G34:G35)</f>
        <v>0</v>
      </c>
      <c r="H36" s="1"/>
    </row>
    <row r="37" spans="1:8" s="37" customFormat="1" ht="17.25" customHeight="1">
      <c r="A37" s="29"/>
      <c r="B37" s="39"/>
      <c r="C37" s="39"/>
      <c r="D37" s="39"/>
      <c r="E37" s="42"/>
      <c r="F37" s="42"/>
      <c r="G37" s="42"/>
      <c r="H37" s="40"/>
    </row>
    <row r="38" spans="1:8" s="37" customFormat="1" ht="12.75">
      <c r="A38" s="29"/>
      <c r="B38" s="582" t="s">
        <v>286</v>
      </c>
      <c r="C38" s="582"/>
      <c r="D38" s="582"/>
      <c r="E38" s="582"/>
      <c r="F38" s="582"/>
      <c r="G38" s="582"/>
      <c r="H38" s="48"/>
    </row>
    <row r="39" spans="1:8" s="37" customFormat="1" ht="8.25" customHeight="1">
      <c r="A39" s="29"/>
      <c r="B39" s="34"/>
      <c r="C39" s="40"/>
      <c r="D39" s="40"/>
      <c r="E39" s="40"/>
      <c r="F39" s="40"/>
      <c r="G39" s="40"/>
      <c r="H39" s="40"/>
    </row>
    <row r="40" spans="1:8" s="37" customFormat="1" ht="17.25" customHeight="1">
      <c r="A40" s="29"/>
      <c r="B40" s="35"/>
      <c r="C40" s="35"/>
      <c r="D40" s="35"/>
      <c r="E40" s="377" t="s">
        <v>266</v>
      </c>
      <c r="F40" s="379" t="s">
        <v>267</v>
      </c>
      <c r="G40" s="378" t="s">
        <v>226</v>
      </c>
      <c r="H40" s="40"/>
    </row>
    <row r="41" spans="1:11" s="37" customFormat="1" ht="27" customHeight="1">
      <c r="A41" s="29"/>
      <c r="B41" s="583" t="s">
        <v>187</v>
      </c>
      <c r="C41" s="584"/>
      <c r="D41" s="585"/>
      <c r="E41" s="59">
        <v>188</v>
      </c>
      <c r="F41" s="67">
        <v>69</v>
      </c>
      <c r="G41" s="552">
        <f>SUM(E41:F41)</f>
        <v>257</v>
      </c>
      <c r="H41" s="669"/>
      <c r="I41" s="670"/>
      <c r="J41" s="670"/>
      <c r="K41" s="670"/>
    </row>
    <row r="42" spans="1:11" s="37" customFormat="1" ht="12.75" customHeight="1">
      <c r="A42" s="29"/>
      <c r="B42" s="564" t="s">
        <v>273</v>
      </c>
      <c r="C42" s="565"/>
      <c r="D42" s="566"/>
      <c r="E42" s="60">
        <v>143</v>
      </c>
      <c r="F42" s="69">
        <v>56</v>
      </c>
      <c r="G42" s="553">
        <f>SUM(E42:F42)</f>
        <v>199</v>
      </c>
      <c r="H42" s="669"/>
      <c r="I42" s="670"/>
      <c r="J42" s="670"/>
      <c r="K42" s="670"/>
    </row>
    <row r="43" spans="1:8" s="37" customFormat="1" ht="12.75">
      <c r="A43" s="29"/>
      <c r="B43" s="39" t="s">
        <v>188</v>
      </c>
      <c r="C43" s="39"/>
      <c r="D43" s="39"/>
      <c r="E43" s="39"/>
      <c r="F43" s="39"/>
      <c r="G43" s="40"/>
      <c r="H43" s="416"/>
    </row>
    <row r="44" spans="1:8" s="37" customFormat="1" ht="17.25" customHeight="1">
      <c r="A44" s="29"/>
      <c r="B44" s="39"/>
      <c r="C44" s="39"/>
      <c r="D44" s="39"/>
      <c r="E44" s="39"/>
      <c r="F44" s="39"/>
      <c r="G44" s="40"/>
      <c r="H44" s="416"/>
    </row>
    <row r="45" spans="1:8" s="37" customFormat="1" ht="12.75">
      <c r="A45" s="29"/>
      <c r="B45" s="582" t="s">
        <v>287</v>
      </c>
      <c r="C45" s="582"/>
      <c r="D45" s="582"/>
      <c r="E45" s="582"/>
      <c r="F45" s="582"/>
      <c r="G45" s="582"/>
      <c r="H45" s="48"/>
    </row>
    <row r="46" spans="1:8" s="37" customFormat="1" ht="8.25" customHeight="1">
      <c r="A46" s="29"/>
      <c r="B46" s="43"/>
      <c r="C46" s="33"/>
      <c r="D46" s="33"/>
      <c r="E46" s="31"/>
      <c r="F46" s="29"/>
      <c r="G46" s="40"/>
      <c r="H46" s="40"/>
    </row>
    <row r="47" spans="1:8" s="37" customFormat="1" ht="12.75">
      <c r="A47" s="29"/>
      <c r="B47" s="380" t="s">
        <v>274</v>
      </c>
      <c r="C47" s="380" t="s">
        <v>275</v>
      </c>
      <c r="D47" s="573" t="s">
        <v>276</v>
      </c>
      <c r="E47" s="574"/>
      <c r="F47" s="577" t="s">
        <v>226</v>
      </c>
      <c r="G47" s="578"/>
      <c r="H47" s="40"/>
    </row>
    <row r="48" spans="1:8" s="37" customFormat="1" ht="12.75">
      <c r="A48" s="29"/>
      <c r="B48" s="113">
        <v>3</v>
      </c>
      <c r="C48" s="113">
        <v>1</v>
      </c>
      <c r="D48" s="575">
        <v>0</v>
      </c>
      <c r="E48" s="576"/>
      <c r="F48" s="579">
        <f>SUM(B48:E48)</f>
        <v>4</v>
      </c>
      <c r="G48" s="580"/>
      <c r="H48" s="40"/>
    </row>
    <row r="49" spans="1:8" s="37" customFormat="1" ht="12.75">
      <c r="A49" s="29"/>
      <c r="B49" s="29"/>
      <c r="C49" s="29"/>
      <c r="D49" s="29"/>
      <c r="E49" s="29"/>
      <c r="F49" s="29"/>
      <c r="G49" s="29"/>
      <c r="H49" s="29"/>
    </row>
    <row r="50" spans="1:8" s="37" customFormat="1" ht="12.75">
      <c r="A50" s="29"/>
      <c r="B50" s="29"/>
      <c r="C50" s="29"/>
      <c r="D50" s="29"/>
      <c r="E50" s="29"/>
      <c r="F50" s="29"/>
      <c r="G50" s="29"/>
      <c r="H50" s="29"/>
    </row>
    <row r="51" spans="1:8" s="37" customFormat="1" ht="12.75">
      <c r="A51" s="29"/>
      <c r="B51" s="29"/>
      <c r="C51" s="29"/>
      <c r="D51" s="29"/>
      <c r="E51" s="29"/>
      <c r="F51" s="29"/>
      <c r="G51" s="29"/>
      <c r="H51" s="29"/>
    </row>
  </sheetData>
  <sheetProtection/>
  <mergeCells count="25">
    <mergeCell ref="H41:K42"/>
    <mergeCell ref="A1:I1"/>
    <mergeCell ref="B3:G3"/>
    <mergeCell ref="B5:B16"/>
    <mergeCell ref="C5:C6"/>
    <mergeCell ref="D5:D6"/>
    <mergeCell ref="E5:H5"/>
    <mergeCell ref="C7:C9"/>
    <mergeCell ref="C10:C12"/>
    <mergeCell ref="C13:C15"/>
    <mergeCell ref="D48:E48"/>
    <mergeCell ref="F48:G48"/>
    <mergeCell ref="B38:G38"/>
    <mergeCell ref="B41:D41"/>
    <mergeCell ref="B42:D42"/>
    <mergeCell ref="B45:G45"/>
    <mergeCell ref="D47:E47"/>
    <mergeCell ref="F47:G47"/>
    <mergeCell ref="B22:G22"/>
    <mergeCell ref="B25:C27"/>
    <mergeCell ref="B28:C30"/>
    <mergeCell ref="B31:C33"/>
    <mergeCell ref="B34:C36"/>
    <mergeCell ref="C16:D16"/>
    <mergeCell ref="B20:D2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6 G27:G36" formula="1"/>
  </ignoredErrors>
</worksheet>
</file>

<file path=xl/worksheets/sheet2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P38" sqref="P38"/>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11</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95.5</v>
      </c>
      <c r="D12" s="10">
        <v>0</v>
      </c>
      <c r="E12" s="8">
        <v>0</v>
      </c>
      <c r="F12" s="10">
        <v>0</v>
      </c>
      <c r="G12" s="11">
        <v>4.5</v>
      </c>
      <c r="H12" s="8">
        <v>0</v>
      </c>
      <c r="I12" s="9">
        <f>SUM(C12:H12)</f>
        <v>100</v>
      </c>
    </row>
    <row r="13" spans="2:9" ht="12.75">
      <c r="B13" s="84" t="s">
        <v>241</v>
      </c>
      <c r="C13" s="14"/>
      <c r="D13" s="13"/>
      <c r="E13" s="14"/>
      <c r="F13" s="13"/>
      <c r="G13" s="14"/>
      <c r="H13" s="15"/>
      <c r="I13" s="88">
        <v>111</v>
      </c>
    </row>
    <row r="14" spans="2:9" ht="12.75">
      <c r="B14" s="85" t="s">
        <v>291</v>
      </c>
      <c r="C14" s="16">
        <v>95.1</v>
      </c>
      <c r="D14" s="17">
        <v>0</v>
      </c>
      <c r="E14" s="18">
        <v>0</v>
      </c>
      <c r="F14" s="17">
        <v>0.3</v>
      </c>
      <c r="G14" s="18">
        <v>4.6</v>
      </c>
      <c r="H14" s="4">
        <v>0</v>
      </c>
      <c r="I14" s="7">
        <f>SUM(C14:H14)</f>
        <v>99.99999999999999</v>
      </c>
    </row>
    <row r="15" spans="2:9" ht="12.75">
      <c r="B15" s="86" t="s">
        <v>241</v>
      </c>
      <c r="C15" s="12"/>
      <c r="D15" s="13"/>
      <c r="E15" s="14"/>
      <c r="F15" s="13"/>
      <c r="G15" s="14"/>
      <c r="H15" s="20"/>
      <c r="I15" s="89">
        <v>348</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9" ht="12.75">
      <c r="B21" s="49" t="s">
        <v>242</v>
      </c>
      <c r="C21" s="617">
        <v>55</v>
      </c>
      <c r="D21" s="618">
        <v>22.6</v>
      </c>
      <c r="E21" s="617">
        <v>28.2</v>
      </c>
      <c r="F21" s="618">
        <v>13.4</v>
      </c>
      <c r="G21" s="18"/>
      <c r="H21" s="23"/>
      <c r="I21" s="24"/>
    </row>
    <row r="22" spans="2:9" ht="12.75">
      <c r="B22" s="50" t="s">
        <v>243</v>
      </c>
      <c r="C22" s="609">
        <v>32.4</v>
      </c>
      <c r="D22" s="610">
        <v>23.6</v>
      </c>
      <c r="E22" s="609">
        <v>48</v>
      </c>
      <c r="F22" s="610">
        <v>14.4</v>
      </c>
      <c r="G22" s="18"/>
      <c r="H22" s="23"/>
      <c r="I22" s="24"/>
    </row>
    <row r="23" spans="2:9" ht="12.75">
      <c r="B23" s="50" t="s">
        <v>244</v>
      </c>
      <c r="C23" s="609">
        <v>8.1</v>
      </c>
      <c r="D23" s="610">
        <v>24.6</v>
      </c>
      <c r="E23" s="609">
        <v>13.5</v>
      </c>
      <c r="F23" s="610">
        <v>15.4</v>
      </c>
      <c r="G23" s="18"/>
      <c r="H23" s="23"/>
      <c r="I23" s="24"/>
    </row>
    <row r="24" spans="2:9" ht="12.75">
      <c r="B24" s="50" t="s">
        <v>245</v>
      </c>
      <c r="C24" s="609">
        <v>2.7</v>
      </c>
      <c r="D24" s="610">
        <v>25.6</v>
      </c>
      <c r="E24" s="609">
        <v>5.5</v>
      </c>
      <c r="F24" s="610">
        <v>16.4</v>
      </c>
      <c r="G24" s="18"/>
      <c r="H24" s="23"/>
      <c r="I24" s="24"/>
    </row>
    <row r="25" spans="2:9" ht="12.75">
      <c r="B25" s="50" t="s">
        <v>246</v>
      </c>
      <c r="C25" s="609">
        <v>0</v>
      </c>
      <c r="D25" s="610">
        <v>26.6</v>
      </c>
      <c r="E25" s="609">
        <v>2</v>
      </c>
      <c r="F25" s="610">
        <v>17.4</v>
      </c>
      <c r="G25" s="18"/>
      <c r="H25" s="23"/>
      <c r="I25" s="24"/>
    </row>
    <row r="26" spans="2:9" ht="12.75">
      <c r="B26" s="50" t="s">
        <v>247</v>
      </c>
      <c r="C26" s="609">
        <v>0.9</v>
      </c>
      <c r="D26" s="610">
        <v>27.6</v>
      </c>
      <c r="E26" s="609">
        <v>2</v>
      </c>
      <c r="F26" s="610">
        <v>18.4</v>
      </c>
      <c r="G26" s="18"/>
      <c r="H26" s="23"/>
      <c r="I26" s="24"/>
    </row>
    <row r="27" spans="2:9" ht="12.75">
      <c r="B27" s="50" t="s">
        <v>248</v>
      </c>
      <c r="C27" s="609">
        <v>0.9</v>
      </c>
      <c r="D27" s="610">
        <v>28.6</v>
      </c>
      <c r="E27" s="609">
        <v>0.3</v>
      </c>
      <c r="F27" s="610">
        <v>19.4</v>
      </c>
      <c r="G27" s="18"/>
      <c r="H27" s="23"/>
      <c r="I27" s="24"/>
    </row>
    <row r="28" spans="2:9" ht="12.75">
      <c r="B28" s="50" t="s">
        <v>249</v>
      </c>
      <c r="C28" s="609">
        <v>0</v>
      </c>
      <c r="D28" s="610">
        <v>29.6</v>
      </c>
      <c r="E28" s="609">
        <v>0.3</v>
      </c>
      <c r="F28" s="610">
        <v>20.4</v>
      </c>
      <c r="G28" s="18"/>
      <c r="H28" s="23"/>
      <c r="I28" s="24"/>
    </row>
    <row r="29" spans="2:9" ht="12.75">
      <c r="B29" s="50" t="s">
        <v>250</v>
      </c>
      <c r="C29" s="609">
        <v>0</v>
      </c>
      <c r="D29" s="610">
        <v>30.6</v>
      </c>
      <c r="E29" s="609">
        <v>0.3</v>
      </c>
      <c r="F29" s="610">
        <v>21.4</v>
      </c>
      <c r="G29" s="18"/>
      <c r="H29" s="23"/>
      <c r="I29" s="24"/>
    </row>
    <row r="30" spans="2:9" ht="12.75">
      <c r="B30" s="51" t="s">
        <v>227</v>
      </c>
      <c r="C30" s="609">
        <v>0</v>
      </c>
      <c r="D30" s="610"/>
      <c r="E30" s="609">
        <v>0</v>
      </c>
      <c r="F30" s="610"/>
      <c r="G30" s="18"/>
      <c r="H30" s="23"/>
      <c r="I30" s="24"/>
    </row>
    <row r="31" spans="2:9" ht="12.75">
      <c r="B31" s="87" t="s">
        <v>226</v>
      </c>
      <c r="C31" s="611">
        <f>SUM(C21:C30)</f>
        <v>100.00000000000001</v>
      </c>
      <c r="D31" s="612"/>
      <c r="E31" s="611">
        <f>SUM(E21:E30)</f>
        <v>100.1</v>
      </c>
      <c r="F31" s="612"/>
      <c r="G31" s="18"/>
      <c r="H31" s="23"/>
      <c r="I31" s="24"/>
    </row>
    <row r="32" spans="2:9" ht="12.75">
      <c r="B32" s="86" t="s">
        <v>241</v>
      </c>
      <c r="C32" s="620">
        <v>111</v>
      </c>
      <c r="D32" s="614"/>
      <c r="E32" s="613">
        <v>348</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8" ht="18" customHeight="1">
      <c r="C36" s="592" t="s">
        <v>222</v>
      </c>
      <c r="D36" s="594"/>
      <c r="E36" s="592" t="s">
        <v>223</v>
      </c>
      <c r="F36" s="594"/>
      <c r="G36" s="592" t="s">
        <v>224</v>
      </c>
      <c r="H36" s="594"/>
    </row>
    <row r="37" spans="2:8" ht="18.75" customHeight="1">
      <c r="B37" s="49" t="s">
        <v>153</v>
      </c>
      <c r="C37" s="601">
        <v>58</v>
      </c>
      <c r="D37" s="602">
        <v>22.6</v>
      </c>
      <c r="E37" s="601">
        <v>43</v>
      </c>
      <c r="F37" s="602">
        <v>23.6</v>
      </c>
      <c r="G37" s="601">
        <v>53</v>
      </c>
      <c r="H37" s="602">
        <v>24.6</v>
      </c>
    </row>
    <row r="38" spans="2:8" ht="27" customHeight="1">
      <c r="B38" s="50" t="s">
        <v>154</v>
      </c>
      <c r="C38" s="605">
        <v>0</v>
      </c>
      <c r="D38" s="606">
        <v>23.6</v>
      </c>
      <c r="E38" s="605">
        <v>1</v>
      </c>
      <c r="F38" s="606">
        <v>24.6</v>
      </c>
      <c r="G38" s="605">
        <v>0</v>
      </c>
      <c r="H38" s="606">
        <v>25.6</v>
      </c>
    </row>
    <row r="39" spans="2:8" ht="27.75" customHeight="1">
      <c r="B39" s="50" t="s">
        <v>155</v>
      </c>
      <c r="C39" s="605">
        <v>0</v>
      </c>
      <c r="D39" s="606">
        <v>24.6</v>
      </c>
      <c r="E39" s="605">
        <v>0</v>
      </c>
      <c r="F39" s="606">
        <v>25.6</v>
      </c>
      <c r="G39" s="605">
        <v>0</v>
      </c>
      <c r="H39" s="606">
        <v>26.6</v>
      </c>
    </row>
    <row r="40" spans="2:8" ht="18" customHeight="1">
      <c r="B40" s="50" t="s">
        <v>156</v>
      </c>
      <c r="C40" s="605">
        <v>0</v>
      </c>
      <c r="D40" s="606">
        <v>25.6</v>
      </c>
      <c r="E40" s="605">
        <v>0</v>
      </c>
      <c r="F40" s="606">
        <v>26.6</v>
      </c>
      <c r="G40" s="605">
        <v>0</v>
      </c>
      <c r="H40" s="606">
        <v>27.6</v>
      </c>
    </row>
    <row r="41" spans="2:8" ht="29.25" customHeight="1">
      <c r="B41" s="50" t="s">
        <v>189</v>
      </c>
      <c r="C41" s="605">
        <v>0</v>
      </c>
      <c r="D41" s="606">
        <v>26.6</v>
      </c>
      <c r="E41" s="605">
        <v>0</v>
      </c>
      <c r="F41" s="606">
        <v>27.6</v>
      </c>
      <c r="G41" s="605">
        <v>0</v>
      </c>
      <c r="H41" s="606">
        <v>28.6</v>
      </c>
    </row>
    <row r="42" spans="2:8" ht="16.5" customHeight="1">
      <c r="B42" s="50" t="s">
        <v>251</v>
      </c>
      <c r="C42" s="605">
        <v>0</v>
      </c>
      <c r="D42" s="606">
        <v>27.6</v>
      </c>
      <c r="E42" s="605">
        <v>0</v>
      </c>
      <c r="F42" s="606">
        <v>28.6</v>
      </c>
      <c r="G42" s="605">
        <v>0</v>
      </c>
      <c r="H42" s="606">
        <v>29.6</v>
      </c>
    </row>
    <row r="43" spans="2:8" ht="29.25" customHeight="1">
      <c r="B43" s="50" t="s">
        <v>159</v>
      </c>
      <c r="C43" s="605">
        <v>4</v>
      </c>
      <c r="D43" s="606">
        <v>28.6</v>
      </c>
      <c r="E43" s="605">
        <v>5</v>
      </c>
      <c r="F43" s="606">
        <v>29.6</v>
      </c>
      <c r="G43" s="605">
        <v>4</v>
      </c>
      <c r="H43" s="606">
        <v>30.6</v>
      </c>
    </row>
    <row r="44" spans="2:8" ht="26.25" customHeight="1">
      <c r="B44" s="50" t="s">
        <v>181</v>
      </c>
      <c r="C44" s="605">
        <v>0</v>
      </c>
      <c r="D44" s="606">
        <v>29.6</v>
      </c>
      <c r="E44" s="605">
        <v>0</v>
      </c>
      <c r="F44" s="606">
        <v>30.6</v>
      </c>
      <c r="G44" s="605">
        <v>0</v>
      </c>
      <c r="H44" s="606">
        <v>31.6</v>
      </c>
    </row>
    <row r="45" spans="2:8" ht="29.25" customHeight="1">
      <c r="B45" s="50" t="s">
        <v>170</v>
      </c>
      <c r="C45" s="605">
        <v>0</v>
      </c>
      <c r="D45" s="606">
        <v>30.6</v>
      </c>
      <c r="E45" s="605">
        <v>0</v>
      </c>
      <c r="F45" s="606">
        <v>31.6</v>
      </c>
      <c r="G45" s="605">
        <v>0</v>
      </c>
      <c r="H45" s="606">
        <v>32.6</v>
      </c>
    </row>
    <row r="46" spans="2:8" ht="27.75" customHeight="1">
      <c r="B46" s="50" t="s">
        <v>171</v>
      </c>
      <c r="C46" s="605">
        <v>0</v>
      </c>
      <c r="D46" s="606">
        <v>31.6</v>
      </c>
      <c r="E46" s="605">
        <v>0</v>
      </c>
      <c r="F46" s="606">
        <v>32.6</v>
      </c>
      <c r="G46" s="605">
        <v>0</v>
      </c>
      <c r="H46" s="606">
        <v>33.6</v>
      </c>
    </row>
    <row r="47" spans="2:8" ht="16.5" customHeight="1">
      <c r="B47" s="50" t="s">
        <v>157</v>
      </c>
      <c r="C47" s="605">
        <v>2</v>
      </c>
      <c r="D47" s="606">
        <v>32.6</v>
      </c>
      <c r="E47" s="605">
        <v>2</v>
      </c>
      <c r="F47" s="606">
        <v>33.6</v>
      </c>
      <c r="G47" s="605">
        <v>5</v>
      </c>
      <c r="H47" s="606">
        <v>34.6</v>
      </c>
    </row>
    <row r="48" spans="2:8" ht="12.75">
      <c r="B48" s="50" t="s">
        <v>158</v>
      </c>
      <c r="C48" s="605">
        <v>6</v>
      </c>
      <c r="D48" s="606">
        <v>33.6</v>
      </c>
      <c r="E48" s="605">
        <v>1</v>
      </c>
      <c r="F48" s="606">
        <v>34.6</v>
      </c>
      <c r="G48" s="605">
        <v>0</v>
      </c>
      <c r="H48" s="606">
        <v>35.6</v>
      </c>
    </row>
    <row r="49" spans="2:8" ht="12.75">
      <c r="B49" s="51" t="s">
        <v>182</v>
      </c>
      <c r="C49" s="607">
        <v>65</v>
      </c>
      <c r="D49" s="608">
        <v>34.6</v>
      </c>
      <c r="E49" s="607">
        <v>52</v>
      </c>
      <c r="F49" s="608">
        <v>35.6</v>
      </c>
      <c r="G49" s="607">
        <v>52</v>
      </c>
      <c r="H49" s="608">
        <v>36.6</v>
      </c>
    </row>
  </sheetData>
  <sheetProtection/>
  <mergeCells count="80">
    <mergeCell ref="C48:D48"/>
    <mergeCell ref="E48:F48"/>
    <mergeCell ref="G48:H48"/>
    <mergeCell ref="C38:D38"/>
    <mergeCell ref="E38:F38"/>
    <mergeCell ref="G38:H38"/>
    <mergeCell ref="C46:D46"/>
    <mergeCell ref="E46:F46"/>
    <mergeCell ref="G46:H46"/>
    <mergeCell ref="C39:D39"/>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7:D47"/>
    <mergeCell ref="E47:F47"/>
    <mergeCell ref="G47:H47"/>
    <mergeCell ref="C44:D44"/>
    <mergeCell ref="E44:F44"/>
    <mergeCell ref="G44:H44"/>
    <mergeCell ref="C45:D45"/>
    <mergeCell ref="E45:F45"/>
    <mergeCell ref="G45:H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G20" sqref="G20"/>
    </sheetView>
  </sheetViews>
  <sheetFormatPr defaultColWidth="11.421875" defaultRowHeight="12.75"/>
  <cols>
    <col min="1" max="1" width="2.140625" style="0" customWidth="1"/>
    <col min="2" max="2" width="11.421875" style="0" customWidth="1"/>
    <col min="5" max="5" width="9.7109375" style="0" customWidth="1"/>
    <col min="6" max="7" width="25.7109375" style="0" customWidth="1"/>
    <col min="8" max="8" width="4.00390625" style="0" customWidth="1"/>
  </cols>
  <sheetData>
    <row r="1" spans="1:8" ht="16.5">
      <c r="A1" s="581" t="s">
        <v>10</v>
      </c>
      <c r="B1" s="581"/>
      <c r="C1" s="581"/>
      <c r="D1" s="581"/>
      <c r="E1" s="581"/>
      <c r="F1" s="581"/>
      <c r="G1" s="581"/>
      <c r="H1" s="581"/>
    </row>
    <row r="2" spans="1:8" ht="12.75">
      <c r="A2" s="384"/>
      <c r="B2" s="384"/>
      <c r="C2" s="384"/>
      <c r="D2" s="384"/>
      <c r="E2" s="384"/>
      <c r="F2" s="384"/>
      <c r="G2" s="384"/>
      <c r="H2" s="384"/>
    </row>
    <row r="3" spans="1:8" ht="12.75" customHeight="1">
      <c r="A3" s="384"/>
      <c r="B3" s="582" t="s">
        <v>198</v>
      </c>
      <c r="C3" s="582"/>
      <c r="D3" s="582"/>
      <c r="E3" s="582"/>
      <c r="F3" s="582"/>
      <c r="G3" s="582"/>
      <c r="H3" s="384"/>
    </row>
    <row r="4" spans="2:5" ht="8.25" customHeight="1">
      <c r="B4" s="2"/>
      <c r="C4" s="2"/>
      <c r="D4" s="2"/>
      <c r="E4" s="2"/>
    </row>
    <row r="5" spans="2:7" ht="21" customHeight="1">
      <c r="B5" s="624"/>
      <c r="C5" s="624"/>
      <c r="D5" s="624"/>
      <c r="E5" s="624"/>
      <c r="F5" s="381" t="s">
        <v>290</v>
      </c>
      <c r="G5" s="382" t="s">
        <v>291</v>
      </c>
    </row>
    <row r="6" spans="2:7" ht="12.75" customHeight="1">
      <c r="B6" s="583" t="s">
        <v>199</v>
      </c>
      <c r="C6" s="584"/>
      <c r="D6" s="584"/>
      <c r="E6" s="584"/>
      <c r="F6" s="115">
        <v>0</v>
      </c>
      <c r="G6" s="123">
        <v>0</v>
      </c>
    </row>
    <row r="7" spans="2:7" ht="12.75" customHeight="1">
      <c r="B7" s="588" t="s">
        <v>200</v>
      </c>
      <c r="C7" s="623"/>
      <c r="D7" s="623"/>
      <c r="E7" s="623"/>
      <c r="F7" s="107">
        <v>0</v>
      </c>
      <c r="G7" s="124">
        <v>0</v>
      </c>
    </row>
    <row r="8" spans="2:7" ht="11.25" customHeight="1">
      <c r="B8" s="588" t="s">
        <v>201</v>
      </c>
      <c r="C8" s="623"/>
      <c r="D8" s="623"/>
      <c r="E8" s="623"/>
      <c r="F8" s="107">
        <v>0</v>
      </c>
      <c r="G8" s="124">
        <v>0</v>
      </c>
    </row>
    <row r="9" spans="2:7" ht="12" customHeight="1">
      <c r="B9" s="588" t="s">
        <v>172</v>
      </c>
      <c r="C9" s="623"/>
      <c r="D9" s="623"/>
      <c r="E9" s="589"/>
      <c r="F9" s="107">
        <v>0</v>
      </c>
      <c r="G9" s="124">
        <v>0</v>
      </c>
    </row>
    <row r="10" spans="2:7" ht="12.75">
      <c r="B10" s="588" t="s">
        <v>173</v>
      </c>
      <c r="C10" s="623"/>
      <c r="D10" s="623"/>
      <c r="E10" s="623"/>
      <c r="F10" s="107">
        <v>0</v>
      </c>
      <c r="G10" s="124">
        <v>0</v>
      </c>
    </row>
    <row r="11" spans="2:7" ht="13.5" customHeight="1">
      <c r="B11" s="588" t="s">
        <v>174</v>
      </c>
      <c r="C11" s="623"/>
      <c r="D11" s="623"/>
      <c r="E11" s="623"/>
      <c r="F11" s="107">
        <v>0</v>
      </c>
      <c r="G11" s="124">
        <v>0</v>
      </c>
    </row>
    <row r="12" spans="2:7" ht="13.5" customHeight="1">
      <c r="B12" s="588" t="s">
        <v>202</v>
      </c>
      <c r="C12" s="623"/>
      <c r="D12" s="623"/>
      <c r="E12" s="623"/>
      <c r="F12" s="107">
        <v>93.7</v>
      </c>
      <c r="G12" s="124">
        <v>90.8</v>
      </c>
    </row>
    <row r="13" spans="2:7" ht="12.75">
      <c r="B13" s="588" t="s">
        <v>203</v>
      </c>
      <c r="C13" s="623"/>
      <c r="D13" s="623"/>
      <c r="E13" s="623"/>
      <c r="F13" s="107">
        <v>0</v>
      </c>
      <c r="G13" s="124">
        <v>1.7</v>
      </c>
    </row>
    <row r="14" spans="2:7" ht="12.75">
      <c r="B14" s="588" t="s">
        <v>204</v>
      </c>
      <c r="C14" s="623"/>
      <c r="D14" s="623"/>
      <c r="E14" s="623"/>
      <c r="F14" s="107">
        <v>0.9</v>
      </c>
      <c r="G14" s="124">
        <v>0.9</v>
      </c>
    </row>
    <row r="15" spans="2:7" ht="12.75" customHeight="1">
      <c r="B15" s="588" t="s">
        <v>175</v>
      </c>
      <c r="C15" s="623"/>
      <c r="D15" s="623"/>
      <c r="E15" s="623"/>
      <c r="F15" s="107">
        <v>0</v>
      </c>
      <c r="G15" s="124">
        <v>0.6</v>
      </c>
    </row>
    <row r="16" spans="2:7" ht="12.75">
      <c r="B16" s="588" t="s">
        <v>205</v>
      </c>
      <c r="C16" s="623"/>
      <c r="D16" s="623"/>
      <c r="E16" s="623"/>
      <c r="F16" s="107">
        <v>1.8</v>
      </c>
      <c r="G16" s="124">
        <v>1.4</v>
      </c>
    </row>
    <row r="17" spans="2:7" ht="12.75">
      <c r="B17" s="588" t="s">
        <v>206</v>
      </c>
      <c r="C17" s="623"/>
      <c r="D17" s="623"/>
      <c r="E17" s="623"/>
      <c r="F17" s="107">
        <v>2.7</v>
      </c>
      <c r="G17" s="124">
        <v>2.6</v>
      </c>
    </row>
    <row r="18" spans="2:7" ht="12.75" customHeight="1">
      <c r="B18" s="588" t="s">
        <v>207</v>
      </c>
      <c r="C18" s="623"/>
      <c r="D18" s="623"/>
      <c r="E18" s="623"/>
      <c r="F18" s="107">
        <v>0.9</v>
      </c>
      <c r="G18" s="124">
        <v>0.9</v>
      </c>
    </row>
    <row r="19" spans="2:7" ht="12.75">
      <c r="B19" s="588" t="s">
        <v>208</v>
      </c>
      <c r="C19" s="623"/>
      <c r="D19" s="623"/>
      <c r="E19" s="623"/>
      <c r="F19" s="107">
        <v>0</v>
      </c>
      <c r="G19" s="124">
        <v>0.9</v>
      </c>
    </row>
    <row r="20" spans="2:7" ht="12.75">
      <c r="B20" s="588" t="s">
        <v>209</v>
      </c>
      <c r="C20" s="623"/>
      <c r="D20" s="623"/>
      <c r="E20" s="623"/>
      <c r="F20" s="107">
        <v>0</v>
      </c>
      <c r="G20" s="124">
        <v>0</v>
      </c>
    </row>
    <row r="21" spans="2:7" ht="12.75">
      <c r="B21" s="564" t="s">
        <v>227</v>
      </c>
      <c r="C21" s="565"/>
      <c r="D21" s="565"/>
      <c r="E21" s="565"/>
      <c r="F21" s="107">
        <v>0</v>
      </c>
      <c r="G21" s="124">
        <v>0.3</v>
      </c>
    </row>
    <row r="22" spans="2:7" ht="12.75" customHeight="1">
      <c r="B22" s="625" t="s">
        <v>226</v>
      </c>
      <c r="C22" s="626"/>
      <c r="D22" s="626"/>
      <c r="E22" s="626"/>
      <c r="F22" s="117">
        <f>SUM(F6:F21)</f>
        <v>100.00000000000001</v>
      </c>
      <c r="G22" s="125">
        <f>SUM(G6:G21)</f>
        <v>100.10000000000001</v>
      </c>
    </row>
    <row r="23" spans="2:7" ht="16.5" customHeight="1">
      <c r="B23" s="628" t="s">
        <v>241</v>
      </c>
      <c r="C23" s="629"/>
      <c r="D23" s="629"/>
      <c r="E23" s="629"/>
      <c r="F23" s="118">
        <v>111</v>
      </c>
      <c r="G23" s="126">
        <v>348</v>
      </c>
    </row>
    <row r="24" spans="2:7" ht="16.5" customHeight="1">
      <c r="B24" s="21"/>
      <c r="C24" s="21"/>
      <c r="D24" s="21"/>
      <c r="E24" s="21"/>
      <c r="F24" s="131"/>
      <c r="G24" s="131"/>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0</v>
      </c>
      <c r="G28" s="5">
        <v>0</v>
      </c>
    </row>
    <row r="29" spans="2:7" ht="12.75">
      <c r="B29" s="569" t="s">
        <v>212</v>
      </c>
      <c r="C29" s="630"/>
      <c r="D29" s="630"/>
      <c r="E29" s="570"/>
      <c r="F29" s="116">
        <v>0.9</v>
      </c>
      <c r="G29" s="102">
        <v>0.3</v>
      </c>
    </row>
    <row r="30" spans="2:7" ht="12.75">
      <c r="B30" s="569" t="s">
        <v>213</v>
      </c>
      <c r="C30" s="630"/>
      <c r="D30" s="630"/>
      <c r="E30" s="570"/>
      <c r="F30" s="116">
        <v>69.4</v>
      </c>
      <c r="G30" s="102">
        <v>72.4</v>
      </c>
    </row>
    <row r="31" spans="2:7" ht="12.75">
      <c r="B31" s="569" t="s">
        <v>179</v>
      </c>
      <c r="C31" s="630"/>
      <c r="D31" s="630"/>
      <c r="E31" s="570"/>
      <c r="F31" s="116">
        <v>0.9</v>
      </c>
      <c r="G31" s="102">
        <v>0.3</v>
      </c>
    </row>
    <row r="32" spans="2:7" ht="12.75">
      <c r="B32" s="569" t="s">
        <v>214</v>
      </c>
      <c r="C32" s="630"/>
      <c r="D32" s="630"/>
      <c r="E32" s="570"/>
      <c r="F32" s="116">
        <v>20.7</v>
      </c>
      <c r="G32" s="102">
        <v>19.1</v>
      </c>
    </row>
    <row r="33" spans="2:7" ht="12.75">
      <c r="B33" s="569" t="s">
        <v>176</v>
      </c>
      <c r="C33" s="630"/>
      <c r="D33" s="630"/>
      <c r="E33" s="570"/>
      <c r="F33" s="116">
        <v>0.9</v>
      </c>
      <c r="G33" s="102">
        <v>0.3</v>
      </c>
    </row>
    <row r="34" spans="2:7" ht="12.75">
      <c r="B34" s="569" t="s">
        <v>215</v>
      </c>
      <c r="C34" s="630"/>
      <c r="D34" s="630"/>
      <c r="E34" s="570"/>
      <c r="F34" s="116">
        <v>0</v>
      </c>
      <c r="G34" s="102">
        <v>0.3</v>
      </c>
    </row>
    <row r="35" spans="2:7" ht="12.75">
      <c r="B35" s="569" t="s">
        <v>160</v>
      </c>
      <c r="C35" s="630"/>
      <c r="D35" s="630"/>
      <c r="E35" s="570"/>
      <c r="F35" s="116">
        <v>7.2</v>
      </c>
      <c r="G35" s="102">
        <v>6.5</v>
      </c>
    </row>
    <row r="36" spans="2:7" ht="12.75">
      <c r="B36" s="569" t="s">
        <v>216</v>
      </c>
      <c r="C36" s="630"/>
      <c r="D36" s="630"/>
      <c r="E36" s="570"/>
      <c r="F36" s="116">
        <v>0</v>
      </c>
      <c r="G36" s="102">
        <v>0</v>
      </c>
    </row>
    <row r="37" spans="2:7" ht="12.75">
      <c r="B37" s="569" t="s">
        <v>177</v>
      </c>
      <c r="C37" s="630"/>
      <c r="D37" s="630"/>
      <c r="E37" s="570"/>
      <c r="F37" s="116">
        <v>0</v>
      </c>
      <c r="G37" s="102">
        <v>0</v>
      </c>
    </row>
    <row r="38" spans="2:7" ht="12.75">
      <c r="B38" s="569" t="s">
        <v>4</v>
      </c>
      <c r="C38" s="630"/>
      <c r="D38" s="630"/>
      <c r="E38" s="570"/>
      <c r="F38" s="116">
        <v>0</v>
      </c>
      <c r="G38" s="102">
        <v>0</v>
      </c>
    </row>
    <row r="39" spans="2:7" ht="12.75">
      <c r="B39" s="97" t="s">
        <v>3</v>
      </c>
      <c r="C39" s="41"/>
      <c r="D39" s="41"/>
      <c r="E39" s="130"/>
      <c r="F39" s="116">
        <v>0</v>
      </c>
      <c r="G39" s="102">
        <v>0</v>
      </c>
    </row>
    <row r="40" spans="2:7" ht="12.75">
      <c r="B40" s="97" t="s">
        <v>178</v>
      </c>
      <c r="C40" s="41"/>
      <c r="D40" s="41"/>
      <c r="E40" s="130"/>
      <c r="F40" s="116">
        <v>0</v>
      </c>
      <c r="G40" s="102">
        <v>0.9</v>
      </c>
    </row>
    <row r="41" spans="2:7" ht="12.75">
      <c r="B41" s="571" t="s">
        <v>227</v>
      </c>
      <c r="C41" s="638"/>
      <c r="D41" s="638"/>
      <c r="E41" s="572"/>
      <c r="F41" s="116">
        <v>0</v>
      </c>
      <c r="G41" s="102">
        <v>0</v>
      </c>
    </row>
    <row r="42" spans="2:7" ht="12.75">
      <c r="B42" s="635" t="s">
        <v>226</v>
      </c>
      <c r="C42" s="636"/>
      <c r="D42" s="636"/>
      <c r="E42" s="637"/>
      <c r="F42" s="117">
        <f>SUM(F28:F41)</f>
        <v>100.00000000000003</v>
      </c>
      <c r="G42" s="125">
        <f>SUM(G28:G41)</f>
        <v>100.1</v>
      </c>
    </row>
    <row r="43" spans="2:7" ht="16.5" customHeight="1">
      <c r="B43" s="631" t="s">
        <v>241</v>
      </c>
      <c r="C43" s="632"/>
      <c r="D43" s="632"/>
      <c r="E43" s="633"/>
      <c r="F43" s="118">
        <v>111</v>
      </c>
      <c r="G43" s="126">
        <v>341</v>
      </c>
    </row>
    <row r="44" spans="2:7" ht="16.5" customHeight="1">
      <c r="B44" s="100"/>
      <c r="C44" s="100"/>
      <c r="D44" s="100"/>
      <c r="E44" s="100"/>
      <c r="F44" s="131"/>
      <c r="G44" s="131"/>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44.1</v>
      </c>
      <c r="G48" s="8">
        <v>42.8</v>
      </c>
    </row>
    <row r="49" spans="2:7" ht="12.75">
      <c r="B49" s="569" t="s">
        <v>190</v>
      </c>
      <c r="C49" s="630"/>
      <c r="D49" s="630"/>
      <c r="E49" s="570"/>
      <c r="F49" s="121">
        <v>11.7</v>
      </c>
      <c r="G49" s="17">
        <v>10.1</v>
      </c>
    </row>
    <row r="50" spans="2:7" ht="12.75">
      <c r="B50" s="569" t="s">
        <v>218</v>
      </c>
      <c r="C50" s="630"/>
      <c r="D50" s="630"/>
      <c r="E50" s="570"/>
      <c r="F50" s="121">
        <v>14.4</v>
      </c>
      <c r="G50" s="17">
        <v>16.1</v>
      </c>
    </row>
    <row r="51" spans="2:7" ht="27.75" customHeight="1">
      <c r="B51" s="588" t="s">
        <v>219</v>
      </c>
      <c r="C51" s="623"/>
      <c r="D51" s="623"/>
      <c r="E51" s="589"/>
      <c r="F51" s="121">
        <v>18</v>
      </c>
      <c r="G51" s="17">
        <v>17.5</v>
      </c>
    </row>
    <row r="52" spans="2:7" ht="12.75">
      <c r="B52" s="569" t="s">
        <v>220</v>
      </c>
      <c r="C52" s="630"/>
      <c r="D52" s="630"/>
      <c r="E52" s="570"/>
      <c r="F52" s="121">
        <v>0</v>
      </c>
      <c r="G52" s="17">
        <v>1.7</v>
      </c>
    </row>
    <row r="53" spans="2:7" ht="12.75">
      <c r="B53" s="569" t="s">
        <v>229</v>
      </c>
      <c r="C53" s="630"/>
      <c r="D53" s="630"/>
      <c r="E53" s="570"/>
      <c r="F53" s="121">
        <v>3.6</v>
      </c>
      <c r="G53" s="17">
        <v>3.2</v>
      </c>
    </row>
    <row r="54" spans="2:7" ht="27.75" customHeight="1">
      <c r="B54" s="588" t="s">
        <v>221</v>
      </c>
      <c r="C54" s="623"/>
      <c r="D54" s="623"/>
      <c r="E54" s="589"/>
      <c r="F54" s="121">
        <v>0</v>
      </c>
      <c r="G54" s="17">
        <v>0.3</v>
      </c>
    </row>
    <row r="55" spans="2:7" ht="12.75">
      <c r="B55" s="569" t="s">
        <v>230</v>
      </c>
      <c r="C55" s="630"/>
      <c r="D55" s="630"/>
      <c r="E55" s="570"/>
      <c r="F55" s="121">
        <v>4.5</v>
      </c>
      <c r="G55" s="17">
        <v>6</v>
      </c>
    </row>
    <row r="56" spans="2:7" ht="12.75">
      <c r="B56" s="569" t="s">
        <v>191</v>
      </c>
      <c r="C56" s="630"/>
      <c r="D56" s="630"/>
      <c r="E56" s="570"/>
      <c r="F56" s="121">
        <v>0</v>
      </c>
      <c r="G56" s="17">
        <v>0</v>
      </c>
    </row>
    <row r="57" spans="2:7" ht="12.75">
      <c r="B57" s="569" t="s">
        <v>192</v>
      </c>
      <c r="C57" s="630"/>
      <c r="D57" s="630"/>
      <c r="E57" s="570"/>
      <c r="F57" s="121">
        <v>0.9</v>
      </c>
      <c r="G57" s="17">
        <v>0.3</v>
      </c>
    </row>
    <row r="58" spans="2:7" ht="12.75">
      <c r="B58" s="569" t="s">
        <v>231</v>
      </c>
      <c r="C58" s="630"/>
      <c r="D58" s="630"/>
      <c r="E58" s="570"/>
      <c r="F58" s="121">
        <v>0</v>
      </c>
      <c r="G58" s="17">
        <v>0.3</v>
      </c>
    </row>
    <row r="59" spans="2:7" ht="12.75">
      <c r="B59" s="569" t="s">
        <v>193</v>
      </c>
      <c r="C59" s="630"/>
      <c r="D59" s="630"/>
      <c r="E59" s="570"/>
      <c r="F59" s="121">
        <v>1.8</v>
      </c>
      <c r="G59" s="17">
        <v>1.4</v>
      </c>
    </row>
    <row r="60" spans="2:7" ht="12.75">
      <c r="B60" s="571" t="s">
        <v>227</v>
      </c>
      <c r="C60" s="638"/>
      <c r="D60" s="638"/>
      <c r="E60" s="572"/>
      <c r="F60" s="121">
        <v>0.9</v>
      </c>
      <c r="G60" s="17">
        <v>0.3</v>
      </c>
    </row>
    <row r="61" spans="2:7" ht="12.75">
      <c r="B61" s="635" t="s">
        <v>226</v>
      </c>
      <c r="C61" s="636"/>
      <c r="D61" s="636"/>
      <c r="E61" s="636"/>
      <c r="F61" s="114">
        <f>SUM(F48:F60)</f>
        <v>99.9</v>
      </c>
      <c r="G61" s="7">
        <f>SUM(G48:G60)</f>
        <v>100</v>
      </c>
    </row>
    <row r="62" spans="2:7" ht="12.75">
      <c r="B62" s="631" t="s">
        <v>241</v>
      </c>
      <c r="C62" s="632"/>
      <c r="D62" s="632"/>
      <c r="E62" s="632"/>
      <c r="F62" s="122">
        <v>111</v>
      </c>
      <c r="G62" s="129">
        <v>348</v>
      </c>
    </row>
  </sheetData>
  <sheetProtection/>
  <mergeCells count="53">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5:E55"/>
    <mergeCell ref="B52:E52"/>
    <mergeCell ref="B53:E53"/>
    <mergeCell ref="B50:E50"/>
    <mergeCell ref="B51:E51"/>
    <mergeCell ref="B48:E48"/>
    <mergeCell ref="B49:E49"/>
    <mergeCell ref="B54:E54"/>
    <mergeCell ref="B62:E62"/>
    <mergeCell ref="B60:E60"/>
    <mergeCell ref="B61:E61"/>
    <mergeCell ref="B58:E58"/>
    <mergeCell ref="B59:E59"/>
    <mergeCell ref="B56:E56"/>
    <mergeCell ref="B57:E5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H36" sqref="H36"/>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10</v>
      </c>
      <c r="B1" s="581"/>
      <c r="C1" s="581"/>
      <c r="D1" s="581"/>
      <c r="E1" s="581"/>
      <c r="F1" s="581"/>
      <c r="G1" s="581"/>
    </row>
    <row r="2" spans="1:7" ht="12.75">
      <c r="A2" s="384"/>
      <c r="B2" s="384"/>
      <c r="C2" s="384"/>
      <c r="D2" s="384"/>
      <c r="E2" s="384"/>
      <c r="F2" s="384"/>
      <c r="G2" s="384"/>
    </row>
    <row r="3" spans="1:8" ht="12.75" customHeight="1">
      <c r="A3" s="384"/>
      <c r="B3" s="582" t="s">
        <v>289</v>
      </c>
      <c r="C3" s="582"/>
      <c r="D3" s="582"/>
      <c r="E3" s="582"/>
      <c r="F3" s="582"/>
      <c r="G3" s="38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0.9</v>
      </c>
      <c r="D7" s="5">
        <v>1.8</v>
      </c>
      <c r="E7" s="5">
        <v>1.7</v>
      </c>
      <c r="F7" s="5">
        <v>0.6</v>
      </c>
    </row>
    <row r="8" spans="2:6" ht="17.25" customHeight="1">
      <c r="B8" s="94" t="s">
        <v>162</v>
      </c>
      <c r="C8" s="102">
        <v>11.7</v>
      </c>
      <c r="D8" s="102">
        <v>5.4</v>
      </c>
      <c r="E8" s="102">
        <v>12.4</v>
      </c>
      <c r="F8" s="102">
        <v>6.6</v>
      </c>
    </row>
    <row r="9" spans="2:6" ht="17.25" customHeight="1">
      <c r="B9" s="94" t="s">
        <v>163</v>
      </c>
      <c r="C9" s="102">
        <v>16.2</v>
      </c>
      <c r="D9" s="102">
        <v>17.1</v>
      </c>
      <c r="E9" s="102">
        <v>18.4</v>
      </c>
      <c r="F9" s="102">
        <v>13.5</v>
      </c>
    </row>
    <row r="10" spans="2:6" ht="17.25" customHeight="1">
      <c r="B10" s="94" t="s">
        <v>164</v>
      </c>
      <c r="C10" s="102">
        <v>9.9</v>
      </c>
      <c r="D10" s="102">
        <v>14.4</v>
      </c>
      <c r="E10" s="102">
        <v>11.2</v>
      </c>
      <c r="F10" s="102">
        <v>12.4</v>
      </c>
    </row>
    <row r="11" spans="2:6" ht="17.25" customHeight="1">
      <c r="B11" s="94" t="s">
        <v>165</v>
      </c>
      <c r="C11" s="102">
        <v>23.4</v>
      </c>
      <c r="D11" s="102">
        <v>39.6</v>
      </c>
      <c r="E11" s="102">
        <v>19.8</v>
      </c>
      <c r="F11" s="102">
        <v>40.5</v>
      </c>
    </row>
    <row r="12" spans="2:6" ht="17.25" customHeight="1">
      <c r="B12" s="94" t="s">
        <v>166</v>
      </c>
      <c r="C12" s="102">
        <v>22.5</v>
      </c>
      <c r="D12" s="102">
        <v>8.1</v>
      </c>
      <c r="E12" s="102">
        <v>21</v>
      </c>
      <c r="F12" s="102">
        <v>8</v>
      </c>
    </row>
    <row r="13" spans="2:6" ht="17.25" customHeight="1">
      <c r="B13" s="97" t="s">
        <v>228</v>
      </c>
      <c r="C13" s="102">
        <v>3.6</v>
      </c>
      <c r="D13" s="102">
        <v>10.8</v>
      </c>
      <c r="E13" s="102">
        <v>3.4</v>
      </c>
      <c r="F13" s="102">
        <v>13.8</v>
      </c>
    </row>
    <row r="14" spans="2:6" ht="17.25" customHeight="1">
      <c r="B14" s="47" t="s">
        <v>227</v>
      </c>
      <c r="C14" s="6">
        <v>11.7</v>
      </c>
      <c r="D14" s="6">
        <v>2.7</v>
      </c>
      <c r="E14" s="6">
        <v>12.1</v>
      </c>
      <c r="F14" s="6">
        <v>4.6</v>
      </c>
    </row>
    <row r="15" spans="2:6" ht="15.75" customHeight="1">
      <c r="B15" s="104" t="s">
        <v>240</v>
      </c>
      <c r="C15" s="90">
        <f>SUM(C7:C14)</f>
        <v>99.89999999999999</v>
      </c>
      <c r="D15" s="91">
        <f>SUM(D7:D14)</f>
        <v>99.9</v>
      </c>
      <c r="E15" s="91">
        <f>SUM(E7:E14)</f>
        <v>100</v>
      </c>
      <c r="F15" s="91">
        <f>SUM(F7:F14)</f>
        <v>99.99999999999999</v>
      </c>
    </row>
    <row r="16" spans="2:6" ht="15.75" customHeight="1">
      <c r="B16" s="54" t="s">
        <v>241</v>
      </c>
      <c r="C16" s="92">
        <v>111</v>
      </c>
      <c r="D16" s="93">
        <v>111</v>
      </c>
      <c r="E16" s="93">
        <v>348</v>
      </c>
      <c r="F16" s="93">
        <v>348</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6" ht="17.25" customHeight="1">
      <c r="B21" s="96" t="s">
        <v>252</v>
      </c>
      <c r="C21" s="673">
        <v>88.3</v>
      </c>
      <c r="D21" s="674">
        <v>99.1</v>
      </c>
      <c r="E21" s="673">
        <v>92.5</v>
      </c>
      <c r="F21" s="674">
        <v>96.8</v>
      </c>
    </row>
    <row r="22" spans="2:6" ht="17.25" customHeight="1">
      <c r="B22" s="97" t="s">
        <v>253</v>
      </c>
      <c r="C22" s="639">
        <v>0</v>
      </c>
      <c r="D22" s="640"/>
      <c r="E22" s="639">
        <v>0</v>
      </c>
      <c r="F22" s="640"/>
    </row>
    <row r="23" spans="2:6" ht="17.25" customHeight="1">
      <c r="B23" s="97" t="s">
        <v>232</v>
      </c>
      <c r="C23" s="639">
        <v>0</v>
      </c>
      <c r="D23" s="640"/>
      <c r="E23" s="639">
        <v>0</v>
      </c>
      <c r="F23" s="640"/>
    </row>
    <row r="24" spans="2:6" ht="17.25" customHeight="1">
      <c r="B24" s="97" t="s">
        <v>254</v>
      </c>
      <c r="C24" s="639">
        <v>0</v>
      </c>
      <c r="D24" s="640"/>
      <c r="E24" s="639">
        <v>0</v>
      </c>
      <c r="F24" s="640"/>
    </row>
    <row r="25" spans="2:6" ht="17.25" customHeight="1">
      <c r="B25" s="97" t="s">
        <v>255</v>
      </c>
      <c r="C25" s="639">
        <v>0</v>
      </c>
      <c r="D25" s="640"/>
      <c r="E25" s="639">
        <v>0</v>
      </c>
      <c r="F25" s="640"/>
    </row>
    <row r="26" spans="2:6" ht="17.25" customHeight="1">
      <c r="B26" s="97" t="s">
        <v>256</v>
      </c>
      <c r="C26" s="639">
        <v>0</v>
      </c>
      <c r="D26" s="640"/>
      <c r="E26" s="639">
        <v>0</v>
      </c>
      <c r="F26" s="640"/>
    </row>
    <row r="27" spans="2:6" ht="17.25" customHeight="1">
      <c r="B27" s="97" t="s">
        <v>180</v>
      </c>
      <c r="C27" s="639">
        <v>0</v>
      </c>
      <c r="D27" s="640"/>
      <c r="E27" s="671">
        <v>1.7</v>
      </c>
      <c r="F27" s="672">
        <v>0.9</v>
      </c>
    </row>
    <row r="28" spans="2:6" ht="17.25" customHeight="1">
      <c r="B28" s="97" t="s">
        <v>257</v>
      </c>
      <c r="C28" s="639">
        <v>0</v>
      </c>
      <c r="D28" s="640"/>
      <c r="E28" s="671">
        <v>0.3</v>
      </c>
      <c r="F28" s="672">
        <v>0.3</v>
      </c>
    </row>
    <row r="29" spans="2:6" ht="17.25" customHeight="1">
      <c r="B29" s="97" t="s">
        <v>258</v>
      </c>
      <c r="C29" s="639">
        <v>0</v>
      </c>
      <c r="D29" s="640"/>
      <c r="E29" s="639">
        <v>0</v>
      </c>
      <c r="F29" s="640"/>
    </row>
    <row r="30" spans="2:6" ht="17.25" customHeight="1">
      <c r="B30" s="97" t="s">
        <v>259</v>
      </c>
      <c r="C30" s="639">
        <v>0</v>
      </c>
      <c r="D30" s="640"/>
      <c r="E30" s="639">
        <v>0</v>
      </c>
      <c r="F30" s="640"/>
    </row>
    <row r="31" spans="2:6" ht="17.25" customHeight="1">
      <c r="B31" s="97" t="s">
        <v>260</v>
      </c>
      <c r="C31" s="639">
        <v>0</v>
      </c>
      <c r="D31" s="640"/>
      <c r="E31" s="639">
        <v>0</v>
      </c>
      <c r="F31" s="640"/>
    </row>
    <row r="32" spans="2:6" ht="17.25" customHeight="1">
      <c r="B32" s="97" t="s">
        <v>261</v>
      </c>
      <c r="C32" s="639">
        <v>0</v>
      </c>
      <c r="D32" s="640"/>
      <c r="E32" s="639">
        <v>0</v>
      </c>
      <c r="F32" s="640"/>
    </row>
    <row r="33" spans="2:6" ht="17.25" customHeight="1">
      <c r="B33" s="97" t="s">
        <v>262</v>
      </c>
      <c r="C33" s="639">
        <v>0</v>
      </c>
      <c r="D33" s="640"/>
      <c r="E33" s="639">
        <v>0</v>
      </c>
      <c r="F33" s="640"/>
    </row>
    <row r="34" spans="2:6" ht="17.25" customHeight="1">
      <c r="B34" s="97" t="s">
        <v>167</v>
      </c>
      <c r="C34" s="639">
        <v>0</v>
      </c>
      <c r="D34" s="640"/>
      <c r="E34" s="639">
        <v>0.3</v>
      </c>
      <c r="F34" s="640"/>
    </row>
    <row r="35" spans="2:6" ht="17.25" customHeight="1">
      <c r="B35" s="97" t="s">
        <v>263</v>
      </c>
      <c r="C35" s="639">
        <v>0</v>
      </c>
      <c r="D35" s="640"/>
      <c r="E35" s="639">
        <v>0</v>
      </c>
      <c r="F35" s="640"/>
    </row>
    <row r="36" spans="2:8" ht="15.75" customHeight="1">
      <c r="B36" s="47" t="s">
        <v>227</v>
      </c>
      <c r="C36" s="646" t="s">
        <v>330</v>
      </c>
      <c r="D36" s="647"/>
      <c r="E36" s="646" t="s">
        <v>343</v>
      </c>
      <c r="F36" s="647"/>
      <c r="H36" s="402"/>
    </row>
    <row r="37" spans="2:6" ht="15.75" customHeight="1">
      <c r="B37" s="98" t="s">
        <v>240</v>
      </c>
      <c r="C37" s="650">
        <v>100</v>
      </c>
      <c r="D37" s="651"/>
      <c r="E37" s="650">
        <f>SUM(E21:E36)</f>
        <v>94.8</v>
      </c>
      <c r="F37" s="651"/>
    </row>
    <row r="38" spans="2:6" ht="12.75">
      <c r="B38" s="99" t="s">
        <v>241</v>
      </c>
      <c r="C38" s="648">
        <v>111</v>
      </c>
      <c r="D38" s="649"/>
      <c r="E38" s="648">
        <v>348</v>
      </c>
      <c r="F38" s="649"/>
    </row>
    <row r="39" ht="12.75">
      <c r="B39" s="422" t="s">
        <v>348</v>
      </c>
    </row>
    <row r="40" ht="12.75">
      <c r="B40" s="423" t="s">
        <v>346</v>
      </c>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12</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6878</v>
      </c>
      <c r="F7" s="56">
        <v>859</v>
      </c>
      <c r="G7" s="26">
        <f>SUM(E7:F7)</f>
        <v>7737</v>
      </c>
      <c r="H7" s="57">
        <v>388</v>
      </c>
    </row>
    <row r="8" spans="2:8" ht="15">
      <c r="B8" s="562"/>
      <c r="C8" s="559"/>
      <c r="D8" s="44" t="s">
        <v>278</v>
      </c>
      <c r="E8" s="55">
        <v>17629</v>
      </c>
      <c r="F8" s="56">
        <v>1931</v>
      </c>
      <c r="G8" s="26">
        <f>SUM(E8:F8)</f>
        <v>19560</v>
      </c>
      <c r="H8" s="57">
        <v>619</v>
      </c>
    </row>
    <row r="9" spans="2:8" ht="12.75">
      <c r="B9" s="562"/>
      <c r="C9" s="560"/>
      <c r="D9" s="45" t="s">
        <v>226</v>
      </c>
      <c r="E9" s="77">
        <f>SUM(E7:E8)</f>
        <v>24507</v>
      </c>
      <c r="F9" s="58">
        <f>SUM(F7:F8)</f>
        <v>2790</v>
      </c>
      <c r="G9" s="58">
        <f>SUM(G7:G8)</f>
        <v>27297</v>
      </c>
      <c r="H9" s="78">
        <f>SUM(H7:H8)</f>
        <v>1007</v>
      </c>
    </row>
    <row r="10" spans="2:8" ht="12.75">
      <c r="B10" s="563"/>
      <c r="C10" s="590" t="s">
        <v>226</v>
      </c>
      <c r="D10" s="591"/>
      <c r="E10" s="77">
        <f>SUM(E9)</f>
        <v>24507</v>
      </c>
      <c r="F10" s="58">
        <f>SUM(F9)</f>
        <v>2790</v>
      </c>
      <c r="G10" s="58">
        <f>SUM(G9)</f>
        <v>27297</v>
      </c>
      <c r="H10" s="78">
        <f>SUM(H9)</f>
        <v>1007</v>
      </c>
    </row>
    <row r="11" spans="2:8" ht="3" customHeight="1">
      <c r="B11" s="132"/>
      <c r="C11" s="100"/>
      <c r="D11" s="100"/>
      <c r="E11" s="103"/>
      <c r="F11" s="103"/>
      <c r="G11" s="103"/>
      <c r="H11" s="103"/>
    </row>
    <row r="12" spans="2:8" ht="12.75">
      <c r="B12" s="108"/>
      <c r="C12" s="100"/>
      <c r="D12" s="100"/>
      <c r="E12" s="103"/>
      <c r="F12" s="103"/>
      <c r="G12" s="103"/>
      <c r="H12" s="103"/>
    </row>
    <row r="13" spans="2:8" ht="12.75">
      <c r="B13" s="27"/>
      <c r="C13" s="27"/>
      <c r="D13" s="27"/>
      <c r="E13" s="27"/>
      <c r="F13" s="27"/>
      <c r="G13" s="28"/>
      <c r="H13" s="103"/>
    </row>
    <row r="14" spans="2:8" ht="12.75">
      <c r="B14" s="35"/>
      <c r="C14" s="35"/>
      <c r="D14" s="35"/>
      <c r="E14" s="377" t="s">
        <v>266</v>
      </c>
      <c r="F14" s="377" t="s">
        <v>267</v>
      </c>
      <c r="G14" s="378" t="s">
        <v>226</v>
      </c>
      <c r="H14" s="28"/>
    </row>
    <row r="15" spans="1:7" s="37" customFormat="1" ht="16.5" customHeight="1">
      <c r="A15" s="29"/>
      <c r="B15" s="561" t="s">
        <v>183</v>
      </c>
      <c r="C15" s="137" t="s">
        <v>184</v>
      </c>
      <c r="D15" s="135"/>
      <c r="E15" s="133">
        <v>500</v>
      </c>
      <c r="F15" s="59">
        <v>35</v>
      </c>
      <c r="G15" s="68">
        <f>SUM(E15:F15)</f>
        <v>535</v>
      </c>
    </row>
    <row r="16" spans="1:7" s="37" customFormat="1" ht="15.75" customHeight="1">
      <c r="A16" s="29"/>
      <c r="B16" s="563"/>
      <c r="C16" s="138" t="s">
        <v>185</v>
      </c>
      <c r="D16" s="136"/>
      <c r="E16" s="134">
        <v>5191</v>
      </c>
      <c r="F16" s="60">
        <v>393</v>
      </c>
      <c r="G16" s="70">
        <f>SUM(E16:F16)</f>
        <v>5584</v>
      </c>
    </row>
    <row r="17" spans="1:7" s="37" customFormat="1" ht="17.25" customHeight="1">
      <c r="A17" s="29"/>
      <c r="B17" s="40"/>
      <c r="C17" s="40"/>
      <c r="D17" s="40"/>
      <c r="E17" s="40"/>
      <c r="F17" s="40"/>
      <c r="G17" s="33"/>
    </row>
    <row r="18" spans="1:8" s="37" customFormat="1" ht="12.75">
      <c r="A18" s="29"/>
      <c r="B18" s="582" t="s">
        <v>285</v>
      </c>
      <c r="C18" s="582"/>
      <c r="D18" s="582"/>
      <c r="E18" s="582"/>
      <c r="F18" s="582"/>
      <c r="G18" s="582"/>
      <c r="H18" s="48"/>
    </row>
    <row r="19" spans="1:8" s="37" customFormat="1" ht="8.25" customHeight="1">
      <c r="A19" s="29"/>
      <c r="B19" s="34"/>
      <c r="C19" s="40"/>
      <c r="D19" s="40"/>
      <c r="E19" s="33"/>
      <c r="F19" s="31"/>
      <c r="G19" s="31"/>
      <c r="H19" s="39"/>
    </row>
    <row r="20" spans="1:8" s="37" customFormat="1" ht="16.5" customHeight="1">
      <c r="A20" s="29"/>
      <c r="B20" s="40"/>
      <c r="C20" s="40"/>
      <c r="D20" s="377" t="s">
        <v>280</v>
      </c>
      <c r="E20" s="377" t="s">
        <v>266</v>
      </c>
      <c r="F20" s="379" t="s">
        <v>267</v>
      </c>
      <c r="G20" s="378" t="s">
        <v>226</v>
      </c>
      <c r="H20" s="39"/>
    </row>
    <row r="21" spans="1:8" s="37" customFormat="1" ht="15">
      <c r="A21" s="29"/>
      <c r="B21" s="567" t="s">
        <v>269</v>
      </c>
      <c r="C21" s="568"/>
      <c r="D21" s="52" t="s">
        <v>277</v>
      </c>
      <c r="E21" s="61">
        <v>16639</v>
      </c>
      <c r="F21" s="62">
        <v>1992</v>
      </c>
      <c r="G21" s="63">
        <f>SUM(E21:F21)</f>
        <v>18631</v>
      </c>
      <c r="H21" s="39"/>
    </row>
    <row r="22" spans="1:8" s="37" customFormat="1" ht="15">
      <c r="A22" s="29"/>
      <c r="B22" s="569"/>
      <c r="C22" s="570"/>
      <c r="D22" s="44" t="s">
        <v>278</v>
      </c>
      <c r="E22" s="56">
        <v>5704</v>
      </c>
      <c r="F22" s="55">
        <v>628</v>
      </c>
      <c r="G22" s="26">
        <f>SUM(E22:F22)</f>
        <v>6332</v>
      </c>
      <c r="H22" s="39"/>
    </row>
    <row r="23" spans="1:8" s="37" customFormat="1" ht="12.75">
      <c r="A23" s="29"/>
      <c r="B23" s="571"/>
      <c r="C23" s="572"/>
      <c r="D23" s="45" t="s">
        <v>226</v>
      </c>
      <c r="E23" s="63">
        <f>SUM(E21:E22)</f>
        <v>22343</v>
      </c>
      <c r="F23" s="72">
        <f>SUM(F21:F22)</f>
        <v>2620</v>
      </c>
      <c r="G23" s="63">
        <f>SUM(G21:G22)</f>
        <v>24963</v>
      </c>
      <c r="H23" s="39"/>
    </row>
    <row r="24" spans="1:8" s="37" customFormat="1" ht="15">
      <c r="A24" s="29"/>
      <c r="B24" s="567" t="s">
        <v>270</v>
      </c>
      <c r="C24" s="568"/>
      <c r="D24" s="52" t="s">
        <v>277</v>
      </c>
      <c r="E24" s="73">
        <v>14834</v>
      </c>
      <c r="F24" s="61">
        <v>1728</v>
      </c>
      <c r="G24" s="74">
        <f>SUM(E24:F24)</f>
        <v>16562</v>
      </c>
      <c r="H24" s="40"/>
    </row>
    <row r="25" spans="1:8" s="37" customFormat="1" ht="15">
      <c r="A25" s="29"/>
      <c r="B25" s="569"/>
      <c r="C25" s="570"/>
      <c r="D25" s="44" t="s">
        <v>278</v>
      </c>
      <c r="E25" s="75">
        <v>5158</v>
      </c>
      <c r="F25" s="64">
        <v>548</v>
      </c>
      <c r="G25" s="76">
        <f>SUM(E25:F25)</f>
        <v>5706</v>
      </c>
      <c r="H25" s="40"/>
    </row>
    <row r="26" spans="1:8" s="37" customFormat="1" ht="12.75">
      <c r="A26" s="29"/>
      <c r="B26" s="571"/>
      <c r="C26" s="572"/>
      <c r="D26" s="45" t="s">
        <v>226</v>
      </c>
      <c r="E26" s="58">
        <f>SUM(E24:E25)</f>
        <v>19992</v>
      </c>
      <c r="F26" s="77">
        <f>SUM(F24:F25)</f>
        <v>2276</v>
      </c>
      <c r="G26" s="58">
        <f>SUM(G24:G25)</f>
        <v>22268</v>
      </c>
      <c r="H26" s="40"/>
    </row>
    <row r="27" spans="1:8" s="37" customFormat="1" ht="12.75" customHeight="1">
      <c r="A27" s="29"/>
      <c r="B27" s="583" t="s">
        <v>271</v>
      </c>
      <c r="C27" s="585"/>
      <c r="D27" s="52" t="s">
        <v>277</v>
      </c>
      <c r="E27" s="61">
        <v>541</v>
      </c>
      <c r="F27" s="62">
        <v>37</v>
      </c>
      <c r="G27" s="63">
        <f>SUM(E27:F27)</f>
        <v>578</v>
      </c>
      <c r="H27" s="40"/>
    </row>
    <row r="28" spans="1:8" s="37" customFormat="1" ht="12.75" customHeight="1">
      <c r="A28" s="29"/>
      <c r="B28" s="588"/>
      <c r="C28" s="589"/>
      <c r="D28" s="44" t="s">
        <v>278</v>
      </c>
      <c r="E28" s="56">
        <v>210</v>
      </c>
      <c r="F28" s="55">
        <v>10</v>
      </c>
      <c r="G28" s="26">
        <f>SUM(E28:F28)</f>
        <v>220</v>
      </c>
      <c r="H28" s="40"/>
    </row>
    <row r="29" spans="1:8" s="37" customFormat="1" ht="12.75" customHeight="1">
      <c r="A29" s="29"/>
      <c r="B29" s="564"/>
      <c r="C29" s="566"/>
      <c r="D29" s="45" t="s">
        <v>226</v>
      </c>
      <c r="E29" s="63">
        <f>SUM(E27:E28)</f>
        <v>751</v>
      </c>
      <c r="F29" s="72">
        <f>SUM(F27:F28)</f>
        <v>47</v>
      </c>
      <c r="G29" s="63">
        <f>SUM(G27:G28)</f>
        <v>798</v>
      </c>
      <c r="H29" s="40"/>
    </row>
    <row r="30" spans="1:8" s="37" customFormat="1" ht="12.75" customHeight="1">
      <c r="A30" s="29"/>
      <c r="B30" s="583" t="s">
        <v>272</v>
      </c>
      <c r="C30" s="585"/>
      <c r="D30" s="52" t="s">
        <v>277</v>
      </c>
      <c r="E30" s="61">
        <v>448</v>
      </c>
      <c r="F30" s="62">
        <v>35</v>
      </c>
      <c r="G30" s="63">
        <f>SUM(E30:F30)</f>
        <v>483</v>
      </c>
      <c r="H30" s="1"/>
    </row>
    <row r="31" spans="1:8" s="37" customFormat="1" ht="12.75" customHeight="1">
      <c r="A31" s="29"/>
      <c r="B31" s="588"/>
      <c r="C31" s="589"/>
      <c r="D31" s="44" t="s">
        <v>278</v>
      </c>
      <c r="E31" s="56">
        <v>179</v>
      </c>
      <c r="F31" s="55">
        <v>9</v>
      </c>
      <c r="G31" s="26">
        <f>SUM(E31:F31)</f>
        <v>188</v>
      </c>
      <c r="H31" s="1"/>
    </row>
    <row r="32" spans="1:8" s="37" customFormat="1" ht="12.75" customHeight="1">
      <c r="A32" s="29"/>
      <c r="B32" s="564"/>
      <c r="C32" s="566"/>
      <c r="D32" s="45" t="s">
        <v>226</v>
      </c>
      <c r="E32" s="58">
        <f>SUM(E30:E31)</f>
        <v>627</v>
      </c>
      <c r="F32" s="77">
        <f>SUM(F30:F31)</f>
        <v>44</v>
      </c>
      <c r="G32" s="58">
        <f>SUM(G30:G31)</f>
        <v>671</v>
      </c>
      <c r="H32" s="1"/>
    </row>
    <row r="33" spans="1:8" s="37" customFormat="1" ht="12.75">
      <c r="A33" s="29"/>
      <c r="B33" s="675" t="s">
        <v>30</v>
      </c>
      <c r="C33" s="676"/>
      <c r="D33" s="677"/>
      <c r="E33" s="247">
        <v>384</v>
      </c>
      <c r="F33" s="247">
        <v>2150</v>
      </c>
      <c r="G33" s="247">
        <v>2534</v>
      </c>
      <c r="H33" s="40"/>
    </row>
    <row r="34" spans="1:8" s="37" customFormat="1" ht="17.25" customHeight="1">
      <c r="A34" s="29"/>
      <c r="B34" s="39"/>
      <c r="C34" s="39"/>
      <c r="D34" s="39"/>
      <c r="E34" s="42"/>
      <c r="F34" s="42"/>
      <c r="G34" s="42"/>
      <c r="H34" s="40"/>
    </row>
    <row r="35" spans="1:8" s="37" customFormat="1" ht="12.75">
      <c r="A35" s="29"/>
      <c r="B35" s="582" t="s">
        <v>286</v>
      </c>
      <c r="C35" s="582"/>
      <c r="D35" s="582"/>
      <c r="E35" s="582"/>
      <c r="F35" s="582"/>
      <c r="G35" s="582"/>
      <c r="H35" s="48"/>
    </row>
    <row r="36" spans="1:8" s="37" customFormat="1" ht="8.25" customHeight="1">
      <c r="A36" s="29"/>
      <c r="B36" s="34"/>
      <c r="C36" s="40"/>
      <c r="D36" s="40"/>
      <c r="E36" s="40"/>
      <c r="F36" s="40"/>
      <c r="G36" s="40"/>
      <c r="H36" s="40"/>
    </row>
    <row r="37" spans="1:8" s="37" customFormat="1" ht="17.25" customHeight="1">
      <c r="A37" s="29"/>
      <c r="B37" s="35"/>
      <c r="C37" s="35"/>
      <c r="D37" s="35"/>
      <c r="E37" s="377" t="s">
        <v>266</v>
      </c>
      <c r="F37" s="379" t="s">
        <v>267</v>
      </c>
      <c r="G37" s="378" t="s">
        <v>226</v>
      </c>
      <c r="H37" s="40"/>
    </row>
    <row r="38" spans="1:8" s="37" customFormat="1" ht="27" customHeight="1">
      <c r="A38" s="29"/>
      <c r="B38" s="583" t="s">
        <v>187</v>
      </c>
      <c r="C38" s="584"/>
      <c r="D38" s="585"/>
      <c r="E38" s="59">
        <v>92237</v>
      </c>
      <c r="F38" s="67">
        <v>11950</v>
      </c>
      <c r="G38" s="68">
        <f>SUM(E38:F38)</f>
        <v>104187</v>
      </c>
      <c r="H38" s="40"/>
    </row>
    <row r="39" spans="1:8" s="37" customFormat="1" ht="12.75" customHeight="1">
      <c r="A39" s="29"/>
      <c r="B39" s="564" t="s">
        <v>273</v>
      </c>
      <c r="C39" s="565"/>
      <c r="D39" s="566"/>
      <c r="E39" s="60">
        <v>42454</v>
      </c>
      <c r="F39" s="69">
        <v>4883</v>
      </c>
      <c r="G39" s="70">
        <f>SUM(E39:F39)</f>
        <v>47337</v>
      </c>
      <c r="H39" s="40"/>
    </row>
    <row r="40" spans="1:8" s="37" customFormat="1" ht="12.75">
      <c r="A40" s="29"/>
      <c r="B40" s="39" t="s">
        <v>188</v>
      </c>
      <c r="C40" s="39"/>
      <c r="D40" s="39"/>
      <c r="E40" s="39"/>
      <c r="F40" s="39"/>
      <c r="G40" s="40"/>
      <c r="H40" s="40"/>
    </row>
    <row r="41" spans="1:8" s="37" customFormat="1" ht="17.25" customHeight="1">
      <c r="A41" s="29"/>
      <c r="B41" s="39"/>
      <c r="C41" s="39"/>
      <c r="D41" s="39"/>
      <c r="E41" s="39"/>
      <c r="F41" s="39"/>
      <c r="G41" s="40"/>
      <c r="H41" s="40"/>
    </row>
    <row r="42" spans="1:8" s="37" customFormat="1" ht="12.75">
      <c r="A42" s="29"/>
      <c r="B42" s="582" t="s">
        <v>287</v>
      </c>
      <c r="C42" s="582"/>
      <c r="D42" s="582"/>
      <c r="E42" s="582"/>
      <c r="F42" s="582"/>
      <c r="G42" s="582"/>
      <c r="H42" s="48"/>
    </row>
    <row r="43" spans="1:8" s="37" customFormat="1" ht="8.25" customHeight="1">
      <c r="A43" s="29"/>
      <c r="B43" s="43"/>
      <c r="C43" s="33"/>
      <c r="D43" s="33"/>
      <c r="E43" s="31"/>
      <c r="F43" s="29"/>
      <c r="G43" s="40"/>
      <c r="H43" s="40"/>
    </row>
    <row r="44" spans="1:8" s="37" customFormat="1" ht="12.75">
      <c r="A44" s="29"/>
      <c r="B44" s="380" t="s">
        <v>274</v>
      </c>
      <c r="C44" s="380" t="s">
        <v>275</v>
      </c>
      <c r="D44" s="573" t="s">
        <v>276</v>
      </c>
      <c r="E44" s="574"/>
      <c r="F44" s="577" t="s">
        <v>226</v>
      </c>
      <c r="G44" s="578"/>
      <c r="H44" s="40"/>
    </row>
    <row r="45" spans="1:8" s="37" customFormat="1" ht="12.75">
      <c r="A45" s="29"/>
      <c r="B45" s="113">
        <v>370</v>
      </c>
      <c r="C45" s="113">
        <v>109</v>
      </c>
      <c r="D45" s="575">
        <v>7</v>
      </c>
      <c r="E45" s="576"/>
      <c r="F45" s="579">
        <f>SUM(B45:E45)</f>
        <v>486</v>
      </c>
      <c r="G45" s="580"/>
      <c r="H45" s="40"/>
    </row>
    <row r="46" spans="1:8" s="37" customFormat="1" ht="12.75">
      <c r="A46" s="29"/>
      <c r="B46" s="29"/>
      <c r="C46" s="29"/>
      <c r="D46" s="29"/>
      <c r="E46" s="29"/>
      <c r="F46" s="29"/>
      <c r="G46" s="29"/>
      <c r="H46" s="29"/>
    </row>
    <row r="47" spans="1:8" s="37" customFormat="1" ht="12.75">
      <c r="A47" s="29"/>
      <c r="B47" s="29"/>
      <c r="C47" s="29"/>
      <c r="D47" s="29"/>
      <c r="E47" s="29"/>
      <c r="F47" s="29"/>
      <c r="G47" s="29"/>
      <c r="H47" s="29"/>
    </row>
    <row r="48" spans="1:8" s="37" customFormat="1" ht="12.75">
      <c r="A48" s="29"/>
      <c r="B48" s="29"/>
      <c r="C48" s="29"/>
      <c r="D48" s="29"/>
      <c r="E48" s="29"/>
      <c r="F48" s="29"/>
      <c r="G48" s="29"/>
      <c r="H48" s="29"/>
    </row>
  </sheetData>
  <sheetProtection/>
  <mergeCells count="23">
    <mergeCell ref="A1:I1"/>
    <mergeCell ref="B3:G3"/>
    <mergeCell ref="B5:B10"/>
    <mergeCell ref="C5:C6"/>
    <mergeCell ref="D5:D6"/>
    <mergeCell ref="E5:H5"/>
    <mergeCell ref="C7:C9"/>
    <mergeCell ref="C10:D10"/>
    <mergeCell ref="D45:E45"/>
    <mergeCell ref="F45:G45"/>
    <mergeCell ref="B35:G35"/>
    <mergeCell ref="B38:D38"/>
    <mergeCell ref="B39:D39"/>
    <mergeCell ref="B42:G42"/>
    <mergeCell ref="D44:E44"/>
    <mergeCell ref="B15:B16"/>
    <mergeCell ref="B33:D33"/>
    <mergeCell ref="F44:G44"/>
    <mergeCell ref="B18:G18"/>
    <mergeCell ref="B21:C23"/>
    <mergeCell ref="B24:C26"/>
    <mergeCell ref="B27:C29"/>
    <mergeCell ref="B30:C32"/>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3:G33" formula="1"/>
  </ignoredErrors>
</worksheet>
</file>

<file path=xl/worksheets/sheet27.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Q40" sqref="Q40"/>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12</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359</v>
      </c>
      <c r="C12" s="19">
        <v>30.4</v>
      </c>
      <c r="D12" s="10">
        <v>1.5</v>
      </c>
      <c r="E12" s="8">
        <v>8.8</v>
      </c>
      <c r="F12" s="10">
        <v>8.7</v>
      </c>
      <c r="G12" s="11">
        <v>50.5</v>
      </c>
      <c r="H12" s="8">
        <v>0</v>
      </c>
      <c r="I12" s="9">
        <f>SUM(C12:H12)</f>
        <v>99.9</v>
      </c>
    </row>
    <row r="13" spans="2:9" ht="12.75">
      <c r="B13" s="84" t="s">
        <v>241</v>
      </c>
      <c r="C13" s="14"/>
      <c r="D13" s="13"/>
      <c r="E13" s="14"/>
      <c r="F13" s="13"/>
      <c r="G13" s="14"/>
      <c r="H13" s="15"/>
      <c r="I13" s="88">
        <v>23475</v>
      </c>
    </row>
    <row r="14" spans="2:9" ht="12.75">
      <c r="B14" s="85" t="s">
        <v>291</v>
      </c>
      <c r="C14" s="16">
        <v>30.6</v>
      </c>
      <c r="D14" s="17">
        <v>1.6</v>
      </c>
      <c r="E14" s="18">
        <v>9</v>
      </c>
      <c r="F14" s="17">
        <v>8.6</v>
      </c>
      <c r="G14" s="18">
        <v>50.2</v>
      </c>
      <c r="H14" s="4">
        <v>0</v>
      </c>
      <c r="I14" s="7">
        <f>SUM(C14:H14)</f>
        <v>100</v>
      </c>
    </row>
    <row r="15" spans="2:9" ht="12.75">
      <c r="B15" s="86" t="s">
        <v>241</v>
      </c>
      <c r="C15" s="12"/>
      <c r="D15" s="13"/>
      <c r="E15" s="14"/>
      <c r="F15" s="13"/>
      <c r="G15" s="14"/>
      <c r="H15" s="20"/>
      <c r="I15" s="89">
        <v>25322</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358</v>
      </c>
      <c r="D19" s="615"/>
      <c r="E19" s="615" t="s">
        <v>291</v>
      </c>
      <c r="F19" s="615"/>
      <c r="G19" s="18"/>
      <c r="H19" s="23"/>
      <c r="I19" s="24"/>
    </row>
    <row r="20" spans="2:9" ht="21.75" customHeight="1">
      <c r="B20" s="622"/>
      <c r="C20" s="615"/>
      <c r="D20" s="615"/>
      <c r="E20" s="616"/>
      <c r="F20" s="616"/>
      <c r="G20" s="18"/>
      <c r="H20" s="23"/>
      <c r="I20" s="24"/>
    </row>
    <row r="21" spans="2:9" ht="12.75">
      <c r="B21" s="49" t="s">
        <v>242</v>
      </c>
      <c r="C21" s="617">
        <v>12.7</v>
      </c>
      <c r="D21" s="618">
        <v>22.6</v>
      </c>
      <c r="E21" s="617">
        <v>12.2</v>
      </c>
      <c r="F21" s="618">
        <v>13.4</v>
      </c>
      <c r="G21" s="18"/>
      <c r="H21" s="23"/>
      <c r="I21" s="24"/>
    </row>
    <row r="22" spans="2:9" ht="12.75">
      <c r="B22" s="50" t="s">
        <v>243</v>
      </c>
      <c r="C22" s="609">
        <v>23.6</v>
      </c>
      <c r="D22" s="610">
        <v>23.6</v>
      </c>
      <c r="E22" s="609">
        <v>23.8</v>
      </c>
      <c r="F22" s="610">
        <v>14.4</v>
      </c>
      <c r="G22" s="18"/>
      <c r="H22" s="23"/>
      <c r="I22" s="24"/>
    </row>
    <row r="23" spans="2:9" ht="12.75">
      <c r="B23" s="50" t="s">
        <v>244</v>
      </c>
      <c r="C23" s="609">
        <v>13.1</v>
      </c>
      <c r="D23" s="610">
        <v>24.6</v>
      </c>
      <c r="E23" s="609">
        <v>13.3</v>
      </c>
      <c r="F23" s="610">
        <v>15.4</v>
      </c>
      <c r="G23" s="18"/>
      <c r="H23" s="23"/>
      <c r="I23" s="24"/>
    </row>
    <row r="24" spans="2:9" ht="12.75">
      <c r="B24" s="50" t="s">
        <v>245</v>
      </c>
      <c r="C24" s="609">
        <v>14.8</v>
      </c>
      <c r="D24" s="610">
        <v>25.6</v>
      </c>
      <c r="E24" s="609">
        <v>14.8</v>
      </c>
      <c r="F24" s="610">
        <v>16.4</v>
      </c>
      <c r="G24" s="18"/>
      <c r="H24" s="23"/>
      <c r="I24" s="24"/>
    </row>
    <row r="25" spans="2:9" ht="12.75">
      <c r="B25" s="50" t="s">
        <v>246</v>
      </c>
      <c r="C25" s="609">
        <v>10.9</v>
      </c>
      <c r="D25" s="610">
        <v>26.6</v>
      </c>
      <c r="E25" s="609">
        <v>10.7</v>
      </c>
      <c r="F25" s="610">
        <v>17.4</v>
      </c>
      <c r="G25" s="18"/>
      <c r="H25" s="23"/>
      <c r="I25" s="24"/>
    </row>
    <row r="26" spans="2:9" ht="12.75">
      <c r="B26" s="50" t="s">
        <v>247</v>
      </c>
      <c r="C26" s="609">
        <v>8.9</v>
      </c>
      <c r="D26" s="610">
        <v>27.6</v>
      </c>
      <c r="E26" s="609">
        <v>8.9</v>
      </c>
      <c r="F26" s="610">
        <v>18.4</v>
      </c>
      <c r="G26" s="18"/>
      <c r="H26" s="23"/>
      <c r="I26" s="24"/>
    </row>
    <row r="27" spans="2:9" ht="12.75">
      <c r="B27" s="50" t="s">
        <v>248</v>
      </c>
      <c r="C27" s="609">
        <v>8.2</v>
      </c>
      <c r="D27" s="610">
        <v>28.6</v>
      </c>
      <c r="E27" s="609">
        <v>8.2</v>
      </c>
      <c r="F27" s="610">
        <v>19.4</v>
      </c>
      <c r="G27" s="18"/>
      <c r="H27" s="23"/>
      <c r="I27" s="24"/>
    </row>
    <row r="28" spans="2:9" ht="12.75">
      <c r="B28" s="50" t="s">
        <v>249</v>
      </c>
      <c r="C28" s="609">
        <v>5.1</v>
      </c>
      <c r="D28" s="610">
        <v>29.6</v>
      </c>
      <c r="E28" s="609">
        <v>5.2</v>
      </c>
      <c r="F28" s="610">
        <v>20.4</v>
      </c>
      <c r="G28" s="18"/>
      <c r="H28" s="23"/>
      <c r="I28" s="24"/>
    </row>
    <row r="29" spans="2:9" ht="12.75">
      <c r="B29" s="50" t="s">
        <v>250</v>
      </c>
      <c r="C29" s="609">
        <v>2.5</v>
      </c>
      <c r="D29" s="610">
        <v>30.6</v>
      </c>
      <c r="E29" s="609">
        <v>2.7</v>
      </c>
      <c r="F29" s="610">
        <v>21.4</v>
      </c>
      <c r="G29" s="18"/>
      <c r="H29" s="23"/>
      <c r="I29" s="24"/>
    </row>
    <row r="30" spans="2:9" ht="12.75">
      <c r="B30" s="51" t="s">
        <v>227</v>
      </c>
      <c r="C30" s="609">
        <v>0.2</v>
      </c>
      <c r="D30" s="610"/>
      <c r="E30" s="609">
        <v>0.2</v>
      </c>
      <c r="F30" s="610"/>
      <c r="G30" s="18"/>
      <c r="H30" s="23"/>
      <c r="I30" s="24"/>
    </row>
    <row r="31" spans="2:9" ht="12.75">
      <c r="B31" s="87" t="s">
        <v>226</v>
      </c>
      <c r="C31" s="611">
        <f>SUM(C21:C30)</f>
        <v>100.00000000000001</v>
      </c>
      <c r="D31" s="612"/>
      <c r="E31" s="611">
        <f>SUM(E21:E30)</f>
        <v>100.00000000000001</v>
      </c>
      <c r="F31" s="612"/>
      <c r="G31" s="18"/>
      <c r="H31" s="23"/>
      <c r="I31" s="24"/>
    </row>
    <row r="32" spans="2:9" ht="12.75">
      <c r="B32" s="86" t="s">
        <v>241</v>
      </c>
      <c r="C32" s="620">
        <v>23475</v>
      </c>
      <c r="D32" s="614">
        <v>23508</v>
      </c>
      <c r="E32" s="613">
        <v>25322</v>
      </c>
      <c r="F32" s="614">
        <v>25124</v>
      </c>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4" ht="18" customHeight="1">
      <c r="C36" s="592" t="s">
        <v>222</v>
      </c>
      <c r="D36" s="594"/>
    </row>
    <row r="37" spans="2:4" ht="18.75" customHeight="1">
      <c r="B37" s="49" t="s">
        <v>153</v>
      </c>
      <c r="C37" s="601">
        <v>6471</v>
      </c>
      <c r="D37" s="602">
        <v>22.6</v>
      </c>
    </row>
    <row r="38" spans="2:4" ht="27.75" customHeight="1">
      <c r="B38" s="50" t="s">
        <v>154</v>
      </c>
      <c r="C38" s="605">
        <v>320</v>
      </c>
      <c r="D38" s="606">
        <v>23.6</v>
      </c>
    </row>
    <row r="39" spans="2:4" ht="26.25" customHeight="1">
      <c r="B39" s="50" t="s">
        <v>155</v>
      </c>
      <c r="C39" s="605">
        <v>72</v>
      </c>
      <c r="D39" s="606">
        <v>24.6</v>
      </c>
    </row>
    <row r="40" spans="2:4" ht="16.5" customHeight="1">
      <c r="B40" s="50" t="s">
        <v>156</v>
      </c>
      <c r="C40" s="605">
        <v>289</v>
      </c>
      <c r="D40" s="606">
        <v>25.6</v>
      </c>
    </row>
    <row r="41" spans="2:4" ht="29.25" customHeight="1">
      <c r="B41" s="50" t="s">
        <v>189</v>
      </c>
      <c r="C41" s="605">
        <v>1533</v>
      </c>
      <c r="D41" s="606">
        <v>26.6</v>
      </c>
    </row>
    <row r="42" spans="2:4" ht="16.5" customHeight="1">
      <c r="B42" s="50" t="s">
        <v>251</v>
      </c>
      <c r="C42" s="605">
        <v>385</v>
      </c>
      <c r="D42" s="606">
        <v>27.6</v>
      </c>
    </row>
    <row r="43" spans="2:4" ht="29.25" customHeight="1">
      <c r="B43" s="50" t="s">
        <v>159</v>
      </c>
      <c r="C43" s="605">
        <v>11159</v>
      </c>
      <c r="D43" s="606">
        <v>28.6</v>
      </c>
    </row>
    <row r="44" spans="2:4" ht="26.25" customHeight="1">
      <c r="B44" s="50" t="s">
        <v>181</v>
      </c>
      <c r="C44" s="605">
        <v>456</v>
      </c>
      <c r="D44" s="606">
        <v>29.6</v>
      </c>
    </row>
    <row r="45" spans="2:4" ht="30" customHeight="1">
      <c r="B45" s="50" t="s">
        <v>170</v>
      </c>
      <c r="C45" s="605">
        <v>248</v>
      </c>
      <c r="D45" s="606">
        <v>30.6</v>
      </c>
    </row>
    <row r="46" spans="2:4" ht="28.5" customHeight="1">
      <c r="B46" s="50" t="s">
        <v>171</v>
      </c>
      <c r="C46" s="605">
        <v>1732</v>
      </c>
      <c r="D46" s="606">
        <v>31.6</v>
      </c>
    </row>
    <row r="47" spans="2:4" ht="16.5" customHeight="1">
      <c r="B47" s="50" t="s">
        <v>157</v>
      </c>
      <c r="C47" s="605">
        <v>939</v>
      </c>
      <c r="D47" s="606">
        <v>32.6</v>
      </c>
    </row>
    <row r="48" spans="2:4" ht="12.75">
      <c r="B48" s="50" t="s">
        <v>158</v>
      </c>
      <c r="C48" s="605">
        <v>999</v>
      </c>
      <c r="D48" s="606">
        <v>33.6</v>
      </c>
    </row>
    <row r="49" spans="2:4" ht="12.75">
      <c r="B49" s="51" t="s">
        <v>182</v>
      </c>
      <c r="C49" s="607">
        <v>2554</v>
      </c>
      <c r="D49" s="608">
        <v>34.6</v>
      </c>
    </row>
  </sheetData>
  <sheetProtection/>
  <mergeCells count="52">
    <mergeCell ref="C48:D48"/>
    <mergeCell ref="C49:D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7:D37"/>
    <mergeCell ref="C39:D39"/>
    <mergeCell ref="C31:D31"/>
    <mergeCell ref="E31:F31"/>
    <mergeCell ref="C32:D32"/>
    <mergeCell ref="E32:F32"/>
    <mergeCell ref="B34:I34"/>
    <mergeCell ref="C36:D36"/>
    <mergeCell ref="C38:D38"/>
    <mergeCell ref="C47:D47"/>
    <mergeCell ref="C44:D44"/>
    <mergeCell ref="C45:D45"/>
    <mergeCell ref="C42:D42"/>
    <mergeCell ref="C43:D43"/>
    <mergeCell ref="C40:D40"/>
    <mergeCell ref="C41:D41"/>
    <mergeCell ref="C46:D4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L62"/>
  <sheetViews>
    <sheetView showGridLines="0" zoomScalePageLayoutView="0" workbookViewId="0" topLeftCell="A22">
      <selection activeCell="L44" sqref="L44"/>
    </sheetView>
  </sheetViews>
  <sheetFormatPr defaultColWidth="11.421875" defaultRowHeight="12.75"/>
  <cols>
    <col min="1" max="1" width="2.140625" style="0" customWidth="1"/>
    <col min="2" max="2" width="11.421875" style="0" customWidth="1"/>
    <col min="5" max="5" width="9.8515625" style="0" customWidth="1"/>
    <col min="6" max="7" width="25.7109375" style="0" customWidth="1"/>
    <col min="8" max="8" width="4.00390625" style="0" customWidth="1"/>
  </cols>
  <sheetData>
    <row r="1" spans="1:8" ht="16.5">
      <c r="A1" s="581" t="s">
        <v>12</v>
      </c>
      <c r="B1" s="581"/>
      <c r="C1" s="581"/>
      <c r="D1" s="581"/>
      <c r="E1" s="581"/>
      <c r="F1" s="581"/>
      <c r="G1" s="581"/>
      <c r="H1" s="581"/>
    </row>
    <row r="2" spans="1:8" ht="12.75">
      <c r="A2" s="384"/>
      <c r="B2" s="384"/>
      <c r="C2" s="384"/>
      <c r="D2" s="384"/>
      <c r="E2" s="384"/>
      <c r="F2" s="384"/>
      <c r="G2" s="384"/>
      <c r="H2" s="384"/>
    </row>
    <row r="3" spans="1:8" ht="12.75" customHeight="1">
      <c r="A3" s="384"/>
      <c r="B3" s="582" t="s">
        <v>198</v>
      </c>
      <c r="C3" s="582"/>
      <c r="D3" s="582"/>
      <c r="E3" s="582"/>
      <c r="F3" s="582"/>
      <c r="G3" s="582"/>
      <c r="H3" s="384"/>
    </row>
    <row r="4" spans="2:5" ht="8.25" customHeight="1">
      <c r="B4" s="2"/>
      <c r="C4" s="2"/>
      <c r="D4" s="2"/>
      <c r="E4" s="2"/>
    </row>
    <row r="5" spans="6:12" ht="21" customHeight="1">
      <c r="F5" s="381" t="s">
        <v>290</v>
      </c>
      <c r="G5" s="382" t="s">
        <v>291</v>
      </c>
      <c r="I5" s="678" t="s">
        <v>323</v>
      </c>
      <c r="J5" s="678"/>
      <c r="K5" s="678"/>
      <c r="L5" s="678"/>
    </row>
    <row r="6" spans="2:12" ht="12.75" customHeight="1">
      <c r="B6" s="583" t="s">
        <v>199</v>
      </c>
      <c r="C6" s="584"/>
      <c r="D6" s="584"/>
      <c r="E6" s="584"/>
      <c r="F6" s="115">
        <v>2.1</v>
      </c>
      <c r="G6" s="123">
        <v>2.2</v>
      </c>
      <c r="I6" s="678"/>
      <c r="J6" s="678"/>
      <c r="K6" s="678"/>
      <c r="L6" s="678"/>
    </row>
    <row r="7" spans="2:7" ht="12.75" customHeight="1">
      <c r="B7" s="588" t="s">
        <v>200</v>
      </c>
      <c r="C7" s="623"/>
      <c r="D7" s="623"/>
      <c r="E7" s="623"/>
      <c r="F7" s="107">
        <v>8.4</v>
      </c>
      <c r="G7" s="124">
        <v>8.7</v>
      </c>
    </row>
    <row r="8" spans="2:7" ht="11.25" customHeight="1">
      <c r="B8" s="588" t="s">
        <v>201</v>
      </c>
      <c r="C8" s="623"/>
      <c r="D8" s="623"/>
      <c r="E8" s="623"/>
      <c r="F8" s="107">
        <v>3.5</v>
      </c>
      <c r="G8" s="124">
        <v>3.6</v>
      </c>
    </row>
    <row r="9" spans="2:7" ht="12" customHeight="1">
      <c r="B9" s="588" t="s">
        <v>172</v>
      </c>
      <c r="C9" s="623"/>
      <c r="D9" s="623"/>
      <c r="E9" s="589"/>
      <c r="F9" s="107">
        <v>1.5</v>
      </c>
      <c r="G9" s="124">
        <v>1.6</v>
      </c>
    </row>
    <row r="10" spans="2:7" ht="12.75">
      <c r="B10" s="588" t="s">
        <v>173</v>
      </c>
      <c r="C10" s="623"/>
      <c r="D10" s="623"/>
      <c r="E10" s="623"/>
      <c r="F10" s="107">
        <v>12.6</v>
      </c>
      <c r="G10" s="124">
        <v>12.9</v>
      </c>
    </row>
    <row r="11" spans="2:7" ht="13.5" customHeight="1">
      <c r="B11" s="588" t="s">
        <v>174</v>
      </c>
      <c r="C11" s="623"/>
      <c r="D11" s="623"/>
      <c r="E11" s="623"/>
      <c r="F11" s="107">
        <v>4.8</v>
      </c>
      <c r="G11" s="124">
        <v>4.8</v>
      </c>
    </row>
    <row r="12" spans="2:12" ht="13.5" customHeight="1">
      <c r="B12" s="588" t="s">
        <v>202</v>
      </c>
      <c r="C12" s="623"/>
      <c r="D12" s="623"/>
      <c r="E12" s="623"/>
      <c r="F12" s="404">
        <v>48.9</v>
      </c>
      <c r="G12" s="405">
        <v>48.2</v>
      </c>
      <c r="H12" s="660" t="s">
        <v>324</v>
      </c>
      <c r="I12" s="661"/>
      <c r="J12" s="661"/>
      <c r="K12" s="661"/>
      <c r="L12" s="661"/>
    </row>
    <row r="13" spans="2:12" ht="12.75">
      <c r="B13" s="588" t="s">
        <v>203</v>
      </c>
      <c r="C13" s="623"/>
      <c r="D13" s="623"/>
      <c r="E13" s="623"/>
      <c r="F13" s="107">
        <v>3.6</v>
      </c>
      <c r="G13" s="124">
        <v>3.6</v>
      </c>
      <c r="H13" s="660"/>
      <c r="I13" s="661"/>
      <c r="J13" s="661"/>
      <c r="K13" s="661"/>
      <c r="L13" s="661"/>
    </row>
    <row r="14" spans="2:12" ht="12.75">
      <c r="B14" s="588" t="s">
        <v>204</v>
      </c>
      <c r="C14" s="623"/>
      <c r="D14" s="623"/>
      <c r="E14" s="623"/>
      <c r="F14" s="107">
        <v>4.6</v>
      </c>
      <c r="G14" s="124">
        <v>4.5</v>
      </c>
      <c r="H14" s="660"/>
      <c r="I14" s="661"/>
      <c r="J14" s="661"/>
      <c r="K14" s="661"/>
      <c r="L14" s="661"/>
    </row>
    <row r="15" spans="2:12" ht="12.75" customHeight="1">
      <c r="B15" s="588" t="s">
        <v>175</v>
      </c>
      <c r="C15" s="623"/>
      <c r="D15" s="623"/>
      <c r="E15" s="623"/>
      <c r="F15" s="107">
        <v>1</v>
      </c>
      <c r="G15" s="124">
        <v>0.9</v>
      </c>
      <c r="H15" s="660"/>
      <c r="I15" s="661"/>
      <c r="J15" s="661"/>
      <c r="K15" s="661"/>
      <c r="L15" s="661"/>
    </row>
    <row r="16" spans="2:7" ht="12.75">
      <c r="B16" s="588" t="s">
        <v>205</v>
      </c>
      <c r="C16" s="623"/>
      <c r="D16" s="623"/>
      <c r="E16" s="623"/>
      <c r="F16" s="107">
        <v>0.9</v>
      </c>
      <c r="G16" s="124">
        <v>0.9</v>
      </c>
    </row>
    <row r="17" spans="2:7" ht="12.75">
      <c r="B17" s="588" t="s">
        <v>206</v>
      </c>
      <c r="C17" s="623"/>
      <c r="D17" s="623"/>
      <c r="E17" s="623"/>
      <c r="F17" s="107">
        <v>1.9</v>
      </c>
      <c r="G17" s="124">
        <v>1.9</v>
      </c>
    </row>
    <row r="18" spans="2:7" ht="12.75" customHeight="1">
      <c r="B18" s="588" t="s">
        <v>207</v>
      </c>
      <c r="C18" s="623"/>
      <c r="D18" s="623"/>
      <c r="E18" s="623"/>
      <c r="F18" s="107">
        <v>0.6</v>
      </c>
      <c r="G18" s="124">
        <v>0.6</v>
      </c>
    </row>
    <row r="19" spans="2:7" ht="12.75">
      <c r="B19" s="588" t="s">
        <v>208</v>
      </c>
      <c r="C19" s="623"/>
      <c r="D19" s="623"/>
      <c r="E19" s="623"/>
      <c r="F19" s="107">
        <v>0.3</v>
      </c>
      <c r="G19" s="124">
        <v>0.3</v>
      </c>
    </row>
    <row r="20" spans="2:7" ht="12.75">
      <c r="B20" s="588" t="s">
        <v>209</v>
      </c>
      <c r="C20" s="623"/>
      <c r="D20" s="623"/>
      <c r="E20" s="623"/>
      <c r="F20" s="107">
        <v>0</v>
      </c>
      <c r="G20" s="124">
        <v>0</v>
      </c>
    </row>
    <row r="21" spans="2:7" ht="12.75">
      <c r="B21" s="564" t="s">
        <v>227</v>
      </c>
      <c r="C21" s="565"/>
      <c r="D21" s="565"/>
      <c r="E21" s="565"/>
      <c r="F21" s="107">
        <v>5.2</v>
      </c>
      <c r="G21" s="124">
        <v>5.4</v>
      </c>
    </row>
    <row r="22" spans="2:7" ht="12.75" customHeight="1">
      <c r="B22" s="625" t="s">
        <v>226</v>
      </c>
      <c r="C22" s="626"/>
      <c r="D22" s="626"/>
      <c r="E22" s="626"/>
      <c r="F22" s="117">
        <f>SUM(F6:F21)</f>
        <v>99.89999999999999</v>
      </c>
      <c r="G22" s="125">
        <f>SUM(G6:G21)</f>
        <v>100.10000000000001</v>
      </c>
    </row>
    <row r="23" spans="2:7" ht="16.5" customHeight="1">
      <c r="B23" s="628" t="s">
        <v>241</v>
      </c>
      <c r="C23" s="629"/>
      <c r="D23" s="629"/>
      <c r="E23" s="629"/>
      <c r="F23" s="118">
        <v>23475</v>
      </c>
      <c r="G23" s="126">
        <v>25322</v>
      </c>
    </row>
    <row r="24" spans="2:7" ht="16.5" customHeight="1">
      <c r="B24" s="21"/>
      <c r="C24" s="21"/>
      <c r="D24" s="21"/>
      <c r="E24" s="21"/>
      <c r="F24" s="131"/>
      <c r="G24" s="131"/>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7.2</v>
      </c>
      <c r="G28" s="5">
        <v>7.1</v>
      </c>
    </row>
    <row r="29" spans="2:7" ht="12.75">
      <c r="B29" s="569" t="s">
        <v>212</v>
      </c>
      <c r="C29" s="630"/>
      <c r="D29" s="630"/>
      <c r="E29" s="570"/>
      <c r="F29" s="116">
        <v>5.2</v>
      </c>
      <c r="G29" s="102">
        <v>5.2</v>
      </c>
    </row>
    <row r="30" spans="2:7" ht="12.75">
      <c r="B30" s="569" t="s">
        <v>213</v>
      </c>
      <c r="C30" s="630"/>
      <c r="D30" s="630"/>
      <c r="E30" s="570"/>
      <c r="F30" s="116">
        <v>4</v>
      </c>
      <c r="G30" s="102">
        <v>4</v>
      </c>
    </row>
    <row r="31" spans="2:7" ht="12.75">
      <c r="B31" s="569" t="s">
        <v>179</v>
      </c>
      <c r="C31" s="630"/>
      <c r="D31" s="630"/>
      <c r="E31" s="570"/>
      <c r="F31" s="116">
        <v>1</v>
      </c>
      <c r="G31" s="102">
        <v>1</v>
      </c>
    </row>
    <row r="32" spans="2:7" ht="12.75">
      <c r="B32" s="569" t="s">
        <v>214</v>
      </c>
      <c r="C32" s="630"/>
      <c r="D32" s="630"/>
      <c r="E32" s="570"/>
      <c r="F32" s="116">
        <v>1</v>
      </c>
      <c r="G32" s="102">
        <v>1</v>
      </c>
    </row>
    <row r="33" spans="2:7" ht="12.75">
      <c r="B33" s="569" t="s">
        <v>176</v>
      </c>
      <c r="C33" s="630"/>
      <c r="D33" s="630"/>
      <c r="E33" s="570"/>
      <c r="F33" s="116">
        <v>10.3</v>
      </c>
      <c r="G33" s="102">
        <v>10.2</v>
      </c>
    </row>
    <row r="34" spans="2:7" ht="12.75">
      <c r="B34" s="569" t="s">
        <v>215</v>
      </c>
      <c r="C34" s="630"/>
      <c r="D34" s="630"/>
      <c r="E34" s="570"/>
      <c r="F34" s="116">
        <v>0.4</v>
      </c>
      <c r="G34" s="102">
        <v>0.4</v>
      </c>
    </row>
    <row r="35" spans="2:7" ht="12.75">
      <c r="B35" s="569" t="s">
        <v>160</v>
      </c>
      <c r="C35" s="630"/>
      <c r="D35" s="630"/>
      <c r="E35" s="570"/>
      <c r="F35" s="116">
        <v>15.8</v>
      </c>
      <c r="G35" s="102">
        <v>15.5</v>
      </c>
    </row>
    <row r="36" spans="2:7" ht="12.75">
      <c r="B36" s="569" t="s">
        <v>216</v>
      </c>
      <c r="C36" s="630"/>
      <c r="D36" s="630"/>
      <c r="E36" s="570"/>
      <c r="F36" s="116">
        <v>0.5</v>
      </c>
      <c r="G36" s="102">
        <v>0.5</v>
      </c>
    </row>
    <row r="37" spans="2:7" ht="12.75">
      <c r="B37" s="569" t="s">
        <v>177</v>
      </c>
      <c r="C37" s="630"/>
      <c r="D37" s="630"/>
      <c r="E37" s="570"/>
      <c r="F37" s="116">
        <v>0.1</v>
      </c>
      <c r="G37" s="102">
        <v>0.1</v>
      </c>
    </row>
    <row r="38" spans="2:12" ht="12.75">
      <c r="B38" s="569" t="s">
        <v>4</v>
      </c>
      <c r="C38" s="630"/>
      <c r="D38" s="630"/>
      <c r="E38" s="570"/>
      <c r="F38" s="537">
        <v>28.7</v>
      </c>
      <c r="G38" s="538">
        <v>27.7</v>
      </c>
      <c r="I38" s="661"/>
      <c r="J38" s="661"/>
      <c r="K38" s="661"/>
      <c r="L38" s="661"/>
    </row>
    <row r="39" spans="2:12" ht="12.75">
      <c r="B39" s="97" t="s">
        <v>3</v>
      </c>
      <c r="C39" s="41"/>
      <c r="D39" s="41"/>
      <c r="E39" s="130"/>
      <c r="F39" s="537">
        <v>19.5</v>
      </c>
      <c r="G39" s="538">
        <v>20.8</v>
      </c>
      <c r="I39" s="661"/>
      <c r="J39" s="661"/>
      <c r="K39" s="661"/>
      <c r="L39" s="661"/>
    </row>
    <row r="40" spans="2:12" ht="12.75">
      <c r="B40" s="97" t="s">
        <v>178</v>
      </c>
      <c r="C40" s="41"/>
      <c r="D40" s="41"/>
      <c r="E40" s="130"/>
      <c r="F40" s="116">
        <v>3.3</v>
      </c>
      <c r="G40" s="102">
        <v>3.4</v>
      </c>
      <c r="I40" s="661"/>
      <c r="J40" s="661"/>
      <c r="K40" s="661"/>
      <c r="L40" s="661"/>
    </row>
    <row r="41" spans="2:9" ht="12.75">
      <c r="B41" s="571" t="s">
        <v>227</v>
      </c>
      <c r="C41" s="638"/>
      <c r="D41" s="638"/>
      <c r="E41" s="572"/>
      <c r="F41" s="116">
        <v>3</v>
      </c>
      <c r="G41" s="102">
        <v>3.1</v>
      </c>
      <c r="I41" s="414"/>
    </row>
    <row r="42" spans="2:9" ht="12.75">
      <c r="B42" s="635" t="s">
        <v>226</v>
      </c>
      <c r="C42" s="636"/>
      <c r="D42" s="636"/>
      <c r="E42" s="637"/>
      <c r="F42" s="117">
        <f>SUM(F28:F41)</f>
        <v>100</v>
      </c>
      <c r="G42" s="125">
        <f>SUM(G28:G41)</f>
        <v>100</v>
      </c>
      <c r="I42" s="414"/>
    </row>
    <row r="43" spans="2:9" ht="16.5" customHeight="1">
      <c r="B43" s="631" t="s">
        <v>241</v>
      </c>
      <c r="C43" s="632"/>
      <c r="D43" s="632"/>
      <c r="E43" s="633"/>
      <c r="F43" s="541">
        <v>13658</v>
      </c>
      <c r="G43" s="542">
        <v>14495</v>
      </c>
      <c r="I43" s="402"/>
    </row>
    <row r="44" spans="2:9" ht="16.5" customHeight="1">
      <c r="B44" s="100"/>
      <c r="C44" s="100"/>
      <c r="D44" s="100"/>
      <c r="E44" s="100"/>
      <c r="F44" s="131"/>
      <c r="G44" s="131"/>
      <c r="I44" s="414"/>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11.3</v>
      </c>
      <c r="G48" s="8">
        <v>11.6</v>
      </c>
    </row>
    <row r="49" spans="2:7" ht="12.75">
      <c r="B49" s="569" t="s">
        <v>190</v>
      </c>
      <c r="C49" s="630"/>
      <c r="D49" s="630"/>
      <c r="E49" s="570"/>
      <c r="F49" s="121">
        <v>7</v>
      </c>
      <c r="G49" s="17">
        <v>7</v>
      </c>
    </row>
    <row r="50" spans="2:7" ht="12.75">
      <c r="B50" s="569" t="s">
        <v>218</v>
      </c>
      <c r="C50" s="630"/>
      <c r="D50" s="630"/>
      <c r="E50" s="570"/>
      <c r="F50" s="121">
        <v>0.3</v>
      </c>
      <c r="G50" s="17">
        <v>0.3</v>
      </c>
    </row>
    <row r="51" spans="2:7" ht="27.75" customHeight="1">
      <c r="B51" s="588" t="s">
        <v>219</v>
      </c>
      <c r="C51" s="623"/>
      <c r="D51" s="623"/>
      <c r="E51" s="589"/>
      <c r="F51" s="121">
        <v>2.1</v>
      </c>
      <c r="G51" s="17">
        <v>2.1</v>
      </c>
    </row>
    <row r="52" spans="2:7" ht="12.75">
      <c r="B52" s="569" t="s">
        <v>220</v>
      </c>
      <c r="C52" s="630"/>
      <c r="D52" s="630"/>
      <c r="E52" s="570"/>
      <c r="F52" s="121">
        <v>36.2</v>
      </c>
      <c r="G52" s="17">
        <v>36</v>
      </c>
    </row>
    <row r="53" spans="2:7" ht="12.75">
      <c r="B53" s="569" t="s">
        <v>229</v>
      </c>
      <c r="C53" s="630"/>
      <c r="D53" s="630"/>
      <c r="E53" s="570"/>
      <c r="F53" s="121">
        <v>12</v>
      </c>
      <c r="G53" s="17">
        <v>11.8</v>
      </c>
    </row>
    <row r="54" spans="2:7" ht="27.75" customHeight="1">
      <c r="B54" s="588" t="s">
        <v>221</v>
      </c>
      <c r="C54" s="623"/>
      <c r="D54" s="623"/>
      <c r="E54" s="589"/>
      <c r="F54" s="121">
        <v>0.6</v>
      </c>
      <c r="G54" s="17">
        <v>0.6</v>
      </c>
    </row>
    <row r="55" spans="2:7" ht="12.75">
      <c r="B55" s="569" t="s">
        <v>230</v>
      </c>
      <c r="C55" s="630"/>
      <c r="D55" s="630"/>
      <c r="E55" s="570"/>
      <c r="F55" s="121">
        <v>20.3</v>
      </c>
      <c r="G55" s="17">
        <v>20.2</v>
      </c>
    </row>
    <row r="56" spans="2:7" ht="12.75">
      <c r="B56" s="569" t="s">
        <v>191</v>
      </c>
      <c r="C56" s="630"/>
      <c r="D56" s="630"/>
      <c r="E56" s="570"/>
      <c r="F56" s="121">
        <v>0.2</v>
      </c>
      <c r="G56" s="17">
        <v>0.3</v>
      </c>
    </row>
    <row r="57" spans="2:7" ht="12.75">
      <c r="B57" s="569" t="s">
        <v>192</v>
      </c>
      <c r="C57" s="630"/>
      <c r="D57" s="630"/>
      <c r="E57" s="570"/>
      <c r="F57" s="121">
        <v>2.8</v>
      </c>
      <c r="G57" s="17">
        <v>2.8</v>
      </c>
    </row>
    <row r="58" spans="2:7" ht="12.75">
      <c r="B58" s="569" t="s">
        <v>231</v>
      </c>
      <c r="C58" s="630"/>
      <c r="D58" s="630"/>
      <c r="E58" s="570"/>
      <c r="F58" s="121">
        <v>0.8</v>
      </c>
      <c r="G58" s="17">
        <v>0.8</v>
      </c>
    </row>
    <row r="59" spans="2:7" ht="12.75">
      <c r="B59" s="569" t="s">
        <v>193</v>
      </c>
      <c r="C59" s="630"/>
      <c r="D59" s="630"/>
      <c r="E59" s="570"/>
      <c r="F59" s="121">
        <v>1.9</v>
      </c>
      <c r="G59" s="17">
        <v>1.9</v>
      </c>
    </row>
    <row r="60" spans="2:7" ht="12.75">
      <c r="B60" s="571" t="s">
        <v>227</v>
      </c>
      <c r="C60" s="638"/>
      <c r="D60" s="638"/>
      <c r="E60" s="572"/>
      <c r="F60" s="121">
        <v>4.6</v>
      </c>
      <c r="G60" s="17">
        <v>4.7</v>
      </c>
    </row>
    <row r="61" spans="2:7" ht="12.75">
      <c r="B61" s="635" t="s">
        <v>226</v>
      </c>
      <c r="C61" s="636"/>
      <c r="D61" s="636"/>
      <c r="E61" s="636"/>
      <c r="F61" s="114">
        <f>SUM(F48:F60)</f>
        <v>100.1</v>
      </c>
      <c r="G61" s="7">
        <f>SUM(G48:G60)</f>
        <v>100.1</v>
      </c>
    </row>
    <row r="62" spans="2:7" ht="12.75">
      <c r="B62" s="631" t="s">
        <v>241</v>
      </c>
      <c r="C62" s="632"/>
      <c r="D62" s="632"/>
      <c r="E62" s="632"/>
      <c r="F62" s="122">
        <v>23475</v>
      </c>
      <c r="G62" s="129">
        <v>25322</v>
      </c>
    </row>
  </sheetData>
  <sheetProtection/>
  <mergeCells count="55">
    <mergeCell ref="H12:L15"/>
    <mergeCell ref="I38:L40"/>
    <mergeCell ref="B7:E7"/>
    <mergeCell ref="B8:E8"/>
    <mergeCell ref="A1:H1"/>
    <mergeCell ref="B3:G3"/>
    <mergeCell ref="B6:E6"/>
    <mergeCell ref="I5:L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5:E55"/>
    <mergeCell ref="B52:E52"/>
    <mergeCell ref="B53:E53"/>
    <mergeCell ref="B50:E50"/>
    <mergeCell ref="B51:E51"/>
    <mergeCell ref="B48:E48"/>
    <mergeCell ref="B49:E49"/>
    <mergeCell ref="B54:E54"/>
    <mergeCell ref="B62:E62"/>
    <mergeCell ref="B60:E60"/>
    <mergeCell ref="B61:E61"/>
    <mergeCell ref="B58:E58"/>
    <mergeCell ref="B59:E59"/>
    <mergeCell ref="B56:E56"/>
    <mergeCell ref="B57:E5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H36" sqref="H36"/>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12</v>
      </c>
      <c r="B1" s="581"/>
      <c r="C1" s="581"/>
      <c r="D1" s="581"/>
      <c r="E1" s="581"/>
      <c r="F1" s="581"/>
      <c r="G1" s="581"/>
    </row>
    <row r="2" spans="1:7" ht="12.75">
      <c r="A2" s="384"/>
      <c r="B2" s="384"/>
      <c r="C2" s="384"/>
      <c r="D2" s="384"/>
      <c r="E2" s="384"/>
      <c r="F2" s="384"/>
      <c r="G2" s="384"/>
    </row>
    <row r="3" spans="1:8" ht="12.75" customHeight="1">
      <c r="A3" s="384"/>
      <c r="B3" s="582" t="s">
        <v>289</v>
      </c>
      <c r="C3" s="582"/>
      <c r="D3" s="582"/>
      <c r="E3" s="582"/>
      <c r="F3" s="582"/>
      <c r="G3" s="38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3.5</v>
      </c>
      <c r="D7" s="5">
        <v>2</v>
      </c>
      <c r="E7" s="5">
        <v>3.5</v>
      </c>
      <c r="F7" s="5">
        <v>2</v>
      </c>
    </row>
    <row r="8" spans="2:6" ht="17.25" customHeight="1">
      <c r="B8" s="94" t="s">
        <v>162</v>
      </c>
      <c r="C8" s="102">
        <v>9.5</v>
      </c>
      <c r="D8" s="102">
        <v>4.5</v>
      </c>
      <c r="E8" s="102">
        <v>9.5</v>
      </c>
      <c r="F8" s="102">
        <v>4.5</v>
      </c>
    </row>
    <row r="9" spans="2:6" ht="17.25" customHeight="1">
      <c r="B9" s="94" t="s">
        <v>163</v>
      </c>
      <c r="C9" s="102">
        <v>8.7</v>
      </c>
      <c r="D9" s="102">
        <v>4.7</v>
      </c>
      <c r="E9" s="102">
        <v>8.7</v>
      </c>
      <c r="F9" s="102">
        <v>4.7</v>
      </c>
    </row>
    <row r="10" spans="2:6" ht="17.25" customHeight="1">
      <c r="B10" s="94" t="s">
        <v>164</v>
      </c>
      <c r="C10" s="102">
        <v>3.9</v>
      </c>
      <c r="D10" s="102">
        <v>5.5</v>
      </c>
      <c r="E10" s="102">
        <v>3.9</v>
      </c>
      <c r="F10" s="102">
        <v>5.4</v>
      </c>
    </row>
    <row r="11" spans="2:6" ht="17.25" customHeight="1">
      <c r="B11" s="94" t="s">
        <v>165</v>
      </c>
      <c r="C11" s="102">
        <v>29.9</v>
      </c>
      <c r="D11" s="102">
        <v>44.6</v>
      </c>
      <c r="E11" s="102">
        <v>29.7</v>
      </c>
      <c r="F11" s="102">
        <v>44.2</v>
      </c>
    </row>
    <row r="12" spans="2:6" ht="17.25" customHeight="1">
      <c r="B12" s="94" t="s">
        <v>166</v>
      </c>
      <c r="C12" s="102">
        <v>26.9</v>
      </c>
      <c r="D12" s="102">
        <v>11.3</v>
      </c>
      <c r="E12" s="102">
        <v>26.7</v>
      </c>
      <c r="F12" s="102">
        <v>11.2</v>
      </c>
    </row>
    <row r="13" spans="2:6" ht="17.25" customHeight="1">
      <c r="B13" s="97" t="s">
        <v>228</v>
      </c>
      <c r="C13" s="102">
        <v>2.1</v>
      </c>
      <c r="D13" s="102">
        <v>16.4</v>
      </c>
      <c r="E13" s="102">
        <v>2.2</v>
      </c>
      <c r="F13" s="102">
        <v>16.4</v>
      </c>
    </row>
    <row r="14" spans="2:6" ht="17.25" customHeight="1">
      <c r="B14" s="47" t="s">
        <v>227</v>
      </c>
      <c r="C14" s="6">
        <v>15.5</v>
      </c>
      <c r="D14" s="6">
        <v>11</v>
      </c>
      <c r="E14" s="6">
        <v>15.9</v>
      </c>
      <c r="F14" s="6">
        <v>11.4</v>
      </c>
    </row>
    <row r="15" spans="2:6" ht="15.75" customHeight="1">
      <c r="B15" s="104" t="s">
        <v>240</v>
      </c>
      <c r="C15" s="90">
        <f>SUM(C7:C14)</f>
        <v>100</v>
      </c>
      <c r="D15" s="91">
        <f>SUM(D7:D14)</f>
        <v>100</v>
      </c>
      <c r="E15" s="91">
        <f>SUM(E7:E14)</f>
        <v>100.10000000000001</v>
      </c>
      <c r="F15" s="91">
        <f>SUM(F7:F14)</f>
        <v>99.80000000000001</v>
      </c>
    </row>
    <row r="16" spans="2:6" ht="15.75" customHeight="1">
      <c r="B16" s="54" t="s">
        <v>241</v>
      </c>
      <c r="C16" s="92">
        <v>23475</v>
      </c>
      <c r="D16" s="93">
        <v>23475</v>
      </c>
      <c r="E16" s="93">
        <v>25322</v>
      </c>
      <c r="F16" s="93">
        <v>25322</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6" ht="17.25" customHeight="1">
      <c r="B21" s="96" t="s">
        <v>252</v>
      </c>
      <c r="C21" s="641">
        <v>35.9</v>
      </c>
      <c r="D21" s="642">
        <v>53.8</v>
      </c>
      <c r="E21" s="641">
        <v>35.7</v>
      </c>
      <c r="F21" s="642">
        <v>61.6</v>
      </c>
    </row>
    <row r="22" spans="2:6" ht="17.25" customHeight="1">
      <c r="B22" s="97" t="s">
        <v>253</v>
      </c>
      <c r="C22" s="639">
        <v>14.4</v>
      </c>
      <c r="D22" s="640">
        <v>54.8</v>
      </c>
      <c r="E22" s="639">
        <v>14.6</v>
      </c>
      <c r="F22" s="640">
        <v>62.6</v>
      </c>
    </row>
    <row r="23" spans="2:6" ht="17.25" customHeight="1">
      <c r="B23" s="97" t="s">
        <v>232</v>
      </c>
      <c r="C23" s="639">
        <v>1.4</v>
      </c>
      <c r="D23" s="640">
        <v>55.8</v>
      </c>
      <c r="E23" s="639">
        <v>1.4</v>
      </c>
      <c r="F23" s="640">
        <v>63.6</v>
      </c>
    </row>
    <row r="24" spans="2:6" ht="17.25" customHeight="1">
      <c r="B24" s="97" t="s">
        <v>254</v>
      </c>
      <c r="C24" s="639">
        <v>0.1</v>
      </c>
      <c r="D24" s="640">
        <v>56.8</v>
      </c>
      <c r="E24" s="639">
        <v>0.1</v>
      </c>
      <c r="F24" s="640">
        <v>64.6</v>
      </c>
    </row>
    <row r="25" spans="2:6" ht="17.25" customHeight="1">
      <c r="B25" s="97" t="s">
        <v>255</v>
      </c>
      <c r="C25" s="639">
        <v>0</v>
      </c>
      <c r="D25" s="640">
        <v>57.8</v>
      </c>
      <c r="E25" s="639">
        <v>0</v>
      </c>
      <c r="F25" s="640">
        <v>65.6</v>
      </c>
    </row>
    <row r="26" spans="2:6" ht="17.25" customHeight="1">
      <c r="B26" s="97" t="s">
        <v>256</v>
      </c>
      <c r="C26" s="639">
        <v>0</v>
      </c>
      <c r="D26" s="640">
        <v>58.8</v>
      </c>
      <c r="E26" s="639">
        <v>0</v>
      </c>
      <c r="F26" s="640">
        <v>66.6</v>
      </c>
    </row>
    <row r="27" spans="2:6" ht="17.25" customHeight="1">
      <c r="B27" s="97" t="s">
        <v>180</v>
      </c>
      <c r="C27" s="639">
        <v>0</v>
      </c>
      <c r="D27" s="640">
        <v>59.8</v>
      </c>
      <c r="E27" s="639">
        <v>0</v>
      </c>
      <c r="F27" s="640">
        <v>67.6</v>
      </c>
    </row>
    <row r="28" spans="2:6" ht="17.25" customHeight="1">
      <c r="B28" s="97" t="s">
        <v>257</v>
      </c>
      <c r="C28" s="639">
        <v>0</v>
      </c>
      <c r="D28" s="640">
        <v>60.8</v>
      </c>
      <c r="E28" s="639">
        <v>0</v>
      </c>
      <c r="F28" s="640">
        <v>68.6</v>
      </c>
    </row>
    <row r="29" spans="2:6" ht="17.25" customHeight="1">
      <c r="B29" s="97" t="s">
        <v>258</v>
      </c>
      <c r="C29" s="639">
        <v>0</v>
      </c>
      <c r="D29" s="640">
        <v>61.8</v>
      </c>
      <c r="E29" s="639">
        <v>0</v>
      </c>
      <c r="F29" s="640">
        <v>69.6</v>
      </c>
    </row>
    <row r="30" spans="2:6" ht="17.25" customHeight="1">
      <c r="B30" s="97" t="s">
        <v>259</v>
      </c>
      <c r="C30" s="639">
        <v>0</v>
      </c>
      <c r="D30" s="640">
        <v>62.8</v>
      </c>
      <c r="E30" s="639">
        <v>0</v>
      </c>
      <c r="F30" s="640">
        <v>70.6</v>
      </c>
    </row>
    <row r="31" spans="2:6" ht="17.25" customHeight="1">
      <c r="B31" s="97" t="s">
        <v>260</v>
      </c>
      <c r="C31" s="639">
        <v>0</v>
      </c>
      <c r="D31" s="640">
        <v>63.8</v>
      </c>
      <c r="E31" s="639">
        <v>0</v>
      </c>
      <c r="F31" s="640">
        <v>71.6</v>
      </c>
    </row>
    <row r="32" spans="2:6" ht="17.25" customHeight="1">
      <c r="B32" s="97" t="s">
        <v>261</v>
      </c>
      <c r="C32" s="639">
        <v>0</v>
      </c>
      <c r="D32" s="640">
        <v>64.8</v>
      </c>
      <c r="E32" s="639">
        <v>0</v>
      </c>
      <c r="F32" s="640">
        <v>72.6</v>
      </c>
    </row>
    <row r="33" spans="2:6" ht="17.25" customHeight="1">
      <c r="B33" s="97" t="s">
        <v>262</v>
      </c>
      <c r="C33" s="639">
        <v>0.4</v>
      </c>
      <c r="D33" s="640">
        <v>65.8</v>
      </c>
      <c r="E33" s="639">
        <v>0.4</v>
      </c>
      <c r="F33" s="640">
        <v>73.6</v>
      </c>
    </row>
    <row r="34" spans="2:6" ht="17.25" customHeight="1">
      <c r="B34" s="97" t="s">
        <v>167</v>
      </c>
      <c r="C34" s="639">
        <v>0.1</v>
      </c>
      <c r="D34" s="640">
        <v>66.8</v>
      </c>
      <c r="E34" s="639">
        <v>0.1</v>
      </c>
      <c r="F34" s="640">
        <v>74.6</v>
      </c>
    </row>
    <row r="35" spans="2:6" ht="17.25" customHeight="1">
      <c r="B35" s="97" t="s">
        <v>263</v>
      </c>
      <c r="C35" s="639">
        <v>8</v>
      </c>
      <c r="D35" s="640">
        <v>67.8</v>
      </c>
      <c r="E35" s="639">
        <v>8.3</v>
      </c>
      <c r="F35" s="640">
        <v>75.6</v>
      </c>
    </row>
    <row r="36" spans="2:8" ht="15.75" customHeight="1">
      <c r="B36" s="47" t="s">
        <v>227</v>
      </c>
      <c r="C36" s="662" t="s">
        <v>329</v>
      </c>
      <c r="D36" s="663"/>
      <c r="E36" s="662" t="s">
        <v>344</v>
      </c>
      <c r="F36" s="663"/>
      <c r="H36" s="402"/>
    </row>
    <row r="37" spans="2:6" ht="15.75" customHeight="1">
      <c r="B37" s="98" t="s">
        <v>240</v>
      </c>
      <c r="C37" s="650">
        <v>100</v>
      </c>
      <c r="D37" s="651"/>
      <c r="E37" s="650">
        <f>SUM(E21:E36)</f>
        <v>60.60000000000001</v>
      </c>
      <c r="F37" s="651"/>
    </row>
    <row r="38" spans="2:6" ht="12.75">
      <c r="B38" s="99" t="s">
        <v>241</v>
      </c>
      <c r="C38" s="648">
        <v>23475</v>
      </c>
      <c r="D38" s="649">
        <v>23508</v>
      </c>
      <c r="E38" s="648">
        <v>25322</v>
      </c>
      <c r="F38" s="649"/>
    </row>
    <row r="39" ht="12.75">
      <c r="B39" s="422" t="s">
        <v>348</v>
      </c>
    </row>
    <row r="40" ht="12.75">
      <c r="B40" s="423" t="s">
        <v>346</v>
      </c>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50"/>
    </sheetView>
  </sheetViews>
  <sheetFormatPr defaultColWidth="11.421875" defaultRowHeight="12.75"/>
  <cols>
    <col min="1" max="1" width="2.140625" style="0" customWidth="1"/>
    <col min="2" max="2" width="35.00390625" style="0" customWidth="1"/>
    <col min="3" max="3" width="10.421875" style="0" customWidth="1"/>
    <col min="4" max="4" width="9.421875" style="0" customWidth="1"/>
    <col min="5" max="5" width="9.00390625" style="0" customWidth="1"/>
    <col min="7" max="7" width="8.8515625" style="0" customWidth="1"/>
    <col min="8" max="8" width="7.00390625" style="0" customWidth="1"/>
    <col min="9" max="9" width="7.421875" style="0" customWidth="1"/>
    <col min="10" max="10" width="3.140625" style="0" customWidth="1"/>
  </cols>
  <sheetData>
    <row r="1" spans="1:10" ht="16.5">
      <c r="A1" s="581" t="s">
        <v>429</v>
      </c>
      <c r="B1" s="581"/>
      <c r="C1" s="581"/>
      <c r="D1" s="581"/>
      <c r="E1" s="581"/>
      <c r="F1" s="581"/>
      <c r="G1" s="581"/>
      <c r="H1" s="581"/>
      <c r="I1" s="581"/>
      <c r="J1" s="581"/>
    </row>
    <row r="3" spans="2:9" ht="12.75" customHeight="1">
      <c r="B3" s="582" t="s">
        <v>282</v>
      </c>
      <c r="C3" s="582"/>
      <c r="D3" s="582"/>
      <c r="E3" s="582"/>
      <c r="F3" s="582"/>
      <c r="G3" s="582"/>
      <c r="H3" s="582"/>
      <c r="I3" s="582"/>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54.2</v>
      </c>
      <c r="D12" s="10">
        <v>1.6</v>
      </c>
      <c r="E12" s="8">
        <v>5.5</v>
      </c>
      <c r="F12" s="10">
        <v>6.6</v>
      </c>
      <c r="G12" s="11">
        <v>32.2</v>
      </c>
      <c r="H12" s="8">
        <v>0</v>
      </c>
      <c r="I12" s="9">
        <f>SUM(C12:H12)</f>
        <v>100.10000000000001</v>
      </c>
    </row>
    <row r="13" spans="2:9" ht="12.75">
      <c r="B13" s="84" t="s">
        <v>241</v>
      </c>
      <c r="C13" s="14"/>
      <c r="D13" s="13"/>
      <c r="E13" s="14"/>
      <c r="F13" s="13"/>
      <c r="G13" s="14"/>
      <c r="H13" s="15"/>
      <c r="I13" s="88">
        <v>66562</v>
      </c>
    </row>
    <row r="14" spans="2:9" ht="12.75">
      <c r="B14" s="85" t="s">
        <v>291</v>
      </c>
      <c r="C14" s="16">
        <v>63.9</v>
      </c>
      <c r="D14" s="17">
        <v>1</v>
      </c>
      <c r="E14" s="18">
        <v>3.9</v>
      </c>
      <c r="F14" s="17">
        <v>6.1</v>
      </c>
      <c r="G14" s="18">
        <v>25</v>
      </c>
      <c r="H14" s="4">
        <v>0</v>
      </c>
      <c r="I14" s="7">
        <f>SUM(C14:H14)</f>
        <v>99.9</v>
      </c>
    </row>
    <row r="15" spans="2:9" ht="12.75">
      <c r="B15" s="86" t="s">
        <v>241</v>
      </c>
      <c r="C15" s="12"/>
      <c r="D15" s="13"/>
      <c r="E15" s="14"/>
      <c r="F15" s="13"/>
      <c r="G15" s="14"/>
      <c r="H15" s="20"/>
      <c r="I15" s="89">
        <v>141890</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9" ht="12.75">
      <c r="B21" s="49" t="s">
        <v>242</v>
      </c>
      <c r="C21" s="617">
        <v>24.5</v>
      </c>
      <c r="D21" s="618">
        <v>22.6</v>
      </c>
      <c r="E21" s="617">
        <v>14.1</v>
      </c>
      <c r="F21" s="618">
        <v>13.4</v>
      </c>
      <c r="G21" s="18"/>
      <c r="H21" s="23"/>
      <c r="I21" s="24"/>
    </row>
    <row r="22" spans="2:9" ht="12.75">
      <c r="B22" s="50" t="s">
        <v>243</v>
      </c>
      <c r="C22" s="609">
        <v>31.1</v>
      </c>
      <c r="D22" s="610">
        <v>30.3</v>
      </c>
      <c r="E22" s="609">
        <v>41.8</v>
      </c>
      <c r="F22" s="610">
        <v>41.1</v>
      </c>
      <c r="G22" s="18"/>
      <c r="H22" s="23"/>
      <c r="I22" s="24"/>
    </row>
    <row r="23" spans="2:9" ht="12.75">
      <c r="B23" s="50" t="s">
        <v>244</v>
      </c>
      <c r="C23" s="609">
        <v>10.5</v>
      </c>
      <c r="D23" s="610">
        <v>10.9</v>
      </c>
      <c r="E23" s="609">
        <v>14.8</v>
      </c>
      <c r="F23" s="610">
        <v>15.1</v>
      </c>
      <c r="G23" s="18"/>
      <c r="H23" s="23"/>
      <c r="I23" s="24"/>
    </row>
    <row r="24" spans="2:9" ht="12.75">
      <c r="B24" s="50" t="s">
        <v>245</v>
      </c>
      <c r="C24" s="609">
        <v>11.3</v>
      </c>
      <c r="D24" s="610">
        <v>11.7</v>
      </c>
      <c r="E24" s="609">
        <v>10.1</v>
      </c>
      <c r="F24" s="610">
        <v>10.2</v>
      </c>
      <c r="G24" s="18"/>
      <c r="H24" s="23"/>
      <c r="I24" s="24"/>
    </row>
    <row r="25" spans="2:9" ht="12.75">
      <c r="B25" s="50" t="s">
        <v>246</v>
      </c>
      <c r="C25" s="609">
        <v>7.9</v>
      </c>
      <c r="D25" s="610">
        <v>8.6</v>
      </c>
      <c r="E25" s="609">
        <v>6.9</v>
      </c>
      <c r="F25" s="610">
        <v>7.3</v>
      </c>
      <c r="G25" s="18"/>
      <c r="H25" s="23"/>
      <c r="I25" s="24"/>
    </row>
    <row r="26" spans="2:9" ht="12.75">
      <c r="B26" s="50" t="s">
        <v>247</v>
      </c>
      <c r="C26" s="609">
        <v>5.7</v>
      </c>
      <c r="D26" s="610">
        <v>6.5</v>
      </c>
      <c r="E26" s="609">
        <v>5</v>
      </c>
      <c r="F26" s="610">
        <v>5.4</v>
      </c>
      <c r="G26" s="18"/>
      <c r="H26" s="23"/>
      <c r="I26" s="24"/>
    </row>
    <row r="27" spans="2:9" ht="12.75">
      <c r="B27" s="50" t="s">
        <v>248</v>
      </c>
      <c r="C27" s="609">
        <v>4.8</v>
      </c>
      <c r="D27" s="610">
        <v>5.1</v>
      </c>
      <c r="E27" s="609">
        <v>4</v>
      </c>
      <c r="F27" s="610">
        <v>4.1</v>
      </c>
      <c r="G27" s="18"/>
      <c r="H27" s="23"/>
      <c r="I27" s="24"/>
    </row>
    <row r="28" spans="2:9" ht="12.75">
      <c r="B28" s="50" t="s">
        <v>249</v>
      </c>
      <c r="C28" s="609">
        <v>2.6</v>
      </c>
      <c r="D28" s="610">
        <v>3</v>
      </c>
      <c r="E28" s="619">
        <v>2.1</v>
      </c>
      <c r="F28" s="610"/>
      <c r="G28" s="18"/>
      <c r="H28" s="23"/>
      <c r="I28" s="24"/>
    </row>
    <row r="29" spans="2:9" ht="12.75">
      <c r="B29" s="50" t="s">
        <v>250</v>
      </c>
      <c r="C29" s="609">
        <v>1.2</v>
      </c>
      <c r="D29" s="610">
        <v>1.4</v>
      </c>
      <c r="E29" s="609">
        <v>0.9</v>
      </c>
      <c r="F29" s="610">
        <v>1</v>
      </c>
      <c r="G29" s="18"/>
      <c r="H29" s="23"/>
      <c r="I29" s="24"/>
    </row>
    <row r="30" spans="2:9" ht="12.75">
      <c r="B30" s="51" t="s">
        <v>227</v>
      </c>
      <c r="C30" s="609">
        <v>0.3</v>
      </c>
      <c r="D30" s="610"/>
      <c r="E30" s="609">
        <v>0.3</v>
      </c>
      <c r="F30" s="610"/>
      <c r="G30" s="18"/>
      <c r="H30" s="23"/>
      <c r="I30" s="24"/>
    </row>
    <row r="31" spans="2:9" ht="12.75">
      <c r="B31" s="87" t="s">
        <v>226</v>
      </c>
      <c r="C31" s="611">
        <f>SUM(C21:C30)</f>
        <v>99.89999999999999</v>
      </c>
      <c r="D31" s="612"/>
      <c r="E31" s="611">
        <f>SUM(E21:E30)</f>
        <v>100</v>
      </c>
      <c r="F31" s="612"/>
      <c r="G31" s="18"/>
      <c r="H31" s="23"/>
      <c r="I31" s="24"/>
    </row>
    <row r="32" spans="2:9" ht="12.75">
      <c r="B32" s="86" t="s">
        <v>241</v>
      </c>
      <c r="C32" s="620">
        <v>66562</v>
      </c>
      <c r="D32" s="614">
        <v>66691</v>
      </c>
      <c r="E32" s="613">
        <v>141890</v>
      </c>
      <c r="F32" s="614">
        <v>141766</v>
      </c>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8" ht="18" customHeight="1">
      <c r="C36" s="592" t="s">
        <v>222</v>
      </c>
      <c r="D36" s="594"/>
      <c r="E36" s="592" t="s">
        <v>223</v>
      </c>
      <c r="F36" s="594"/>
      <c r="G36" s="592" t="s">
        <v>224</v>
      </c>
      <c r="H36" s="594"/>
    </row>
    <row r="37" spans="2:8" ht="18.75" customHeight="1">
      <c r="B37" s="49" t="s">
        <v>153</v>
      </c>
      <c r="C37" s="601">
        <v>17784</v>
      </c>
      <c r="D37" s="602">
        <v>22.6</v>
      </c>
      <c r="E37" s="601">
        <v>8648</v>
      </c>
      <c r="F37" s="602">
        <v>23.6</v>
      </c>
      <c r="G37" s="601">
        <v>8549</v>
      </c>
      <c r="H37" s="602">
        <v>24.6</v>
      </c>
    </row>
    <row r="38" spans="2:8" ht="30.75" customHeight="1">
      <c r="B38" s="50" t="s">
        <v>154</v>
      </c>
      <c r="C38" s="603">
        <v>893</v>
      </c>
      <c r="D38" s="604">
        <v>23.6</v>
      </c>
      <c r="E38" s="603">
        <v>517</v>
      </c>
      <c r="F38" s="604">
        <v>24.6</v>
      </c>
      <c r="G38" s="603">
        <v>551</v>
      </c>
      <c r="H38" s="604">
        <v>25.6</v>
      </c>
    </row>
    <row r="39" spans="2:8" ht="25.5" customHeight="1">
      <c r="B39" s="50" t="s">
        <v>155</v>
      </c>
      <c r="C39" s="603">
        <v>272</v>
      </c>
      <c r="D39" s="604">
        <v>24.6</v>
      </c>
      <c r="E39" s="603">
        <v>195</v>
      </c>
      <c r="F39" s="604">
        <v>25.6</v>
      </c>
      <c r="G39" s="603">
        <v>210</v>
      </c>
      <c r="H39" s="604">
        <v>26.6</v>
      </c>
    </row>
    <row r="40" spans="2:8" ht="18" customHeight="1">
      <c r="B40" s="50" t="s">
        <v>156</v>
      </c>
      <c r="C40" s="603">
        <v>563</v>
      </c>
      <c r="D40" s="604">
        <v>25.6</v>
      </c>
      <c r="E40" s="603">
        <v>115</v>
      </c>
      <c r="F40" s="604">
        <v>26.6</v>
      </c>
      <c r="G40" s="603">
        <v>167</v>
      </c>
      <c r="H40" s="604">
        <v>27.6</v>
      </c>
    </row>
    <row r="41" spans="2:8" ht="29.25" customHeight="1">
      <c r="B41" s="50" t="s">
        <v>189</v>
      </c>
      <c r="C41" s="603">
        <v>2700</v>
      </c>
      <c r="D41" s="604">
        <v>26.6</v>
      </c>
      <c r="E41" s="603">
        <v>598</v>
      </c>
      <c r="F41" s="604">
        <v>27.6</v>
      </c>
      <c r="G41" s="603">
        <v>857</v>
      </c>
      <c r="H41" s="604">
        <v>28.6</v>
      </c>
    </row>
    <row r="42" spans="2:8" ht="16.5" customHeight="1">
      <c r="B42" s="50" t="s">
        <v>251</v>
      </c>
      <c r="C42" s="603">
        <v>1121</v>
      </c>
      <c r="D42" s="604">
        <v>27.6</v>
      </c>
      <c r="E42" s="603">
        <v>101</v>
      </c>
      <c r="F42" s="604">
        <v>28.6</v>
      </c>
      <c r="G42" s="603">
        <v>145</v>
      </c>
      <c r="H42" s="604">
        <v>29.6</v>
      </c>
    </row>
    <row r="43" spans="2:8" ht="29.25" customHeight="1">
      <c r="B43" s="50" t="s">
        <v>159</v>
      </c>
      <c r="C43" s="603">
        <v>20774</v>
      </c>
      <c r="D43" s="604">
        <v>28.6</v>
      </c>
      <c r="E43" s="603">
        <v>7088</v>
      </c>
      <c r="F43" s="604">
        <v>29.6</v>
      </c>
      <c r="G43" s="603">
        <v>7683</v>
      </c>
      <c r="H43" s="604">
        <v>30.6</v>
      </c>
    </row>
    <row r="44" spans="2:9" ht="26.25" customHeight="1">
      <c r="B44" s="50" t="s">
        <v>181</v>
      </c>
      <c r="C44" s="603">
        <v>853</v>
      </c>
      <c r="D44" s="604">
        <v>29.6</v>
      </c>
      <c r="E44" s="603">
        <v>342</v>
      </c>
      <c r="F44" s="604">
        <v>30.6</v>
      </c>
      <c r="G44" s="603">
        <v>457</v>
      </c>
      <c r="H44" s="604">
        <v>31.6</v>
      </c>
      <c r="I44" s="402"/>
    </row>
    <row r="45" spans="2:8" ht="28.5" customHeight="1">
      <c r="B45" s="50" t="s">
        <v>170</v>
      </c>
      <c r="C45" s="605">
        <v>307</v>
      </c>
      <c r="D45" s="606">
        <v>30.6</v>
      </c>
      <c r="E45" s="605">
        <v>26</v>
      </c>
      <c r="F45" s="606">
        <v>31.6</v>
      </c>
      <c r="G45" s="605">
        <v>30</v>
      </c>
      <c r="H45" s="606">
        <v>32.6</v>
      </c>
    </row>
    <row r="46" spans="2:8" ht="28.5" customHeight="1">
      <c r="B46" s="50" t="s">
        <v>171</v>
      </c>
      <c r="C46" s="605">
        <v>3549</v>
      </c>
      <c r="D46" s="606">
        <v>31.6</v>
      </c>
      <c r="E46" s="605">
        <v>1349</v>
      </c>
      <c r="F46" s="606">
        <v>32.6</v>
      </c>
      <c r="G46" s="605">
        <v>1095</v>
      </c>
      <c r="H46" s="606">
        <v>33.6</v>
      </c>
    </row>
    <row r="47" spans="2:8" ht="15" customHeight="1">
      <c r="B47" s="50" t="s">
        <v>157</v>
      </c>
      <c r="C47" s="605">
        <v>2020</v>
      </c>
      <c r="D47" s="606">
        <v>32.6</v>
      </c>
      <c r="E47" s="605">
        <v>781</v>
      </c>
      <c r="F47" s="606">
        <v>33.6</v>
      </c>
      <c r="G47" s="605">
        <v>657</v>
      </c>
      <c r="H47" s="606">
        <v>34.6</v>
      </c>
    </row>
    <row r="48" spans="2:8" ht="15.75" customHeight="1">
      <c r="B48" s="50" t="s">
        <v>158</v>
      </c>
      <c r="C48" s="605">
        <v>4343</v>
      </c>
      <c r="D48" s="606">
        <v>33.6</v>
      </c>
      <c r="E48" s="605">
        <v>1010</v>
      </c>
      <c r="F48" s="606">
        <v>34.6</v>
      </c>
      <c r="G48" s="605">
        <v>200</v>
      </c>
      <c r="H48" s="606">
        <v>35.6</v>
      </c>
    </row>
    <row r="49" spans="2:8" ht="16.5" customHeight="1">
      <c r="B49" s="51" t="s">
        <v>182</v>
      </c>
      <c r="C49" s="607">
        <v>19287</v>
      </c>
      <c r="D49" s="608">
        <v>34.6</v>
      </c>
      <c r="E49" s="607">
        <v>15450</v>
      </c>
      <c r="F49" s="608">
        <v>35.6</v>
      </c>
      <c r="G49" s="607">
        <v>15747</v>
      </c>
      <c r="H49" s="608">
        <v>36.6</v>
      </c>
    </row>
    <row r="50" ht="7.5" customHeight="1"/>
  </sheetData>
  <sheetProtection/>
  <mergeCells count="80">
    <mergeCell ref="C46:D46"/>
    <mergeCell ref="C48:D48"/>
    <mergeCell ref="E48:F48"/>
    <mergeCell ref="G48:H48"/>
    <mergeCell ref="E46:F46"/>
    <mergeCell ref="G46:H46"/>
    <mergeCell ref="A1:J1"/>
    <mergeCell ref="E28:F28"/>
    <mergeCell ref="B17:I17"/>
    <mergeCell ref="E22:F22"/>
    <mergeCell ref="C32:D32"/>
    <mergeCell ref="B19:B20"/>
    <mergeCell ref="C26:D26"/>
    <mergeCell ref="C27:D27"/>
    <mergeCell ref="C28:D28"/>
    <mergeCell ref="C31:D31"/>
    <mergeCell ref="C19:D20"/>
    <mergeCell ref="E19:F20"/>
    <mergeCell ref="E21:F21"/>
    <mergeCell ref="E29:F29"/>
    <mergeCell ref="E30:F30"/>
    <mergeCell ref="C21:D21"/>
    <mergeCell ref="C22:D22"/>
    <mergeCell ref="C23:D23"/>
    <mergeCell ref="C24:D24"/>
    <mergeCell ref="C29:D29"/>
    <mergeCell ref="G36:H36"/>
    <mergeCell ref="E23:F23"/>
    <mergeCell ref="E24:F24"/>
    <mergeCell ref="E25:F25"/>
    <mergeCell ref="E26:F26"/>
    <mergeCell ref="E27:F27"/>
    <mergeCell ref="E31:F31"/>
    <mergeCell ref="E32:F32"/>
    <mergeCell ref="B34:I34"/>
    <mergeCell ref="C25:D25"/>
    <mergeCell ref="E39:F39"/>
    <mergeCell ref="E40:F40"/>
    <mergeCell ref="E41:F41"/>
    <mergeCell ref="C36:D36"/>
    <mergeCell ref="E36:F36"/>
    <mergeCell ref="C37:D37"/>
    <mergeCell ref="E37:F37"/>
    <mergeCell ref="C38:D38"/>
    <mergeCell ref="E38:F38"/>
    <mergeCell ref="C30:D30"/>
    <mergeCell ref="E42:F42"/>
    <mergeCell ref="E43:F43"/>
    <mergeCell ref="E44:F44"/>
    <mergeCell ref="E45:F45"/>
    <mergeCell ref="E47:F47"/>
    <mergeCell ref="C39:D39"/>
    <mergeCell ref="C40:D40"/>
    <mergeCell ref="C41:D41"/>
    <mergeCell ref="C42:D42"/>
    <mergeCell ref="C43:D43"/>
    <mergeCell ref="C44:D44"/>
    <mergeCell ref="C45:D45"/>
    <mergeCell ref="C47:D47"/>
    <mergeCell ref="C49:D49"/>
    <mergeCell ref="G49:H49"/>
    <mergeCell ref="E49:F49"/>
    <mergeCell ref="G44:H44"/>
    <mergeCell ref="G47:H47"/>
    <mergeCell ref="G45:H45"/>
    <mergeCell ref="G37:H37"/>
    <mergeCell ref="G39:H39"/>
    <mergeCell ref="G40:H40"/>
    <mergeCell ref="G41:H41"/>
    <mergeCell ref="G42:H42"/>
    <mergeCell ref="G43:H43"/>
    <mergeCell ref="G38:H38"/>
    <mergeCell ref="B3:I3"/>
    <mergeCell ref="C5:C11"/>
    <mergeCell ref="D5:D11"/>
    <mergeCell ref="E5:E11"/>
    <mergeCell ref="F5:F11"/>
    <mergeCell ref="G5:G11"/>
    <mergeCell ref="H5:H11"/>
    <mergeCell ref="I5:I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51"/>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13</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107</v>
      </c>
      <c r="F7" s="56">
        <v>86</v>
      </c>
      <c r="G7" s="26">
        <f>SUM(E7:F7)</f>
        <v>193</v>
      </c>
      <c r="H7" s="57">
        <v>0</v>
      </c>
    </row>
    <row r="8" spans="2:8" ht="15">
      <c r="B8" s="562"/>
      <c r="C8" s="559"/>
      <c r="D8" s="44" t="s">
        <v>278</v>
      </c>
      <c r="E8" s="55">
        <v>280</v>
      </c>
      <c r="F8" s="56">
        <v>156</v>
      </c>
      <c r="G8" s="26">
        <f>SUM(E8:F8)</f>
        <v>436</v>
      </c>
      <c r="H8" s="57">
        <v>0</v>
      </c>
    </row>
    <row r="9" spans="2:8" ht="12.75">
      <c r="B9" s="562"/>
      <c r="C9" s="560"/>
      <c r="D9" s="45" t="s">
        <v>226</v>
      </c>
      <c r="E9" s="77">
        <f>SUM(E7:E8)</f>
        <v>387</v>
      </c>
      <c r="F9" s="58">
        <f>SUM(F7:F8)</f>
        <v>242</v>
      </c>
      <c r="G9" s="58">
        <f>SUM(G7:G8)</f>
        <v>629</v>
      </c>
      <c r="H9" s="78">
        <f>SUM(H7:H8)</f>
        <v>0</v>
      </c>
    </row>
    <row r="10" spans="2:8" ht="15" customHeight="1">
      <c r="B10" s="562"/>
      <c r="C10" s="558" t="s">
        <v>278</v>
      </c>
      <c r="D10" s="52" t="s">
        <v>277</v>
      </c>
      <c r="E10" s="55">
        <v>113</v>
      </c>
      <c r="F10" s="56">
        <v>52</v>
      </c>
      <c r="G10" s="26">
        <f>SUM(E10:F10)</f>
        <v>165</v>
      </c>
      <c r="H10" s="57">
        <v>0</v>
      </c>
    </row>
    <row r="11" spans="2:8" ht="15">
      <c r="B11" s="562"/>
      <c r="C11" s="559"/>
      <c r="D11" s="44" t="s">
        <v>278</v>
      </c>
      <c r="E11" s="55">
        <v>272</v>
      </c>
      <c r="F11" s="56">
        <v>148</v>
      </c>
      <c r="G11" s="26">
        <f>SUM(E11:F11)</f>
        <v>420</v>
      </c>
      <c r="H11" s="57">
        <v>1</v>
      </c>
    </row>
    <row r="12" spans="2:8" ht="15" customHeight="1">
      <c r="B12" s="562"/>
      <c r="C12" s="559"/>
      <c r="D12" s="45" t="s">
        <v>226</v>
      </c>
      <c r="E12" s="77">
        <f>SUM(E10:E11)</f>
        <v>385</v>
      </c>
      <c r="F12" s="58">
        <f>SUM(F10:F11)</f>
        <v>200</v>
      </c>
      <c r="G12" s="58">
        <f>SUM(G10:G11)</f>
        <v>585</v>
      </c>
      <c r="H12" s="78">
        <f>SUM(H10:H11)</f>
        <v>1</v>
      </c>
    </row>
    <row r="13" spans="2:8" ht="15" customHeight="1">
      <c r="B13" s="562"/>
      <c r="C13" s="558" t="s">
        <v>279</v>
      </c>
      <c r="D13" s="52" t="s">
        <v>277</v>
      </c>
      <c r="E13" s="55">
        <v>121</v>
      </c>
      <c r="F13" s="56">
        <v>71</v>
      </c>
      <c r="G13" s="26">
        <f>SUM(E13:F13)</f>
        <v>192</v>
      </c>
      <c r="H13" s="57">
        <v>0</v>
      </c>
    </row>
    <row r="14" spans="2:8" ht="15">
      <c r="B14" s="562"/>
      <c r="C14" s="559"/>
      <c r="D14" s="44" t="s">
        <v>278</v>
      </c>
      <c r="E14" s="55">
        <v>255</v>
      </c>
      <c r="F14" s="56">
        <v>167</v>
      </c>
      <c r="G14" s="26">
        <f>SUM(E14:F14)</f>
        <v>422</v>
      </c>
      <c r="H14" s="57">
        <v>0</v>
      </c>
    </row>
    <row r="15" spans="2:8" ht="12.75">
      <c r="B15" s="562"/>
      <c r="C15" s="560"/>
      <c r="D15" s="53" t="s">
        <v>226</v>
      </c>
      <c r="E15" s="72">
        <f>SUM(E13:E14)</f>
        <v>376</v>
      </c>
      <c r="F15" s="63">
        <f>SUM(F13:F14)</f>
        <v>238</v>
      </c>
      <c r="G15" s="63">
        <f>SUM(G13:G14)</f>
        <v>614</v>
      </c>
      <c r="H15" s="74">
        <f>SUM(H13:H14)</f>
        <v>0</v>
      </c>
    </row>
    <row r="16" spans="2:8" ht="12.75">
      <c r="B16" s="563"/>
      <c r="C16" s="590" t="s">
        <v>226</v>
      </c>
      <c r="D16" s="591"/>
      <c r="E16" s="77">
        <f>SUM(E15,E12,E9)</f>
        <v>1148</v>
      </c>
      <c r="F16" s="58">
        <f>SUM(F15,F12,F9)</f>
        <v>680</v>
      </c>
      <c r="G16" s="58">
        <f>SUM(G15,G12,G9)</f>
        <v>1828</v>
      </c>
      <c r="H16" s="78">
        <f>SUM(H15,H12,H9)</f>
        <v>1</v>
      </c>
    </row>
    <row r="17" spans="2:8" ht="12.75">
      <c r="B17" s="108"/>
      <c r="C17" s="100"/>
      <c r="D17" s="100"/>
      <c r="E17" s="103"/>
      <c r="F17" s="103"/>
      <c r="G17" s="103"/>
      <c r="H17" s="103"/>
    </row>
    <row r="18" spans="2:8" ht="12.75">
      <c r="B18" s="27"/>
      <c r="C18" s="27"/>
      <c r="D18" s="27"/>
      <c r="E18" s="27"/>
      <c r="F18" s="27"/>
      <c r="G18" s="28"/>
      <c r="H18" s="28"/>
    </row>
    <row r="19" spans="1:7" s="37" customFormat="1" ht="16.5" customHeight="1">
      <c r="A19" s="29"/>
      <c r="B19" s="35"/>
      <c r="C19" s="35"/>
      <c r="D19" s="35"/>
      <c r="E19" s="374" t="s">
        <v>266</v>
      </c>
      <c r="F19" s="374" t="s">
        <v>267</v>
      </c>
      <c r="G19" s="375" t="s">
        <v>226</v>
      </c>
    </row>
    <row r="20" spans="1:7" s="37" customFormat="1" ht="27.75" customHeight="1">
      <c r="A20" s="29"/>
      <c r="B20" s="652" t="s">
        <v>168</v>
      </c>
      <c r="C20" s="653"/>
      <c r="D20" s="654"/>
      <c r="E20" s="110">
        <v>1</v>
      </c>
      <c r="F20" s="110">
        <v>0</v>
      </c>
      <c r="G20" s="111">
        <f>SUM(E20:F20)</f>
        <v>1</v>
      </c>
    </row>
    <row r="21" spans="1:2" s="37" customFormat="1" ht="17.25" customHeight="1">
      <c r="A21" s="29"/>
      <c r="B21" s="39"/>
    </row>
    <row r="22" spans="1:8" s="37" customFormat="1" ht="12.75">
      <c r="A22" s="29"/>
      <c r="B22" s="582" t="s">
        <v>285</v>
      </c>
      <c r="C22" s="582"/>
      <c r="D22" s="582"/>
      <c r="E22" s="582"/>
      <c r="F22" s="582"/>
      <c r="G22" s="582"/>
      <c r="H22" s="48"/>
    </row>
    <row r="23" spans="1:8" s="37" customFormat="1" ht="8.25" customHeight="1">
      <c r="A23" s="29"/>
      <c r="B23" s="34"/>
      <c r="C23" s="40"/>
      <c r="D23" s="40"/>
      <c r="E23" s="33"/>
      <c r="F23" s="31"/>
      <c r="G23" s="31"/>
      <c r="H23" s="39"/>
    </row>
    <row r="24" spans="1:8" s="37" customFormat="1" ht="16.5" customHeight="1">
      <c r="A24" s="29"/>
      <c r="B24" s="40"/>
      <c r="C24" s="40"/>
      <c r="D24" s="377" t="s">
        <v>280</v>
      </c>
      <c r="E24" s="377" t="s">
        <v>266</v>
      </c>
      <c r="F24" s="379" t="s">
        <v>267</v>
      </c>
      <c r="G24" s="378" t="s">
        <v>226</v>
      </c>
      <c r="H24" s="39"/>
    </row>
    <row r="25" spans="1:8" s="37" customFormat="1" ht="15">
      <c r="A25" s="29"/>
      <c r="B25" s="567" t="s">
        <v>269</v>
      </c>
      <c r="C25" s="568"/>
      <c r="D25" s="52" t="s">
        <v>277</v>
      </c>
      <c r="E25" s="61">
        <v>368</v>
      </c>
      <c r="F25" s="62">
        <v>219</v>
      </c>
      <c r="G25" s="63">
        <f>SUM(E25:F25)</f>
        <v>587</v>
      </c>
      <c r="H25" s="39"/>
    </row>
    <row r="26" spans="1:8" s="37" customFormat="1" ht="15">
      <c r="A26" s="29"/>
      <c r="B26" s="569"/>
      <c r="C26" s="570"/>
      <c r="D26" s="44" t="s">
        <v>278</v>
      </c>
      <c r="E26" s="56">
        <v>7</v>
      </c>
      <c r="F26" s="55">
        <v>14</v>
      </c>
      <c r="G26" s="26">
        <f>SUM(E26:F26)</f>
        <v>21</v>
      </c>
      <c r="H26" s="39"/>
    </row>
    <row r="27" spans="1:8" s="37" customFormat="1" ht="12.75">
      <c r="A27" s="29"/>
      <c r="B27" s="571"/>
      <c r="C27" s="572"/>
      <c r="D27" s="45" t="s">
        <v>226</v>
      </c>
      <c r="E27" s="63">
        <f>SUM(E25:E26)</f>
        <v>375</v>
      </c>
      <c r="F27" s="72">
        <f>SUM(F25:F26)</f>
        <v>233</v>
      </c>
      <c r="G27" s="63">
        <f>SUM(G25:G26)</f>
        <v>608</v>
      </c>
      <c r="H27" s="39"/>
    </row>
    <row r="28" spans="1:8" s="37" customFormat="1" ht="15">
      <c r="A28" s="29"/>
      <c r="B28" s="567" t="s">
        <v>270</v>
      </c>
      <c r="C28" s="568"/>
      <c r="D28" s="52" t="s">
        <v>277</v>
      </c>
      <c r="E28" s="73">
        <v>366</v>
      </c>
      <c r="F28" s="61">
        <v>212</v>
      </c>
      <c r="G28" s="74">
        <f>SUM(E28:F28)</f>
        <v>578</v>
      </c>
      <c r="H28" s="40"/>
    </row>
    <row r="29" spans="1:8" s="37" customFormat="1" ht="15">
      <c r="A29" s="29"/>
      <c r="B29" s="569"/>
      <c r="C29" s="570"/>
      <c r="D29" s="44" t="s">
        <v>278</v>
      </c>
      <c r="E29" s="75">
        <v>7</v>
      </c>
      <c r="F29" s="64">
        <v>14</v>
      </c>
      <c r="G29" s="76">
        <f>SUM(E29:F29)</f>
        <v>21</v>
      </c>
      <c r="H29" s="40"/>
    </row>
    <row r="30" spans="1:8" s="37" customFormat="1" ht="12.75">
      <c r="A30" s="29"/>
      <c r="B30" s="571"/>
      <c r="C30" s="572"/>
      <c r="D30" s="45" t="s">
        <v>226</v>
      </c>
      <c r="E30" s="58">
        <f>SUM(E28:E29)</f>
        <v>373</v>
      </c>
      <c r="F30" s="77">
        <f>SUM(F28:F29)</f>
        <v>226</v>
      </c>
      <c r="G30" s="58">
        <f>SUM(G28:G29)</f>
        <v>599</v>
      </c>
      <c r="H30" s="40"/>
    </row>
    <row r="31" spans="1:8" s="37" customFormat="1" ht="12.75" customHeight="1">
      <c r="A31" s="29"/>
      <c r="B31" s="583" t="s">
        <v>271</v>
      </c>
      <c r="C31" s="585"/>
      <c r="D31" s="52" t="s">
        <v>277</v>
      </c>
      <c r="E31" s="61">
        <v>0</v>
      </c>
      <c r="F31" s="62">
        <v>0</v>
      </c>
      <c r="G31" s="63">
        <f>SUM(E31:F31)</f>
        <v>0</v>
      </c>
      <c r="H31" s="40"/>
    </row>
    <row r="32" spans="1:8" s="37" customFormat="1" ht="12.75" customHeight="1">
      <c r="A32" s="29"/>
      <c r="B32" s="588"/>
      <c r="C32" s="589"/>
      <c r="D32" s="44" t="s">
        <v>278</v>
      </c>
      <c r="E32" s="56">
        <v>0</v>
      </c>
      <c r="F32" s="55">
        <v>0</v>
      </c>
      <c r="G32" s="26">
        <f>SUM(E32:F32)</f>
        <v>0</v>
      </c>
      <c r="H32" s="40"/>
    </row>
    <row r="33" spans="1:8" s="37" customFormat="1" ht="12.75" customHeight="1">
      <c r="A33" s="29"/>
      <c r="B33" s="564"/>
      <c r="C33" s="566"/>
      <c r="D33" s="45" t="s">
        <v>226</v>
      </c>
      <c r="E33" s="63">
        <f>SUM(E31:E32)</f>
        <v>0</v>
      </c>
      <c r="F33" s="72">
        <f>SUM(F31:F32)</f>
        <v>0</v>
      </c>
      <c r="G33" s="63">
        <f>SUM(G31:G32)</f>
        <v>0</v>
      </c>
      <c r="H33" s="40"/>
    </row>
    <row r="34" spans="1:8" s="37" customFormat="1" ht="12.75" customHeight="1">
      <c r="A34" s="29"/>
      <c r="B34" s="583" t="s">
        <v>272</v>
      </c>
      <c r="C34" s="585"/>
      <c r="D34" s="52" t="s">
        <v>277</v>
      </c>
      <c r="E34" s="61">
        <v>0</v>
      </c>
      <c r="F34" s="62">
        <v>0</v>
      </c>
      <c r="G34" s="63">
        <f>SUM(E34:F34)</f>
        <v>0</v>
      </c>
      <c r="H34" s="1"/>
    </row>
    <row r="35" spans="1:8" s="37" customFormat="1" ht="12.75" customHeight="1">
      <c r="A35" s="29"/>
      <c r="B35" s="588"/>
      <c r="C35" s="589"/>
      <c r="D35" s="44" t="s">
        <v>278</v>
      </c>
      <c r="E35" s="56">
        <v>0</v>
      </c>
      <c r="F35" s="55">
        <v>0</v>
      </c>
      <c r="G35" s="26">
        <f>SUM(E35:F35)</f>
        <v>0</v>
      </c>
      <c r="H35" s="1"/>
    </row>
    <row r="36" spans="1:8" s="37" customFormat="1" ht="12.75" customHeight="1">
      <c r="A36" s="29"/>
      <c r="B36" s="564"/>
      <c r="C36" s="566"/>
      <c r="D36" s="45" t="s">
        <v>226</v>
      </c>
      <c r="E36" s="58">
        <f>SUM(E34:E35)</f>
        <v>0</v>
      </c>
      <c r="F36" s="77">
        <f>SUM(F34:F35)</f>
        <v>0</v>
      </c>
      <c r="G36" s="58">
        <f>SUM(G34:G35)</f>
        <v>0</v>
      </c>
      <c r="H36" s="1"/>
    </row>
    <row r="37" spans="1:8" s="37" customFormat="1" ht="17.25" customHeight="1">
      <c r="A37" s="29"/>
      <c r="B37" s="39"/>
      <c r="C37" s="39"/>
      <c r="D37" s="39"/>
      <c r="E37" s="42"/>
      <c r="F37" s="42"/>
      <c r="G37" s="42"/>
      <c r="H37" s="40"/>
    </row>
    <row r="38" spans="1:8" s="37" customFormat="1" ht="12.75">
      <c r="A38" s="29"/>
      <c r="B38" s="582" t="s">
        <v>286</v>
      </c>
      <c r="C38" s="582"/>
      <c r="D38" s="582"/>
      <c r="E38" s="582"/>
      <c r="F38" s="582"/>
      <c r="G38" s="582"/>
      <c r="H38" s="48"/>
    </row>
    <row r="39" spans="1:8" s="37" customFormat="1" ht="8.25" customHeight="1">
      <c r="A39" s="29"/>
      <c r="B39" s="34"/>
      <c r="C39" s="40"/>
      <c r="D39" s="40"/>
      <c r="E39" s="40"/>
      <c r="F39" s="40"/>
      <c r="G39" s="40"/>
      <c r="H39" s="40"/>
    </row>
    <row r="40" spans="1:8" s="37" customFormat="1" ht="17.25" customHeight="1">
      <c r="A40" s="29"/>
      <c r="B40" s="35"/>
      <c r="C40" s="35"/>
      <c r="D40" s="35"/>
      <c r="E40" s="377" t="s">
        <v>266</v>
      </c>
      <c r="F40" s="379" t="s">
        <v>267</v>
      </c>
      <c r="G40" s="378" t="s">
        <v>226</v>
      </c>
      <c r="H40" s="40"/>
    </row>
    <row r="41" spans="1:8" s="37" customFormat="1" ht="27" customHeight="1">
      <c r="A41" s="29"/>
      <c r="B41" s="583" t="s">
        <v>187</v>
      </c>
      <c r="C41" s="584"/>
      <c r="D41" s="585"/>
      <c r="E41" s="59">
        <v>2759</v>
      </c>
      <c r="F41" s="67">
        <v>1799</v>
      </c>
      <c r="G41" s="68">
        <f>SUM(E41:F41)</f>
        <v>4558</v>
      </c>
      <c r="H41" s="40"/>
    </row>
    <row r="42" spans="1:8" s="37" customFormat="1" ht="12.75" customHeight="1">
      <c r="A42" s="29"/>
      <c r="B42" s="564" t="s">
        <v>273</v>
      </c>
      <c r="C42" s="565"/>
      <c r="D42" s="566"/>
      <c r="E42" s="60">
        <v>527</v>
      </c>
      <c r="F42" s="69">
        <v>371</v>
      </c>
      <c r="G42" s="70">
        <f>SUM(E42:F42)</f>
        <v>898</v>
      </c>
      <c r="H42" s="406"/>
    </row>
    <row r="43" spans="1:8" s="37" customFormat="1" ht="12.75">
      <c r="A43" s="29"/>
      <c r="B43" s="39" t="s">
        <v>188</v>
      </c>
      <c r="C43" s="39"/>
      <c r="D43" s="39"/>
      <c r="E43" s="39"/>
      <c r="F43" s="39"/>
      <c r="G43" s="40"/>
      <c r="H43" s="416"/>
    </row>
    <row r="44" spans="1:8" s="37" customFormat="1" ht="17.25" customHeight="1">
      <c r="A44" s="29"/>
      <c r="B44" s="39"/>
      <c r="C44" s="39"/>
      <c r="D44" s="39"/>
      <c r="E44" s="39"/>
      <c r="F44" s="39"/>
      <c r="G44" s="40"/>
      <c r="H44" s="416"/>
    </row>
    <row r="45" spans="1:8" s="37" customFormat="1" ht="12.75">
      <c r="A45" s="29"/>
      <c r="B45" s="582" t="s">
        <v>287</v>
      </c>
      <c r="C45" s="582"/>
      <c r="D45" s="582"/>
      <c r="E45" s="582"/>
      <c r="F45" s="582"/>
      <c r="G45" s="582"/>
      <c r="H45" s="48"/>
    </row>
    <row r="46" spans="1:8" s="37" customFormat="1" ht="8.25" customHeight="1">
      <c r="A46" s="29"/>
      <c r="B46" s="43"/>
      <c r="C46" s="33"/>
      <c r="D46" s="33"/>
      <c r="E46" s="31"/>
      <c r="F46" s="29"/>
      <c r="G46" s="40"/>
      <c r="H46" s="40"/>
    </row>
    <row r="47" spans="1:8" s="37" customFormat="1" ht="12.75">
      <c r="A47" s="29"/>
      <c r="B47" s="380" t="s">
        <v>274</v>
      </c>
      <c r="C47" s="380" t="s">
        <v>275</v>
      </c>
      <c r="D47" s="573" t="s">
        <v>276</v>
      </c>
      <c r="E47" s="574"/>
      <c r="F47" s="577" t="s">
        <v>226</v>
      </c>
      <c r="G47" s="578"/>
      <c r="H47" s="40"/>
    </row>
    <row r="48" spans="1:8" s="37" customFormat="1" ht="12.75">
      <c r="A48" s="29"/>
      <c r="B48" s="113">
        <v>3</v>
      </c>
      <c r="C48" s="113">
        <v>5</v>
      </c>
      <c r="D48" s="575">
        <v>3</v>
      </c>
      <c r="E48" s="576"/>
      <c r="F48" s="579">
        <f>SUM(B48:E48)</f>
        <v>11</v>
      </c>
      <c r="G48" s="580"/>
      <c r="H48" s="40"/>
    </row>
    <row r="49" spans="1:8" s="37" customFormat="1" ht="12.75">
      <c r="A49" s="29"/>
      <c r="B49" s="29"/>
      <c r="C49" s="29"/>
      <c r="D49" s="29"/>
      <c r="E49" s="29"/>
      <c r="F49" s="29"/>
      <c r="G49" s="29"/>
      <c r="H49" s="29"/>
    </row>
    <row r="50" spans="1:8" s="37" customFormat="1" ht="12.75">
      <c r="A50" s="29"/>
      <c r="B50" s="29"/>
      <c r="C50" s="29"/>
      <c r="D50" s="29"/>
      <c r="E50" s="29"/>
      <c r="F50" s="29"/>
      <c r="G50" s="29"/>
      <c r="H50" s="29"/>
    </row>
    <row r="51" spans="1:8" s="37" customFormat="1" ht="12.75">
      <c r="A51" s="29"/>
      <c r="B51" s="29"/>
      <c r="C51" s="29"/>
      <c r="D51" s="29"/>
      <c r="E51" s="29"/>
      <c r="F51" s="29"/>
      <c r="G51" s="29"/>
      <c r="H51" s="29"/>
    </row>
  </sheetData>
  <sheetProtection/>
  <mergeCells count="24">
    <mergeCell ref="A1:I1"/>
    <mergeCell ref="B3:G3"/>
    <mergeCell ref="B5:B16"/>
    <mergeCell ref="C5:C6"/>
    <mergeCell ref="D5:D6"/>
    <mergeCell ref="E5:H5"/>
    <mergeCell ref="C7:C9"/>
    <mergeCell ref="C10:C12"/>
    <mergeCell ref="C13:C15"/>
    <mergeCell ref="C16:D16"/>
    <mergeCell ref="D48:E48"/>
    <mergeCell ref="F48:G48"/>
    <mergeCell ref="B38:G38"/>
    <mergeCell ref="B41:D41"/>
    <mergeCell ref="B42:D42"/>
    <mergeCell ref="B45:G45"/>
    <mergeCell ref="D47:E47"/>
    <mergeCell ref="F47:G47"/>
    <mergeCell ref="B20:D20"/>
    <mergeCell ref="B22:G22"/>
    <mergeCell ref="B25:C27"/>
    <mergeCell ref="B28:C30"/>
    <mergeCell ref="B31:C33"/>
    <mergeCell ref="B34:C3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6 G27:G36" formula="1"/>
  </ignoredErrors>
</worksheet>
</file>

<file path=xl/worksheets/sheet31.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K34" sqref="K33:K34"/>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13</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98.6</v>
      </c>
      <c r="D12" s="10">
        <v>0</v>
      </c>
      <c r="E12" s="8">
        <v>0.7</v>
      </c>
      <c r="F12" s="10">
        <v>0</v>
      </c>
      <c r="G12" s="11">
        <v>0.7</v>
      </c>
      <c r="H12" s="8">
        <v>0</v>
      </c>
      <c r="I12" s="9">
        <f>SUM(C12:H12)</f>
        <v>100</v>
      </c>
    </row>
    <row r="13" spans="2:9" ht="12.75">
      <c r="B13" s="84" t="s">
        <v>241</v>
      </c>
      <c r="C13" s="14"/>
      <c r="D13" s="13"/>
      <c r="E13" s="14"/>
      <c r="F13" s="13"/>
      <c r="G13" s="14"/>
      <c r="H13" s="15"/>
      <c r="I13" s="88">
        <v>586</v>
      </c>
    </row>
    <row r="14" spans="2:9" ht="12.75">
      <c r="B14" s="85" t="s">
        <v>291</v>
      </c>
      <c r="C14" s="16">
        <v>98</v>
      </c>
      <c r="D14" s="17">
        <v>0</v>
      </c>
      <c r="E14" s="18">
        <v>0.8</v>
      </c>
      <c r="F14" s="17">
        <v>0.2</v>
      </c>
      <c r="G14" s="18">
        <v>1.1</v>
      </c>
      <c r="H14" s="4">
        <v>0</v>
      </c>
      <c r="I14" s="7">
        <f>SUM(C14:H14)</f>
        <v>100.1</v>
      </c>
    </row>
    <row r="15" spans="2:9" ht="12.75">
      <c r="B15" s="86" t="s">
        <v>241</v>
      </c>
      <c r="C15" s="12"/>
      <c r="D15" s="13"/>
      <c r="E15" s="14"/>
      <c r="F15" s="13"/>
      <c r="G15" s="14"/>
      <c r="H15" s="20"/>
      <c r="I15" s="89">
        <v>1808</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9" ht="12.75">
      <c r="B21" s="49" t="s">
        <v>242</v>
      </c>
      <c r="C21" s="681">
        <v>19.8</v>
      </c>
      <c r="D21" s="682">
        <v>22.6</v>
      </c>
      <c r="E21" s="681">
        <v>7.5</v>
      </c>
      <c r="F21" s="682">
        <v>13.4</v>
      </c>
      <c r="G21" s="18"/>
      <c r="H21" s="23"/>
      <c r="I21" s="24"/>
    </row>
    <row r="22" spans="2:9" ht="12.75">
      <c r="B22" s="50" t="s">
        <v>243</v>
      </c>
      <c r="C22" s="679">
        <v>68.1</v>
      </c>
      <c r="D22" s="680">
        <v>23.6</v>
      </c>
      <c r="E22" s="679">
        <v>60.3</v>
      </c>
      <c r="F22" s="680">
        <v>14.4</v>
      </c>
      <c r="G22" s="18"/>
      <c r="H22" s="23"/>
      <c r="I22" s="24"/>
    </row>
    <row r="23" spans="2:9" ht="12.75">
      <c r="B23" s="50" t="s">
        <v>244</v>
      </c>
      <c r="C23" s="679">
        <v>6.7</v>
      </c>
      <c r="D23" s="680">
        <v>24.6</v>
      </c>
      <c r="E23" s="679">
        <v>24.8</v>
      </c>
      <c r="F23" s="680">
        <v>15.4</v>
      </c>
      <c r="G23" s="18"/>
      <c r="H23" s="23"/>
      <c r="I23" s="24"/>
    </row>
    <row r="24" spans="2:9" ht="12.75">
      <c r="B24" s="50" t="s">
        <v>245</v>
      </c>
      <c r="C24" s="679">
        <v>2.9</v>
      </c>
      <c r="D24" s="680">
        <v>25.6</v>
      </c>
      <c r="E24" s="679">
        <v>4</v>
      </c>
      <c r="F24" s="680">
        <v>16.4</v>
      </c>
      <c r="G24" s="18"/>
      <c r="H24" s="23"/>
      <c r="I24" s="24"/>
    </row>
    <row r="25" spans="2:9" ht="12.75">
      <c r="B25" s="50" t="s">
        <v>246</v>
      </c>
      <c r="C25" s="679">
        <v>1.2</v>
      </c>
      <c r="D25" s="680">
        <v>26.6</v>
      </c>
      <c r="E25" s="679">
        <v>1.4</v>
      </c>
      <c r="F25" s="680">
        <v>17.4</v>
      </c>
      <c r="G25" s="18"/>
      <c r="H25" s="23"/>
      <c r="I25" s="24"/>
    </row>
    <row r="26" spans="2:9" ht="12.75">
      <c r="B26" s="50" t="s">
        <v>247</v>
      </c>
      <c r="C26" s="679">
        <v>0.3</v>
      </c>
      <c r="D26" s="680">
        <v>27.6</v>
      </c>
      <c r="E26" s="679">
        <v>0.6</v>
      </c>
      <c r="F26" s="680">
        <v>18.4</v>
      </c>
      <c r="G26" s="18"/>
      <c r="H26" s="23"/>
      <c r="I26" s="24"/>
    </row>
    <row r="27" spans="2:9" ht="12.75">
      <c r="B27" s="50" t="s">
        <v>248</v>
      </c>
      <c r="C27" s="679">
        <v>0.3</v>
      </c>
      <c r="D27" s="680">
        <v>28.6</v>
      </c>
      <c r="E27" s="679">
        <v>0.6</v>
      </c>
      <c r="F27" s="680">
        <v>19.4</v>
      </c>
      <c r="G27" s="18"/>
      <c r="H27" s="23"/>
      <c r="I27" s="24"/>
    </row>
    <row r="28" spans="2:9" ht="12.75">
      <c r="B28" s="50" t="s">
        <v>249</v>
      </c>
      <c r="C28" s="679">
        <v>0.3</v>
      </c>
      <c r="D28" s="680">
        <v>29.6</v>
      </c>
      <c r="E28" s="679">
        <v>0.6</v>
      </c>
      <c r="F28" s="680">
        <v>20.4</v>
      </c>
      <c r="G28" s="18"/>
      <c r="H28" s="23"/>
      <c r="I28" s="24"/>
    </row>
    <row r="29" spans="2:9" ht="12.75">
      <c r="B29" s="50" t="s">
        <v>250</v>
      </c>
      <c r="C29" s="679">
        <v>0</v>
      </c>
      <c r="D29" s="680">
        <v>30.6</v>
      </c>
      <c r="E29" s="679">
        <v>0.1</v>
      </c>
      <c r="F29" s="680">
        <v>21.4</v>
      </c>
      <c r="G29" s="18"/>
      <c r="H29" s="23"/>
      <c r="I29" s="24"/>
    </row>
    <row r="30" spans="2:9" ht="12.75">
      <c r="B30" s="51" t="s">
        <v>227</v>
      </c>
      <c r="C30" s="609">
        <v>0.3</v>
      </c>
      <c r="D30" s="610"/>
      <c r="E30" s="609">
        <v>0.2</v>
      </c>
      <c r="F30" s="610"/>
      <c r="G30" s="18"/>
      <c r="H30" s="23"/>
      <c r="I30" s="24"/>
    </row>
    <row r="31" spans="2:9" ht="12.75">
      <c r="B31" s="87" t="s">
        <v>226</v>
      </c>
      <c r="C31" s="611">
        <f>SUM(C21:C30)</f>
        <v>99.89999999999999</v>
      </c>
      <c r="D31" s="612"/>
      <c r="E31" s="611">
        <f>SUM(E21:E30)</f>
        <v>100.09999999999998</v>
      </c>
      <c r="F31" s="612"/>
      <c r="G31" s="18"/>
      <c r="H31" s="23"/>
      <c r="I31" s="24"/>
    </row>
    <row r="32" spans="2:9" ht="12.75">
      <c r="B32" s="86" t="s">
        <v>241</v>
      </c>
      <c r="C32" s="620">
        <v>586</v>
      </c>
      <c r="D32" s="614"/>
      <c r="E32" s="613">
        <v>1808</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8" ht="18" customHeight="1">
      <c r="C36" s="592" t="s">
        <v>222</v>
      </c>
      <c r="D36" s="594"/>
      <c r="E36" s="592" t="s">
        <v>223</v>
      </c>
      <c r="F36" s="594"/>
      <c r="G36" s="592" t="s">
        <v>224</v>
      </c>
      <c r="H36" s="594"/>
    </row>
    <row r="37" spans="2:8" ht="18.75" customHeight="1">
      <c r="B37" s="49" t="s">
        <v>153</v>
      </c>
      <c r="C37" s="601">
        <v>115</v>
      </c>
      <c r="D37" s="602">
        <v>22.6</v>
      </c>
      <c r="E37" s="601">
        <v>94</v>
      </c>
      <c r="F37" s="602">
        <v>23.6</v>
      </c>
      <c r="G37" s="601">
        <v>79</v>
      </c>
      <c r="H37" s="602">
        <v>24.6</v>
      </c>
    </row>
    <row r="38" spans="2:8" ht="27.75" customHeight="1">
      <c r="B38" s="50" t="s">
        <v>154</v>
      </c>
      <c r="C38" s="605">
        <v>4</v>
      </c>
      <c r="D38" s="606">
        <v>23.6</v>
      </c>
      <c r="E38" s="605">
        <v>6</v>
      </c>
      <c r="F38" s="606">
        <v>24.6</v>
      </c>
      <c r="G38" s="605">
        <v>9</v>
      </c>
      <c r="H38" s="606">
        <v>25.6</v>
      </c>
    </row>
    <row r="39" spans="2:8" ht="27" customHeight="1">
      <c r="B39" s="50" t="s">
        <v>155</v>
      </c>
      <c r="C39" s="605">
        <v>3</v>
      </c>
      <c r="D39" s="606">
        <v>24.6</v>
      </c>
      <c r="E39" s="605">
        <v>0</v>
      </c>
      <c r="F39" s="606">
        <v>25.6</v>
      </c>
      <c r="G39" s="605">
        <v>0</v>
      </c>
      <c r="H39" s="606">
        <v>26.6</v>
      </c>
    </row>
    <row r="40" spans="2:8" ht="17.25" customHeight="1">
      <c r="B40" s="50" t="s">
        <v>156</v>
      </c>
      <c r="C40" s="605">
        <v>1</v>
      </c>
      <c r="D40" s="606">
        <v>25.6</v>
      </c>
      <c r="E40" s="605">
        <v>1</v>
      </c>
      <c r="F40" s="606">
        <v>26.6</v>
      </c>
      <c r="G40" s="605">
        <v>2</v>
      </c>
      <c r="H40" s="606">
        <v>27.6</v>
      </c>
    </row>
    <row r="41" spans="2:8" ht="29.25" customHeight="1">
      <c r="B41" s="50" t="s">
        <v>189</v>
      </c>
      <c r="C41" s="605">
        <v>0</v>
      </c>
      <c r="D41" s="606">
        <v>26.6</v>
      </c>
      <c r="E41" s="605">
        <v>4</v>
      </c>
      <c r="F41" s="606">
        <v>27.6</v>
      </c>
      <c r="G41" s="605">
        <v>2</v>
      </c>
      <c r="H41" s="606">
        <v>28.6</v>
      </c>
    </row>
    <row r="42" spans="2:8" ht="16.5" customHeight="1">
      <c r="B42" s="50" t="s">
        <v>251</v>
      </c>
      <c r="C42" s="605">
        <v>0</v>
      </c>
      <c r="D42" s="606">
        <v>27.6</v>
      </c>
      <c r="E42" s="605">
        <v>0</v>
      </c>
      <c r="F42" s="606">
        <v>28.6</v>
      </c>
      <c r="G42" s="605">
        <v>0</v>
      </c>
      <c r="H42" s="606">
        <v>29.6</v>
      </c>
    </row>
    <row r="43" spans="2:8" ht="29.25" customHeight="1">
      <c r="B43" s="50" t="s">
        <v>159</v>
      </c>
      <c r="C43" s="605">
        <v>10</v>
      </c>
      <c r="D43" s="606">
        <v>28.6</v>
      </c>
      <c r="E43" s="605">
        <v>6</v>
      </c>
      <c r="F43" s="606">
        <v>29.6</v>
      </c>
      <c r="G43" s="605">
        <v>6</v>
      </c>
      <c r="H43" s="606">
        <v>30.6</v>
      </c>
    </row>
    <row r="44" spans="2:8" ht="26.25" customHeight="1">
      <c r="B44" s="50" t="s">
        <v>181</v>
      </c>
      <c r="C44" s="605">
        <v>1</v>
      </c>
      <c r="D44" s="606">
        <v>29.6</v>
      </c>
      <c r="E44" s="605">
        <v>1</v>
      </c>
      <c r="F44" s="606">
        <v>30.6</v>
      </c>
      <c r="G44" s="605">
        <v>0</v>
      </c>
      <c r="H44" s="606">
        <v>31.6</v>
      </c>
    </row>
    <row r="45" spans="2:8" ht="27.75" customHeight="1">
      <c r="B45" s="50" t="s">
        <v>170</v>
      </c>
      <c r="C45" s="605">
        <v>1</v>
      </c>
      <c r="D45" s="606">
        <v>30.6</v>
      </c>
      <c r="E45" s="605">
        <v>0</v>
      </c>
      <c r="F45" s="606">
        <v>31.6</v>
      </c>
      <c r="G45" s="605">
        <v>0</v>
      </c>
      <c r="H45" s="606">
        <v>32.6</v>
      </c>
    </row>
    <row r="46" spans="2:8" ht="26.25" customHeight="1">
      <c r="B46" s="50" t="s">
        <v>171</v>
      </c>
      <c r="C46" s="605">
        <v>0</v>
      </c>
      <c r="D46" s="606">
        <v>31.6</v>
      </c>
      <c r="E46" s="605">
        <v>0</v>
      </c>
      <c r="F46" s="606">
        <v>32.6</v>
      </c>
      <c r="G46" s="605">
        <v>0</v>
      </c>
      <c r="H46" s="606">
        <v>33.6</v>
      </c>
    </row>
    <row r="47" spans="2:8" ht="16.5" customHeight="1">
      <c r="B47" s="50" t="s">
        <v>157</v>
      </c>
      <c r="C47" s="605">
        <v>8</v>
      </c>
      <c r="D47" s="606">
        <v>32.6</v>
      </c>
      <c r="E47" s="605">
        <v>25</v>
      </c>
      <c r="F47" s="606">
        <v>33.6</v>
      </c>
      <c r="G47" s="605">
        <v>21</v>
      </c>
      <c r="H47" s="606">
        <v>34.6</v>
      </c>
    </row>
    <row r="48" spans="2:8" ht="12.75">
      <c r="B48" s="50" t="s">
        <v>158</v>
      </c>
      <c r="C48" s="605">
        <v>45</v>
      </c>
      <c r="D48" s="606">
        <v>33.6</v>
      </c>
      <c r="E48" s="605">
        <v>13</v>
      </c>
      <c r="F48" s="606">
        <v>34.6</v>
      </c>
      <c r="G48" s="605">
        <v>2</v>
      </c>
      <c r="H48" s="606">
        <v>35.6</v>
      </c>
    </row>
    <row r="49" spans="2:8" ht="12.75">
      <c r="B49" s="51" t="s">
        <v>182</v>
      </c>
      <c r="C49" s="607">
        <v>444</v>
      </c>
      <c r="D49" s="608">
        <v>34.6</v>
      </c>
      <c r="E49" s="607">
        <v>430</v>
      </c>
      <c r="F49" s="608">
        <v>35.6</v>
      </c>
      <c r="G49" s="607">
        <v>486</v>
      </c>
      <c r="H49" s="608">
        <v>36.6</v>
      </c>
    </row>
  </sheetData>
  <sheetProtection/>
  <mergeCells count="80">
    <mergeCell ref="C48:D48"/>
    <mergeCell ref="E48:F48"/>
    <mergeCell ref="G48:H48"/>
    <mergeCell ref="C38:D38"/>
    <mergeCell ref="E38:F38"/>
    <mergeCell ref="G38:H38"/>
    <mergeCell ref="C46:D46"/>
    <mergeCell ref="E46:F46"/>
    <mergeCell ref="G46:H46"/>
    <mergeCell ref="C39:D39"/>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7:D47"/>
    <mergeCell ref="E47:F47"/>
    <mergeCell ref="G47:H47"/>
    <mergeCell ref="C44:D44"/>
    <mergeCell ref="E44:F44"/>
    <mergeCell ref="G44:H44"/>
    <mergeCell ref="C45:D45"/>
    <mergeCell ref="E45:F45"/>
    <mergeCell ref="G45:H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M62"/>
  <sheetViews>
    <sheetView showGridLines="0" zoomScalePageLayoutView="0" workbookViewId="0" topLeftCell="A1">
      <selection activeCell="F43" sqref="F43:G43"/>
    </sheetView>
  </sheetViews>
  <sheetFormatPr defaultColWidth="11.421875" defaultRowHeight="12.75"/>
  <cols>
    <col min="1" max="1" width="2.140625" style="0" customWidth="1"/>
    <col min="2" max="2" width="11.421875" style="0" customWidth="1"/>
    <col min="5" max="5" width="10.00390625" style="0" customWidth="1"/>
    <col min="6" max="7" width="25.7109375" style="0" customWidth="1"/>
    <col min="8" max="8" width="4.00390625" style="0" customWidth="1"/>
  </cols>
  <sheetData>
    <row r="1" spans="1:8" ht="16.5">
      <c r="A1" s="581" t="s">
        <v>13</v>
      </c>
      <c r="B1" s="581"/>
      <c r="C1" s="581"/>
      <c r="D1" s="581"/>
      <c r="E1" s="581"/>
      <c r="F1" s="581"/>
      <c r="G1" s="581"/>
      <c r="H1" s="581"/>
    </row>
    <row r="2" spans="1:8" ht="12.75">
      <c r="A2" s="384"/>
      <c r="B2" s="384"/>
      <c r="C2" s="384"/>
      <c r="D2" s="384"/>
      <c r="E2" s="384"/>
      <c r="F2" s="384"/>
      <c r="G2" s="384"/>
      <c r="H2" s="384"/>
    </row>
    <row r="3" spans="1:8" ht="12.75" customHeight="1">
      <c r="A3" s="384"/>
      <c r="B3" s="582" t="s">
        <v>198</v>
      </c>
      <c r="C3" s="582"/>
      <c r="D3" s="582"/>
      <c r="E3" s="582"/>
      <c r="F3" s="582"/>
      <c r="G3" s="582"/>
      <c r="H3" s="384"/>
    </row>
    <row r="4" spans="2:5" ht="8.25" customHeight="1">
      <c r="B4" s="2"/>
      <c r="C4" s="2"/>
      <c r="D4" s="2"/>
      <c r="E4" s="2"/>
    </row>
    <row r="5" spans="2:7" ht="21" customHeight="1">
      <c r="B5" s="624"/>
      <c r="C5" s="624"/>
      <c r="D5" s="624"/>
      <c r="E5" s="624"/>
      <c r="F5" s="381" t="s">
        <v>290</v>
      </c>
      <c r="G5" s="382" t="s">
        <v>291</v>
      </c>
    </row>
    <row r="6" spans="2:7" ht="12.75" customHeight="1">
      <c r="B6" s="583" t="s">
        <v>199</v>
      </c>
      <c r="C6" s="584"/>
      <c r="D6" s="584"/>
      <c r="E6" s="584"/>
      <c r="F6" s="115">
        <v>0.2</v>
      </c>
      <c r="G6" s="123">
        <v>0.1</v>
      </c>
    </row>
    <row r="7" spans="2:7" ht="12.75" customHeight="1">
      <c r="B7" s="588" t="s">
        <v>200</v>
      </c>
      <c r="C7" s="623"/>
      <c r="D7" s="623"/>
      <c r="E7" s="623"/>
      <c r="F7" s="107">
        <v>0.3</v>
      </c>
      <c r="G7" s="124">
        <v>0.3</v>
      </c>
    </row>
    <row r="8" spans="2:7" ht="11.25" customHeight="1">
      <c r="B8" s="588" t="s">
        <v>201</v>
      </c>
      <c r="C8" s="623"/>
      <c r="D8" s="623"/>
      <c r="E8" s="623"/>
      <c r="F8" s="107">
        <v>0</v>
      </c>
      <c r="G8" s="124">
        <v>0</v>
      </c>
    </row>
    <row r="9" spans="2:7" ht="13.5" customHeight="1">
      <c r="B9" s="588" t="s">
        <v>172</v>
      </c>
      <c r="C9" s="623"/>
      <c r="D9" s="623"/>
      <c r="E9" s="589"/>
      <c r="F9" s="107">
        <v>0</v>
      </c>
      <c r="G9" s="124">
        <v>0</v>
      </c>
    </row>
    <row r="10" spans="2:7" ht="12.75">
      <c r="B10" s="588" t="s">
        <v>173</v>
      </c>
      <c r="C10" s="623"/>
      <c r="D10" s="623"/>
      <c r="E10" s="623"/>
      <c r="F10" s="107">
        <v>0</v>
      </c>
      <c r="G10" s="124">
        <v>0.1</v>
      </c>
    </row>
    <row r="11" spans="2:7" ht="13.5" customHeight="1">
      <c r="B11" s="588" t="s">
        <v>174</v>
      </c>
      <c r="C11" s="623"/>
      <c r="D11" s="623"/>
      <c r="E11" s="623"/>
      <c r="F11" s="107">
        <v>0</v>
      </c>
      <c r="G11" s="124">
        <v>0.7</v>
      </c>
    </row>
    <row r="12" spans="2:7" ht="13.5" customHeight="1">
      <c r="B12" s="588" t="s">
        <v>202</v>
      </c>
      <c r="C12" s="623"/>
      <c r="D12" s="623"/>
      <c r="E12" s="623"/>
      <c r="F12" s="107">
        <v>92.2</v>
      </c>
      <c r="G12" s="124">
        <v>88.7</v>
      </c>
    </row>
    <row r="13" spans="2:7" ht="12.75">
      <c r="B13" s="588" t="s">
        <v>203</v>
      </c>
      <c r="C13" s="623"/>
      <c r="D13" s="623"/>
      <c r="E13" s="623"/>
      <c r="F13" s="107">
        <v>1.4</v>
      </c>
      <c r="G13" s="124">
        <v>0.6</v>
      </c>
    </row>
    <row r="14" spans="2:7" ht="12.75">
      <c r="B14" s="588" t="s">
        <v>204</v>
      </c>
      <c r="C14" s="623"/>
      <c r="D14" s="623"/>
      <c r="E14" s="623"/>
      <c r="F14" s="107">
        <v>1.4</v>
      </c>
      <c r="G14" s="124">
        <v>1.2</v>
      </c>
    </row>
    <row r="15" spans="2:7" ht="12.75" customHeight="1">
      <c r="B15" s="588" t="s">
        <v>175</v>
      </c>
      <c r="C15" s="623"/>
      <c r="D15" s="623"/>
      <c r="E15" s="623"/>
      <c r="F15" s="107">
        <v>0.3</v>
      </c>
      <c r="G15" s="124">
        <v>0.4</v>
      </c>
    </row>
    <row r="16" spans="2:7" ht="12.75">
      <c r="B16" s="588" t="s">
        <v>205</v>
      </c>
      <c r="C16" s="623"/>
      <c r="D16" s="623"/>
      <c r="E16" s="623"/>
      <c r="F16" s="107">
        <v>0.9</v>
      </c>
      <c r="G16" s="124">
        <v>0.7</v>
      </c>
    </row>
    <row r="17" spans="2:7" ht="12.75">
      <c r="B17" s="588" t="s">
        <v>206</v>
      </c>
      <c r="C17" s="623"/>
      <c r="D17" s="623"/>
      <c r="E17" s="623"/>
      <c r="F17" s="107">
        <v>2.2</v>
      </c>
      <c r="G17" s="124">
        <v>2</v>
      </c>
    </row>
    <row r="18" spans="2:7" ht="12.75" customHeight="1">
      <c r="B18" s="588" t="s">
        <v>207</v>
      </c>
      <c r="C18" s="623"/>
      <c r="D18" s="623"/>
      <c r="E18" s="623"/>
      <c r="F18" s="107">
        <v>0.2</v>
      </c>
      <c r="G18" s="124">
        <v>0.7</v>
      </c>
    </row>
    <row r="19" spans="2:7" ht="12.75">
      <c r="B19" s="588" t="s">
        <v>208</v>
      </c>
      <c r="C19" s="623"/>
      <c r="D19" s="623"/>
      <c r="E19" s="623"/>
      <c r="F19" s="107">
        <v>0.5</v>
      </c>
      <c r="G19" s="124">
        <v>0.6</v>
      </c>
    </row>
    <row r="20" spans="2:7" ht="12.75">
      <c r="B20" s="588" t="s">
        <v>209</v>
      </c>
      <c r="C20" s="623"/>
      <c r="D20" s="623"/>
      <c r="E20" s="623"/>
      <c r="F20" s="107">
        <v>0</v>
      </c>
      <c r="G20" s="124">
        <v>0</v>
      </c>
    </row>
    <row r="21" spans="2:7" ht="12.75">
      <c r="B21" s="564" t="s">
        <v>227</v>
      </c>
      <c r="C21" s="565"/>
      <c r="D21" s="565"/>
      <c r="E21" s="565"/>
      <c r="F21" s="107">
        <v>0.5</v>
      </c>
      <c r="G21" s="124">
        <v>4</v>
      </c>
    </row>
    <row r="22" spans="2:7" ht="12.75" customHeight="1">
      <c r="B22" s="625" t="s">
        <v>226</v>
      </c>
      <c r="C22" s="626"/>
      <c r="D22" s="626"/>
      <c r="E22" s="626"/>
      <c r="F22" s="117">
        <f>SUM(F6:F21)</f>
        <v>100.10000000000002</v>
      </c>
      <c r="G22" s="125">
        <f>SUM(G6:G21)</f>
        <v>100.10000000000001</v>
      </c>
    </row>
    <row r="23" spans="2:7" ht="16.5" customHeight="1">
      <c r="B23" s="628" t="s">
        <v>241</v>
      </c>
      <c r="C23" s="629"/>
      <c r="D23" s="629"/>
      <c r="E23" s="629"/>
      <c r="F23" s="118">
        <v>586</v>
      </c>
      <c r="G23" s="126">
        <v>1808</v>
      </c>
    </row>
    <row r="24" spans="2:7" ht="16.5" customHeight="1">
      <c r="B24" s="21"/>
      <c r="C24" s="21"/>
      <c r="D24" s="21"/>
      <c r="E24" s="21"/>
      <c r="F24" s="131"/>
      <c r="G24" s="131"/>
    </row>
    <row r="25" spans="2:13" ht="12.75" customHeight="1">
      <c r="B25" s="582" t="s">
        <v>210</v>
      </c>
      <c r="C25" s="582"/>
      <c r="D25" s="582"/>
      <c r="E25" s="582"/>
      <c r="F25" s="582"/>
      <c r="G25" s="582"/>
      <c r="H25" s="37" t="s">
        <v>169</v>
      </c>
      <c r="I25" s="661"/>
      <c r="J25" s="661"/>
      <c r="K25" s="661"/>
      <c r="L25" s="661"/>
      <c r="M25" s="661"/>
    </row>
    <row r="26" spans="9:13" ht="8.25" customHeight="1">
      <c r="I26" s="661"/>
      <c r="J26" s="661"/>
      <c r="K26" s="661"/>
      <c r="L26" s="661"/>
      <c r="M26" s="661"/>
    </row>
    <row r="27" spans="2:13" ht="21" customHeight="1">
      <c r="B27" s="1"/>
      <c r="C27" s="1"/>
      <c r="F27" s="381" t="s">
        <v>290</v>
      </c>
      <c r="G27" s="383" t="s">
        <v>291</v>
      </c>
      <c r="I27" s="661"/>
      <c r="J27" s="661"/>
      <c r="K27" s="661"/>
      <c r="L27" s="661"/>
      <c r="M27" s="661"/>
    </row>
    <row r="28" spans="2:9" ht="12.75">
      <c r="B28" s="567" t="s">
        <v>211</v>
      </c>
      <c r="C28" s="627"/>
      <c r="D28" s="627"/>
      <c r="E28" s="568"/>
      <c r="F28" s="119">
        <v>0.3</v>
      </c>
      <c r="G28" s="5">
        <v>1.2</v>
      </c>
      <c r="I28" s="414"/>
    </row>
    <row r="29" spans="2:7" ht="12.75">
      <c r="B29" s="569" t="s">
        <v>212</v>
      </c>
      <c r="C29" s="630"/>
      <c r="D29" s="630"/>
      <c r="E29" s="570"/>
      <c r="F29" s="116">
        <v>7.5</v>
      </c>
      <c r="G29" s="102">
        <v>7.3</v>
      </c>
    </row>
    <row r="30" spans="2:7" ht="12.75">
      <c r="B30" s="569" t="s">
        <v>213</v>
      </c>
      <c r="C30" s="630"/>
      <c r="D30" s="630"/>
      <c r="E30" s="570"/>
      <c r="F30" s="116">
        <v>80.9</v>
      </c>
      <c r="G30" s="102">
        <v>82.3</v>
      </c>
    </row>
    <row r="31" spans="2:7" ht="12.75">
      <c r="B31" s="569" t="s">
        <v>179</v>
      </c>
      <c r="C31" s="630"/>
      <c r="D31" s="630"/>
      <c r="E31" s="570"/>
      <c r="F31" s="116">
        <v>1.2</v>
      </c>
      <c r="G31" s="102">
        <v>0.6</v>
      </c>
    </row>
    <row r="32" spans="2:7" ht="12.75">
      <c r="B32" s="569" t="s">
        <v>214</v>
      </c>
      <c r="C32" s="630"/>
      <c r="D32" s="630"/>
      <c r="E32" s="570"/>
      <c r="F32" s="116">
        <v>2.4</v>
      </c>
      <c r="G32" s="102">
        <v>1.6</v>
      </c>
    </row>
    <row r="33" spans="2:7" ht="12.75">
      <c r="B33" s="569" t="s">
        <v>176</v>
      </c>
      <c r="C33" s="630"/>
      <c r="D33" s="630"/>
      <c r="E33" s="570"/>
      <c r="F33" s="116">
        <v>0.9</v>
      </c>
      <c r="G33" s="102">
        <v>0.9</v>
      </c>
    </row>
    <row r="34" spans="2:7" ht="12.75">
      <c r="B34" s="569" t="s">
        <v>215</v>
      </c>
      <c r="C34" s="630"/>
      <c r="D34" s="630"/>
      <c r="E34" s="570"/>
      <c r="F34" s="116">
        <v>0.5</v>
      </c>
      <c r="G34" s="102">
        <v>0.4</v>
      </c>
    </row>
    <row r="35" spans="2:7" ht="12.75">
      <c r="B35" s="569" t="s">
        <v>160</v>
      </c>
      <c r="C35" s="630"/>
      <c r="D35" s="630"/>
      <c r="E35" s="570"/>
      <c r="F35" s="116">
        <v>5.1</v>
      </c>
      <c r="G35" s="102">
        <v>4.6</v>
      </c>
    </row>
    <row r="36" spans="2:7" ht="12.75">
      <c r="B36" s="569" t="s">
        <v>216</v>
      </c>
      <c r="C36" s="630"/>
      <c r="D36" s="630"/>
      <c r="E36" s="570"/>
      <c r="F36" s="116">
        <v>0</v>
      </c>
      <c r="G36" s="102">
        <v>0</v>
      </c>
    </row>
    <row r="37" spans="2:7" ht="12.75">
      <c r="B37" s="569" t="s">
        <v>177</v>
      </c>
      <c r="C37" s="630"/>
      <c r="D37" s="630"/>
      <c r="E37" s="570"/>
      <c r="F37" s="116">
        <v>0</v>
      </c>
      <c r="G37" s="102">
        <v>0</v>
      </c>
    </row>
    <row r="38" spans="2:7" ht="12.75">
      <c r="B38" s="569" t="s">
        <v>4</v>
      </c>
      <c r="C38" s="630"/>
      <c r="D38" s="630"/>
      <c r="E38" s="570"/>
      <c r="F38" s="116">
        <v>0.3</v>
      </c>
      <c r="G38" s="102">
        <v>0.1</v>
      </c>
    </row>
    <row r="39" spans="2:7" ht="12.75">
      <c r="B39" s="97" t="s">
        <v>3</v>
      </c>
      <c r="C39" s="41"/>
      <c r="D39" s="41"/>
      <c r="E39" s="130"/>
      <c r="F39" s="116">
        <v>0.7</v>
      </c>
      <c r="G39" s="102">
        <v>0.7</v>
      </c>
    </row>
    <row r="40" spans="2:7" ht="12.75">
      <c r="B40" s="97" t="s">
        <v>178</v>
      </c>
      <c r="C40" s="41"/>
      <c r="D40" s="41"/>
      <c r="E40" s="130"/>
      <c r="F40" s="116">
        <v>0</v>
      </c>
      <c r="G40" s="102">
        <v>0.1</v>
      </c>
    </row>
    <row r="41" spans="2:7" ht="12.75">
      <c r="B41" s="571" t="s">
        <v>227</v>
      </c>
      <c r="C41" s="638"/>
      <c r="D41" s="638"/>
      <c r="E41" s="572"/>
      <c r="F41" s="116">
        <v>0</v>
      </c>
      <c r="G41" s="102">
        <v>0.2</v>
      </c>
    </row>
    <row r="42" spans="2:7" ht="12.75">
      <c r="B42" s="635" t="s">
        <v>226</v>
      </c>
      <c r="C42" s="636"/>
      <c r="D42" s="636"/>
      <c r="E42" s="637"/>
      <c r="F42" s="117">
        <f>SUM(F28:F41)</f>
        <v>99.80000000000001</v>
      </c>
      <c r="G42" s="125">
        <f>SUM(G28:G41)</f>
        <v>99.99999999999999</v>
      </c>
    </row>
    <row r="43" spans="2:9" ht="16.5" customHeight="1">
      <c r="B43" s="631" t="s">
        <v>241</v>
      </c>
      <c r="C43" s="632"/>
      <c r="D43" s="632"/>
      <c r="E43" s="633"/>
      <c r="F43" s="541">
        <v>572</v>
      </c>
      <c r="G43" s="542">
        <v>1704</v>
      </c>
      <c r="I43" s="402"/>
    </row>
    <row r="44" spans="2:7" ht="16.5" customHeight="1">
      <c r="B44" s="100"/>
      <c r="C44" s="100"/>
      <c r="D44" s="100"/>
      <c r="E44" s="100"/>
      <c r="F44" s="131"/>
      <c r="G44" s="131"/>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4.1</v>
      </c>
      <c r="G48" s="8">
        <v>3.5</v>
      </c>
    </row>
    <row r="49" spans="2:7" ht="12.75">
      <c r="B49" s="569" t="s">
        <v>190</v>
      </c>
      <c r="C49" s="630"/>
      <c r="D49" s="630"/>
      <c r="E49" s="570"/>
      <c r="F49" s="121">
        <v>72.2</v>
      </c>
      <c r="G49" s="17">
        <v>73.1</v>
      </c>
    </row>
    <row r="50" spans="2:7" ht="12.75">
      <c r="B50" s="569" t="s">
        <v>218</v>
      </c>
      <c r="C50" s="630"/>
      <c r="D50" s="630"/>
      <c r="E50" s="570"/>
      <c r="F50" s="121">
        <v>10.8</v>
      </c>
      <c r="G50" s="17">
        <v>8.7</v>
      </c>
    </row>
    <row r="51" spans="2:7" ht="27.75" customHeight="1">
      <c r="B51" s="588" t="s">
        <v>219</v>
      </c>
      <c r="C51" s="623"/>
      <c r="D51" s="623"/>
      <c r="E51" s="589"/>
      <c r="F51" s="121">
        <v>4.8</v>
      </c>
      <c r="G51" s="17">
        <v>3.5</v>
      </c>
    </row>
    <row r="52" spans="2:7" ht="12.75">
      <c r="B52" s="569" t="s">
        <v>220</v>
      </c>
      <c r="C52" s="630"/>
      <c r="D52" s="630"/>
      <c r="E52" s="570"/>
      <c r="F52" s="121">
        <v>0.5</v>
      </c>
      <c r="G52" s="17">
        <v>0.6</v>
      </c>
    </row>
    <row r="53" spans="2:7" ht="12.75">
      <c r="B53" s="569" t="s">
        <v>229</v>
      </c>
      <c r="C53" s="630"/>
      <c r="D53" s="630"/>
      <c r="E53" s="570"/>
      <c r="F53" s="121">
        <v>2.7</v>
      </c>
      <c r="G53" s="17">
        <v>1.9</v>
      </c>
    </row>
    <row r="54" spans="2:7" ht="27.75" customHeight="1">
      <c r="B54" s="588" t="s">
        <v>221</v>
      </c>
      <c r="C54" s="623"/>
      <c r="D54" s="623"/>
      <c r="E54" s="589"/>
      <c r="F54" s="121">
        <v>0</v>
      </c>
      <c r="G54" s="17">
        <v>0</v>
      </c>
    </row>
    <row r="55" spans="2:7" ht="12.75">
      <c r="B55" s="569" t="s">
        <v>230</v>
      </c>
      <c r="C55" s="630"/>
      <c r="D55" s="630"/>
      <c r="E55" s="570"/>
      <c r="F55" s="121">
        <v>0.9</v>
      </c>
      <c r="G55" s="17">
        <v>0.8</v>
      </c>
    </row>
    <row r="56" spans="2:7" ht="12.75">
      <c r="B56" s="569" t="s">
        <v>191</v>
      </c>
      <c r="C56" s="630"/>
      <c r="D56" s="630"/>
      <c r="E56" s="570"/>
      <c r="F56" s="121">
        <v>1.5</v>
      </c>
      <c r="G56" s="17">
        <v>2.4</v>
      </c>
    </row>
    <row r="57" spans="2:7" ht="12.75">
      <c r="B57" s="569" t="s">
        <v>192</v>
      </c>
      <c r="C57" s="630"/>
      <c r="D57" s="630"/>
      <c r="E57" s="570"/>
      <c r="F57" s="121">
        <v>1.9</v>
      </c>
      <c r="G57" s="17">
        <v>1.2</v>
      </c>
    </row>
    <row r="58" spans="2:7" ht="12.75">
      <c r="B58" s="569" t="s">
        <v>231</v>
      </c>
      <c r="C58" s="630"/>
      <c r="D58" s="630"/>
      <c r="E58" s="570"/>
      <c r="F58" s="121">
        <v>0</v>
      </c>
      <c r="G58" s="17">
        <v>0</v>
      </c>
    </row>
    <row r="59" spans="2:7" ht="12.75">
      <c r="B59" s="569" t="s">
        <v>193</v>
      </c>
      <c r="C59" s="630"/>
      <c r="D59" s="630"/>
      <c r="E59" s="570"/>
      <c r="F59" s="121">
        <v>0.5</v>
      </c>
      <c r="G59" s="17">
        <v>0.3</v>
      </c>
    </row>
    <row r="60" spans="2:7" ht="12.75">
      <c r="B60" s="571" t="s">
        <v>227</v>
      </c>
      <c r="C60" s="638"/>
      <c r="D60" s="638"/>
      <c r="E60" s="572"/>
      <c r="F60" s="121">
        <v>0.2</v>
      </c>
      <c r="G60" s="17">
        <v>3.9</v>
      </c>
    </row>
    <row r="61" spans="2:7" ht="12.75">
      <c r="B61" s="635" t="s">
        <v>226</v>
      </c>
      <c r="C61" s="636"/>
      <c r="D61" s="636"/>
      <c r="E61" s="636"/>
      <c r="F61" s="114">
        <f>SUM(F48:F60)</f>
        <v>100.10000000000001</v>
      </c>
      <c r="G61" s="7">
        <f>SUM(G48:G60)</f>
        <v>99.9</v>
      </c>
    </row>
    <row r="62" spans="2:7" ht="12.75">
      <c r="B62" s="631" t="s">
        <v>241</v>
      </c>
      <c r="C62" s="632"/>
      <c r="D62" s="632"/>
      <c r="E62" s="632"/>
      <c r="F62" s="122">
        <v>586</v>
      </c>
      <c r="G62" s="129">
        <v>1808</v>
      </c>
    </row>
  </sheetData>
  <sheetProtection/>
  <mergeCells count="54">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3:E53"/>
    <mergeCell ref="B50:E50"/>
    <mergeCell ref="B51:E51"/>
    <mergeCell ref="B48:E48"/>
    <mergeCell ref="B49:E49"/>
    <mergeCell ref="B54:E54"/>
    <mergeCell ref="I25:M27"/>
    <mergeCell ref="B62:E62"/>
    <mergeCell ref="B60:E60"/>
    <mergeCell ref="B61:E61"/>
    <mergeCell ref="B58:E58"/>
    <mergeCell ref="B59:E59"/>
    <mergeCell ref="B56:E56"/>
    <mergeCell ref="B57:E57"/>
    <mergeCell ref="B55:E55"/>
    <mergeCell ref="B52:E52"/>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C36" sqref="C36:D36"/>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13</v>
      </c>
      <c r="B1" s="581"/>
      <c r="C1" s="581"/>
      <c r="D1" s="581"/>
      <c r="E1" s="581"/>
      <c r="F1" s="581"/>
      <c r="G1" s="581"/>
    </row>
    <row r="2" spans="1:7" ht="12.75">
      <c r="A2" s="384"/>
      <c r="B2" s="384"/>
      <c r="C2" s="384"/>
      <c r="D2" s="384"/>
      <c r="E2" s="384"/>
      <c r="F2" s="384"/>
      <c r="G2" s="384"/>
    </row>
    <row r="3" spans="1:8" ht="12.75" customHeight="1">
      <c r="A3" s="384"/>
      <c r="B3" s="582" t="s">
        <v>289</v>
      </c>
      <c r="C3" s="582"/>
      <c r="D3" s="582"/>
      <c r="E3" s="582"/>
      <c r="F3" s="582"/>
      <c r="G3" s="38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1.9</v>
      </c>
      <c r="D7" s="5">
        <v>0.5</v>
      </c>
      <c r="E7" s="5">
        <v>1.9</v>
      </c>
      <c r="F7" s="5">
        <v>0.7</v>
      </c>
    </row>
    <row r="8" spans="2:6" ht="17.25" customHeight="1">
      <c r="B8" s="94" t="s">
        <v>162</v>
      </c>
      <c r="C8" s="102">
        <v>13.8</v>
      </c>
      <c r="D8" s="102">
        <v>5.8</v>
      </c>
      <c r="E8" s="102">
        <v>13.2</v>
      </c>
      <c r="F8" s="102">
        <v>6.4</v>
      </c>
    </row>
    <row r="9" spans="2:6" ht="17.25" customHeight="1">
      <c r="B9" s="94" t="s">
        <v>163</v>
      </c>
      <c r="C9" s="102">
        <v>41.5</v>
      </c>
      <c r="D9" s="102">
        <v>30</v>
      </c>
      <c r="E9" s="102">
        <v>39.8</v>
      </c>
      <c r="F9" s="102">
        <v>27.1</v>
      </c>
    </row>
    <row r="10" spans="2:6" ht="17.25" customHeight="1">
      <c r="B10" s="94" t="s">
        <v>164</v>
      </c>
      <c r="C10" s="102">
        <v>7</v>
      </c>
      <c r="D10" s="102">
        <v>13.1</v>
      </c>
      <c r="E10" s="102">
        <v>8.5</v>
      </c>
      <c r="F10" s="102">
        <v>15.7</v>
      </c>
    </row>
    <row r="11" spans="2:6" ht="17.25" customHeight="1">
      <c r="B11" s="94" t="s">
        <v>165</v>
      </c>
      <c r="C11" s="102">
        <v>22</v>
      </c>
      <c r="D11" s="102">
        <v>36</v>
      </c>
      <c r="E11" s="102">
        <v>20.7</v>
      </c>
      <c r="F11" s="102">
        <v>34.8</v>
      </c>
    </row>
    <row r="12" spans="2:6" ht="17.25" customHeight="1">
      <c r="B12" s="94" t="s">
        <v>166</v>
      </c>
      <c r="C12" s="102">
        <v>8.4</v>
      </c>
      <c r="D12" s="102">
        <v>3.4</v>
      </c>
      <c r="E12" s="102">
        <v>7.7</v>
      </c>
      <c r="F12" s="102">
        <v>2.5</v>
      </c>
    </row>
    <row r="13" spans="2:6" ht="17.25" customHeight="1">
      <c r="B13" s="97" t="s">
        <v>228</v>
      </c>
      <c r="C13" s="102">
        <v>1</v>
      </c>
      <c r="D13" s="102">
        <v>8.4</v>
      </c>
      <c r="E13" s="102">
        <v>1</v>
      </c>
      <c r="F13" s="102">
        <v>7</v>
      </c>
    </row>
    <row r="14" spans="2:6" ht="17.25" customHeight="1">
      <c r="B14" s="47" t="s">
        <v>227</v>
      </c>
      <c r="C14" s="6">
        <v>4.4</v>
      </c>
      <c r="D14" s="6">
        <v>2.7</v>
      </c>
      <c r="E14" s="6">
        <v>7.2</v>
      </c>
      <c r="F14" s="6">
        <v>5.8</v>
      </c>
    </row>
    <row r="15" spans="2:6" ht="15.75" customHeight="1">
      <c r="B15" s="104" t="s">
        <v>240</v>
      </c>
      <c r="C15" s="90">
        <f>SUM(C7:C14)</f>
        <v>100.00000000000001</v>
      </c>
      <c r="D15" s="91">
        <f>SUM(D7:D14)</f>
        <v>99.90000000000002</v>
      </c>
      <c r="E15" s="91">
        <f>SUM(E7:E14)</f>
        <v>100</v>
      </c>
      <c r="F15" s="91">
        <f>SUM(F7:F14)</f>
        <v>100</v>
      </c>
    </row>
    <row r="16" spans="2:6" ht="15.75" customHeight="1">
      <c r="B16" s="54" t="s">
        <v>241</v>
      </c>
      <c r="C16" s="92">
        <v>586</v>
      </c>
      <c r="D16" s="93">
        <v>586</v>
      </c>
      <c r="E16" s="93">
        <v>1808</v>
      </c>
      <c r="F16" s="93">
        <v>1808</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6" ht="17.25" customHeight="1">
      <c r="B21" s="96" t="s">
        <v>252</v>
      </c>
      <c r="C21" s="641">
        <v>87.5</v>
      </c>
      <c r="D21" s="642"/>
      <c r="E21" s="641">
        <v>85.5</v>
      </c>
      <c r="F21" s="642"/>
    </row>
    <row r="22" spans="2:6" ht="17.25" customHeight="1">
      <c r="B22" s="97" t="s">
        <v>253</v>
      </c>
      <c r="C22" s="639">
        <v>0.3</v>
      </c>
      <c r="D22" s="640"/>
      <c r="E22" s="639">
        <v>0.3</v>
      </c>
      <c r="F22" s="640"/>
    </row>
    <row r="23" spans="2:6" ht="17.25" customHeight="1">
      <c r="B23" s="97" t="s">
        <v>232</v>
      </c>
      <c r="C23" s="639">
        <v>0</v>
      </c>
      <c r="D23" s="640"/>
      <c r="E23" s="639">
        <v>0.1</v>
      </c>
      <c r="F23" s="640"/>
    </row>
    <row r="24" spans="2:6" ht="17.25" customHeight="1">
      <c r="B24" s="97" t="s">
        <v>254</v>
      </c>
      <c r="C24" s="639">
        <v>0.3</v>
      </c>
      <c r="D24" s="640"/>
      <c r="E24" s="639">
        <v>0.1</v>
      </c>
      <c r="F24" s="640"/>
    </row>
    <row r="25" spans="2:6" ht="17.25" customHeight="1">
      <c r="B25" s="97" t="s">
        <v>255</v>
      </c>
      <c r="C25" s="639">
        <v>0</v>
      </c>
      <c r="D25" s="640"/>
      <c r="E25" s="639">
        <v>0</v>
      </c>
      <c r="F25" s="640"/>
    </row>
    <row r="26" spans="2:6" ht="17.25" customHeight="1">
      <c r="B26" s="97" t="s">
        <v>256</v>
      </c>
      <c r="C26" s="639">
        <v>0</v>
      </c>
      <c r="D26" s="640"/>
      <c r="E26" s="639">
        <v>0</v>
      </c>
      <c r="F26" s="640"/>
    </row>
    <row r="27" spans="2:6" ht="17.25" customHeight="1">
      <c r="B27" s="97" t="s">
        <v>180</v>
      </c>
      <c r="C27" s="639">
        <v>0.2</v>
      </c>
      <c r="D27" s="640"/>
      <c r="E27" s="639">
        <v>0.1</v>
      </c>
      <c r="F27" s="640"/>
    </row>
    <row r="28" spans="2:6" ht="17.25" customHeight="1">
      <c r="B28" s="97" t="s">
        <v>257</v>
      </c>
      <c r="C28" s="639">
        <v>0.3</v>
      </c>
      <c r="D28" s="640"/>
      <c r="E28" s="639">
        <v>0.4</v>
      </c>
      <c r="F28" s="640"/>
    </row>
    <row r="29" spans="2:6" ht="17.25" customHeight="1">
      <c r="B29" s="97" t="s">
        <v>258</v>
      </c>
      <c r="C29" s="639">
        <v>0.2</v>
      </c>
      <c r="D29" s="640"/>
      <c r="E29" s="639">
        <v>0.1</v>
      </c>
      <c r="F29" s="640"/>
    </row>
    <row r="30" spans="2:6" ht="17.25" customHeight="1">
      <c r="B30" s="97" t="s">
        <v>259</v>
      </c>
      <c r="C30" s="639">
        <v>0</v>
      </c>
      <c r="D30" s="640"/>
      <c r="E30" s="639">
        <v>0</v>
      </c>
      <c r="F30" s="640"/>
    </row>
    <row r="31" spans="2:6" ht="17.25" customHeight="1">
      <c r="B31" s="97" t="s">
        <v>260</v>
      </c>
      <c r="C31" s="639">
        <v>0</v>
      </c>
      <c r="D31" s="640"/>
      <c r="E31" s="639">
        <v>0</v>
      </c>
      <c r="F31" s="640"/>
    </row>
    <row r="32" spans="2:6" ht="17.25" customHeight="1">
      <c r="B32" s="97" t="s">
        <v>261</v>
      </c>
      <c r="C32" s="639">
        <v>0</v>
      </c>
      <c r="D32" s="640"/>
      <c r="E32" s="639">
        <v>0</v>
      </c>
      <c r="F32" s="640"/>
    </row>
    <row r="33" spans="2:6" ht="17.25" customHeight="1">
      <c r="B33" s="97" t="s">
        <v>262</v>
      </c>
      <c r="C33" s="639">
        <v>0</v>
      </c>
      <c r="D33" s="640"/>
      <c r="E33" s="639">
        <v>0</v>
      </c>
      <c r="F33" s="640"/>
    </row>
    <row r="34" spans="2:6" ht="17.25" customHeight="1">
      <c r="B34" s="97" t="s">
        <v>167</v>
      </c>
      <c r="C34" s="639">
        <v>0</v>
      </c>
      <c r="D34" s="640"/>
      <c r="E34" s="639">
        <v>0.1</v>
      </c>
      <c r="F34" s="640"/>
    </row>
    <row r="35" spans="2:6" ht="17.25" customHeight="1">
      <c r="B35" s="97" t="s">
        <v>263</v>
      </c>
      <c r="C35" s="639">
        <v>0.5</v>
      </c>
      <c r="D35" s="640"/>
      <c r="E35" s="639">
        <v>0.7</v>
      </c>
      <c r="F35" s="640"/>
    </row>
    <row r="36" spans="2:6" ht="15.75" customHeight="1">
      <c r="B36" s="47" t="s">
        <v>227</v>
      </c>
      <c r="C36" s="662">
        <v>10.6</v>
      </c>
      <c r="D36" s="663"/>
      <c r="E36" s="662">
        <v>12.7</v>
      </c>
      <c r="F36" s="663"/>
    </row>
    <row r="37" spans="2:6" ht="15.75" customHeight="1">
      <c r="B37" s="98" t="s">
        <v>240</v>
      </c>
      <c r="C37" s="650">
        <f>SUM(C21:C36)</f>
        <v>99.89999999999999</v>
      </c>
      <c r="D37" s="651"/>
      <c r="E37" s="650">
        <f>SUM(E21:E36)</f>
        <v>100.09999999999998</v>
      </c>
      <c r="F37" s="651"/>
    </row>
    <row r="38" spans="2:6" ht="12.75">
      <c r="B38" s="99" t="s">
        <v>241</v>
      </c>
      <c r="C38" s="648">
        <v>586</v>
      </c>
      <c r="D38" s="649"/>
      <c r="E38" s="648">
        <v>1808</v>
      </c>
      <c r="F38" s="649"/>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51"/>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317</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0</v>
      </c>
      <c r="F7" s="56">
        <v>0</v>
      </c>
      <c r="G7" s="26">
        <f>SUM(E7:F7)</f>
        <v>0</v>
      </c>
      <c r="H7" s="57">
        <v>0</v>
      </c>
    </row>
    <row r="8" spans="2:8" ht="15">
      <c r="B8" s="562"/>
      <c r="C8" s="559"/>
      <c r="D8" s="44" t="s">
        <v>278</v>
      </c>
      <c r="E8" s="55">
        <v>388</v>
      </c>
      <c r="F8" s="56">
        <v>212</v>
      </c>
      <c r="G8" s="26">
        <f>SUM(E8:F8)</f>
        <v>600</v>
      </c>
      <c r="H8" s="57">
        <v>10</v>
      </c>
    </row>
    <row r="9" spans="2:8" ht="12.75">
      <c r="B9" s="562"/>
      <c r="C9" s="560"/>
      <c r="D9" s="45" t="s">
        <v>226</v>
      </c>
      <c r="E9" s="77">
        <f>SUM(E7:E8)</f>
        <v>388</v>
      </c>
      <c r="F9" s="58">
        <f>SUM(F7:F8)</f>
        <v>212</v>
      </c>
      <c r="G9" s="58">
        <f>SUM(G7:G8)</f>
        <v>600</v>
      </c>
      <c r="H9" s="78">
        <f>SUM(H7:H8)</f>
        <v>10</v>
      </c>
    </row>
    <row r="10" spans="2:8" ht="15" customHeight="1">
      <c r="B10" s="562"/>
      <c r="C10" s="558" t="s">
        <v>278</v>
      </c>
      <c r="D10" s="52" t="s">
        <v>277</v>
      </c>
      <c r="E10" s="55">
        <v>0</v>
      </c>
      <c r="F10" s="56">
        <v>0</v>
      </c>
      <c r="G10" s="26">
        <f>SUM(E10:F10)</f>
        <v>0</v>
      </c>
      <c r="H10" s="57">
        <v>0</v>
      </c>
    </row>
    <row r="11" spans="2:8" ht="15">
      <c r="B11" s="562"/>
      <c r="C11" s="559"/>
      <c r="D11" s="44" t="s">
        <v>278</v>
      </c>
      <c r="E11" s="55">
        <v>337</v>
      </c>
      <c r="F11" s="56">
        <v>205</v>
      </c>
      <c r="G11" s="26">
        <f>SUM(E11:F11)</f>
        <v>542</v>
      </c>
      <c r="H11" s="57">
        <v>7</v>
      </c>
    </row>
    <row r="12" spans="2:8" ht="15" customHeight="1">
      <c r="B12" s="562"/>
      <c r="C12" s="559"/>
      <c r="D12" s="45" t="s">
        <v>226</v>
      </c>
      <c r="E12" s="77">
        <f>SUM(E10:E11)</f>
        <v>337</v>
      </c>
      <c r="F12" s="58">
        <f>SUM(F10:F11)</f>
        <v>205</v>
      </c>
      <c r="G12" s="58">
        <f>SUM(G10:G11)</f>
        <v>542</v>
      </c>
      <c r="H12" s="78">
        <f>SUM(H10:H11)</f>
        <v>7</v>
      </c>
    </row>
    <row r="13" spans="2:8" ht="15" customHeight="1">
      <c r="B13" s="562"/>
      <c r="C13" s="558" t="s">
        <v>279</v>
      </c>
      <c r="D13" s="52" t="s">
        <v>277</v>
      </c>
      <c r="E13" s="55">
        <v>0</v>
      </c>
      <c r="F13" s="56">
        <v>0</v>
      </c>
      <c r="G13" s="26">
        <f>SUM(E13:F13)</f>
        <v>0</v>
      </c>
      <c r="H13" s="57">
        <v>0</v>
      </c>
    </row>
    <row r="14" spans="2:8" ht="15">
      <c r="B14" s="562"/>
      <c r="C14" s="559"/>
      <c r="D14" s="44" t="s">
        <v>278</v>
      </c>
      <c r="E14" s="55">
        <v>387</v>
      </c>
      <c r="F14" s="56">
        <v>213</v>
      </c>
      <c r="G14" s="26">
        <f>SUM(E14:F14)</f>
        <v>600</v>
      </c>
      <c r="H14" s="57">
        <v>8</v>
      </c>
    </row>
    <row r="15" spans="2:8" ht="12.75">
      <c r="B15" s="562"/>
      <c r="C15" s="560"/>
      <c r="D15" s="53" t="s">
        <v>226</v>
      </c>
      <c r="E15" s="72">
        <f>SUM(E13:E14)</f>
        <v>387</v>
      </c>
      <c r="F15" s="63">
        <f>SUM(F13:F14)</f>
        <v>213</v>
      </c>
      <c r="G15" s="63">
        <f>SUM(G13:G14)</f>
        <v>600</v>
      </c>
      <c r="H15" s="74">
        <f>SUM(H13:H14)</f>
        <v>8</v>
      </c>
    </row>
    <row r="16" spans="2:8" ht="12.75">
      <c r="B16" s="563"/>
      <c r="C16" s="590" t="s">
        <v>226</v>
      </c>
      <c r="D16" s="591"/>
      <c r="E16" s="77">
        <f>SUM(E15,E12,E9)</f>
        <v>1112</v>
      </c>
      <c r="F16" s="58">
        <f>SUM(F15,F12,F9)</f>
        <v>630</v>
      </c>
      <c r="G16" s="58">
        <f>SUM(G15,G12,G9)</f>
        <v>1742</v>
      </c>
      <c r="H16" s="78">
        <f>SUM(H15,H12,H9)</f>
        <v>25</v>
      </c>
    </row>
    <row r="17" spans="2:8" ht="12.75">
      <c r="B17" s="108"/>
      <c r="C17" s="100"/>
      <c r="D17" s="100"/>
      <c r="E17" s="103"/>
      <c r="F17" s="103"/>
      <c r="G17" s="103"/>
      <c r="H17" s="103"/>
    </row>
    <row r="18" spans="2:8" ht="12.75">
      <c r="B18" s="27"/>
      <c r="C18" s="27"/>
      <c r="D18" s="27"/>
      <c r="E18" s="27"/>
      <c r="F18" s="27"/>
      <c r="G18" s="28"/>
      <c r="H18" s="28"/>
    </row>
    <row r="19" spans="1:7" s="37" customFormat="1" ht="16.5" customHeight="1">
      <c r="A19" s="29"/>
      <c r="B19" s="35"/>
      <c r="C19" s="35"/>
      <c r="D19" s="35"/>
      <c r="E19" s="374" t="s">
        <v>266</v>
      </c>
      <c r="F19" s="374" t="s">
        <v>267</v>
      </c>
      <c r="G19" s="375" t="s">
        <v>226</v>
      </c>
    </row>
    <row r="20" spans="1:7" s="37" customFormat="1" ht="29.25" customHeight="1">
      <c r="A20" s="29"/>
      <c r="B20" s="652" t="s">
        <v>168</v>
      </c>
      <c r="C20" s="653"/>
      <c r="D20" s="654"/>
      <c r="E20" s="110">
        <v>1</v>
      </c>
      <c r="F20" s="110">
        <v>1</v>
      </c>
      <c r="G20" s="111">
        <f>SUM(E20:F20)</f>
        <v>2</v>
      </c>
    </row>
    <row r="21" spans="1:2" s="37" customFormat="1" ht="17.25" customHeight="1">
      <c r="A21" s="29"/>
      <c r="B21" s="39"/>
    </row>
    <row r="22" spans="1:8" s="37" customFormat="1" ht="12.75">
      <c r="A22" s="29"/>
      <c r="B22" s="582" t="s">
        <v>285</v>
      </c>
      <c r="C22" s="582"/>
      <c r="D22" s="582"/>
      <c r="E22" s="582"/>
      <c r="F22" s="582"/>
      <c r="G22" s="582"/>
      <c r="H22" s="48"/>
    </row>
    <row r="23" spans="1:8" s="37" customFormat="1" ht="8.25" customHeight="1">
      <c r="A23" s="29"/>
      <c r="B23" s="34"/>
      <c r="C23" s="40"/>
      <c r="D23" s="40"/>
      <c r="E23" s="33"/>
      <c r="F23" s="31"/>
      <c r="G23" s="31"/>
      <c r="H23" s="39"/>
    </row>
    <row r="24" spans="1:8" s="37" customFormat="1" ht="16.5" customHeight="1">
      <c r="A24" s="29"/>
      <c r="B24" s="40"/>
      <c r="C24" s="40"/>
      <c r="D24" s="377" t="s">
        <v>280</v>
      </c>
      <c r="E24" s="377" t="s">
        <v>266</v>
      </c>
      <c r="F24" s="379" t="s">
        <v>267</v>
      </c>
      <c r="G24" s="378" t="s">
        <v>226</v>
      </c>
      <c r="H24" s="39"/>
    </row>
    <row r="25" spans="1:8" s="37" customFormat="1" ht="15">
      <c r="A25" s="29"/>
      <c r="B25" s="567" t="s">
        <v>269</v>
      </c>
      <c r="C25" s="568"/>
      <c r="D25" s="52" t="s">
        <v>277</v>
      </c>
      <c r="E25" s="61">
        <v>327</v>
      </c>
      <c r="F25" s="62">
        <v>183</v>
      </c>
      <c r="G25" s="63">
        <f>SUM(E25:F25)</f>
        <v>510</v>
      </c>
      <c r="H25" s="39"/>
    </row>
    <row r="26" spans="1:8" s="37" customFormat="1" ht="15">
      <c r="A26" s="29"/>
      <c r="B26" s="569"/>
      <c r="C26" s="570"/>
      <c r="D26" s="44" t="s">
        <v>278</v>
      </c>
      <c r="E26" s="56">
        <v>43</v>
      </c>
      <c r="F26" s="55">
        <v>50</v>
      </c>
      <c r="G26" s="26">
        <f>SUM(E26:F26)</f>
        <v>93</v>
      </c>
      <c r="H26" s="39"/>
    </row>
    <row r="27" spans="1:8" s="37" customFormat="1" ht="12.75">
      <c r="A27" s="29"/>
      <c r="B27" s="571"/>
      <c r="C27" s="572"/>
      <c r="D27" s="45" t="s">
        <v>226</v>
      </c>
      <c r="E27" s="63">
        <f>SUM(E25:E26)</f>
        <v>370</v>
      </c>
      <c r="F27" s="72">
        <f>SUM(F25:F26)</f>
        <v>233</v>
      </c>
      <c r="G27" s="63">
        <f>SUM(G25:G26)</f>
        <v>603</v>
      </c>
      <c r="H27" s="39"/>
    </row>
    <row r="28" spans="1:8" s="37" customFormat="1" ht="15">
      <c r="A28" s="29"/>
      <c r="B28" s="567" t="s">
        <v>270</v>
      </c>
      <c r="C28" s="568"/>
      <c r="D28" s="52" t="s">
        <v>277</v>
      </c>
      <c r="E28" s="73">
        <v>307</v>
      </c>
      <c r="F28" s="61">
        <v>153</v>
      </c>
      <c r="G28" s="74">
        <f>SUM(E28:F28)</f>
        <v>460</v>
      </c>
      <c r="H28" s="40"/>
    </row>
    <row r="29" spans="1:8" s="37" customFormat="1" ht="15">
      <c r="A29" s="29"/>
      <c r="B29" s="569"/>
      <c r="C29" s="570"/>
      <c r="D29" s="44" t="s">
        <v>278</v>
      </c>
      <c r="E29" s="75">
        <v>41</v>
      </c>
      <c r="F29" s="64">
        <v>44</v>
      </c>
      <c r="G29" s="76">
        <f>SUM(E29:F29)</f>
        <v>85</v>
      </c>
      <c r="H29" s="40"/>
    </row>
    <row r="30" spans="1:8" s="37" customFormat="1" ht="12.75">
      <c r="A30" s="29"/>
      <c r="B30" s="571"/>
      <c r="C30" s="572"/>
      <c r="D30" s="45" t="s">
        <v>226</v>
      </c>
      <c r="E30" s="58">
        <f>SUM(E28:E29)</f>
        <v>348</v>
      </c>
      <c r="F30" s="77">
        <f>SUM(F28:F29)</f>
        <v>197</v>
      </c>
      <c r="G30" s="58">
        <f>SUM(G28:G29)</f>
        <v>545</v>
      </c>
      <c r="H30" s="40"/>
    </row>
    <row r="31" spans="1:8" s="37" customFormat="1" ht="12.75" customHeight="1">
      <c r="A31" s="29"/>
      <c r="B31" s="583" t="s">
        <v>271</v>
      </c>
      <c r="C31" s="585"/>
      <c r="D31" s="52" t="s">
        <v>277</v>
      </c>
      <c r="E31" s="61">
        <v>0</v>
      </c>
      <c r="F31" s="62">
        <v>0</v>
      </c>
      <c r="G31" s="63">
        <f>SUM(E31:F31)</f>
        <v>0</v>
      </c>
      <c r="H31" s="40"/>
    </row>
    <row r="32" spans="1:8" s="37" customFormat="1" ht="12.75" customHeight="1">
      <c r="A32" s="29"/>
      <c r="B32" s="588"/>
      <c r="C32" s="589"/>
      <c r="D32" s="44" t="s">
        <v>278</v>
      </c>
      <c r="E32" s="56">
        <v>0</v>
      </c>
      <c r="F32" s="55">
        <v>0</v>
      </c>
      <c r="G32" s="26">
        <f>SUM(E32:F32)</f>
        <v>0</v>
      </c>
      <c r="H32" s="40"/>
    </row>
    <row r="33" spans="1:8" s="37" customFormat="1" ht="12.75" customHeight="1">
      <c r="A33" s="29"/>
      <c r="B33" s="564"/>
      <c r="C33" s="566"/>
      <c r="D33" s="45" t="s">
        <v>226</v>
      </c>
      <c r="E33" s="63">
        <f>SUM(E31:E32)</f>
        <v>0</v>
      </c>
      <c r="F33" s="72">
        <f>SUM(F31:F32)</f>
        <v>0</v>
      </c>
      <c r="G33" s="63">
        <f>SUM(G31:G32)</f>
        <v>0</v>
      </c>
      <c r="H33" s="40"/>
    </row>
    <row r="34" spans="1:8" s="37" customFormat="1" ht="12.75" customHeight="1">
      <c r="A34" s="29"/>
      <c r="B34" s="583" t="s">
        <v>272</v>
      </c>
      <c r="C34" s="585"/>
      <c r="D34" s="52" t="s">
        <v>277</v>
      </c>
      <c r="E34" s="61">
        <v>0</v>
      </c>
      <c r="F34" s="62">
        <v>0</v>
      </c>
      <c r="G34" s="63">
        <f>SUM(E34:F34)</f>
        <v>0</v>
      </c>
      <c r="H34" s="1"/>
    </row>
    <row r="35" spans="1:8" s="37" customFormat="1" ht="12.75" customHeight="1">
      <c r="A35" s="29"/>
      <c r="B35" s="588"/>
      <c r="C35" s="589"/>
      <c r="D35" s="44" t="s">
        <v>278</v>
      </c>
      <c r="E35" s="56">
        <v>0</v>
      </c>
      <c r="F35" s="55">
        <v>0</v>
      </c>
      <c r="G35" s="26">
        <f>SUM(E35:F35)</f>
        <v>0</v>
      </c>
      <c r="H35" s="1"/>
    </row>
    <row r="36" spans="1:8" s="37" customFormat="1" ht="12.75" customHeight="1">
      <c r="A36" s="29"/>
      <c r="B36" s="564"/>
      <c r="C36" s="566"/>
      <c r="D36" s="45" t="s">
        <v>226</v>
      </c>
      <c r="E36" s="58">
        <f>SUM(E34:E35)</f>
        <v>0</v>
      </c>
      <c r="F36" s="77">
        <f>SUM(F34:F35)</f>
        <v>0</v>
      </c>
      <c r="G36" s="58">
        <f>SUM(G34:G35)</f>
        <v>0</v>
      </c>
      <c r="H36" s="1"/>
    </row>
    <row r="37" spans="1:8" s="37" customFormat="1" ht="17.25" customHeight="1">
      <c r="A37" s="29"/>
      <c r="B37" s="39"/>
      <c r="C37" s="39"/>
      <c r="D37" s="39"/>
      <c r="E37" s="42"/>
      <c r="F37" s="42"/>
      <c r="G37" s="42"/>
      <c r="H37" s="40"/>
    </row>
    <row r="38" spans="1:8" s="37" customFormat="1" ht="12.75">
      <c r="A38" s="29"/>
      <c r="B38" s="582" t="s">
        <v>286</v>
      </c>
      <c r="C38" s="582"/>
      <c r="D38" s="582"/>
      <c r="E38" s="582"/>
      <c r="F38" s="582"/>
      <c r="G38" s="582"/>
      <c r="H38" s="48"/>
    </row>
    <row r="39" spans="1:8" s="37" customFormat="1" ht="8.25" customHeight="1">
      <c r="A39" s="29"/>
      <c r="B39" s="34"/>
      <c r="C39" s="40"/>
      <c r="D39" s="40"/>
      <c r="E39" s="40"/>
      <c r="F39" s="40"/>
      <c r="G39" s="40"/>
      <c r="H39" s="40"/>
    </row>
    <row r="40" spans="1:8" s="37" customFormat="1" ht="17.25" customHeight="1">
      <c r="A40" s="29"/>
      <c r="B40" s="35"/>
      <c r="C40" s="35"/>
      <c r="D40" s="35"/>
      <c r="E40" s="377" t="s">
        <v>266</v>
      </c>
      <c r="F40" s="379" t="s">
        <v>267</v>
      </c>
      <c r="G40" s="378" t="s">
        <v>226</v>
      </c>
      <c r="H40" s="40"/>
    </row>
    <row r="41" spans="1:8" s="37" customFormat="1" ht="27" customHeight="1">
      <c r="A41" s="29"/>
      <c r="B41" s="583" t="s">
        <v>187</v>
      </c>
      <c r="C41" s="584"/>
      <c r="D41" s="585"/>
      <c r="E41" s="59">
        <v>1081</v>
      </c>
      <c r="F41" s="67">
        <v>478</v>
      </c>
      <c r="G41" s="68">
        <f>SUM(E41:F41)</f>
        <v>1559</v>
      </c>
      <c r="H41" s="40"/>
    </row>
    <row r="42" spans="1:8" s="37" customFormat="1" ht="12.75" customHeight="1">
      <c r="A42" s="29"/>
      <c r="B42" s="564" t="s">
        <v>273</v>
      </c>
      <c r="C42" s="565"/>
      <c r="D42" s="566"/>
      <c r="E42" s="60">
        <v>669</v>
      </c>
      <c r="F42" s="69">
        <v>288</v>
      </c>
      <c r="G42" s="70">
        <f>SUM(E42:F42)</f>
        <v>957</v>
      </c>
      <c r="H42" s="40"/>
    </row>
    <row r="43" spans="1:8" s="37" customFormat="1" ht="12.75">
      <c r="A43" s="29"/>
      <c r="B43" s="39" t="s">
        <v>188</v>
      </c>
      <c r="C43" s="39"/>
      <c r="D43" s="39"/>
      <c r="E43" s="39"/>
      <c r="F43" s="39"/>
      <c r="G43" s="40"/>
      <c r="H43" s="40"/>
    </row>
    <row r="44" spans="1:8" s="37" customFormat="1" ht="17.25" customHeight="1">
      <c r="A44" s="29"/>
      <c r="B44" s="39"/>
      <c r="C44" s="39"/>
      <c r="D44" s="39"/>
      <c r="E44" s="39"/>
      <c r="F44" s="39"/>
      <c r="G44" s="40"/>
      <c r="H44" s="40"/>
    </row>
    <row r="45" spans="1:8" s="37" customFormat="1" ht="12.75">
      <c r="A45" s="29"/>
      <c r="B45" s="582" t="s">
        <v>287</v>
      </c>
      <c r="C45" s="582"/>
      <c r="D45" s="582"/>
      <c r="E45" s="582"/>
      <c r="F45" s="582"/>
      <c r="G45" s="582"/>
      <c r="H45" s="48"/>
    </row>
    <row r="46" spans="1:8" s="37" customFormat="1" ht="8.25" customHeight="1">
      <c r="A46" s="29"/>
      <c r="B46" s="43"/>
      <c r="C46" s="33"/>
      <c r="D46" s="33"/>
      <c r="E46" s="31"/>
      <c r="F46" s="29"/>
      <c r="G46" s="40"/>
      <c r="H46" s="40"/>
    </row>
    <row r="47" spans="1:8" s="37" customFormat="1" ht="12.75">
      <c r="A47" s="29"/>
      <c r="B47" s="380" t="s">
        <v>274</v>
      </c>
      <c r="C47" s="380" t="s">
        <v>275</v>
      </c>
      <c r="D47" s="573" t="s">
        <v>276</v>
      </c>
      <c r="E47" s="574"/>
      <c r="F47" s="577" t="s">
        <v>226</v>
      </c>
      <c r="G47" s="578"/>
      <c r="H47" s="40"/>
    </row>
    <row r="48" spans="1:8" s="37" customFormat="1" ht="12.75">
      <c r="A48" s="29"/>
      <c r="B48" s="113">
        <v>18</v>
      </c>
      <c r="C48" s="113">
        <v>0</v>
      </c>
      <c r="D48" s="575">
        <v>0</v>
      </c>
      <c r="E48" s="576"/>
      <c r="F48" s="579">
        <f>SUM(B48:E48)</f>
        <v>18</v>
      </c>
      <c r="G48" s="580"/>
      <c r="H48" s="40"/>
    </row>
    <row r="49" spans="1:8" s="37" customFormat="1" ht="12.75">
      <c r="A49" s="29"/>
      <c r="B49" s="29"/>
      <c r="C49" s="29"/>
      <c r="D49" s="29"/>
      <c r="E49" s="29"/>
      <c r="F49" s="29"/>
      <c r="G49" s="29"/>
      <c r="H49" s="29"/>
    </row>
    <row r="50" spans="1:8" s="37" customFormat="1" ht="12.75">
      <c r="A50" s="29"/>
      <c r="B50" s="29"/>
      <c r="C50" s="29"/>
      <c r="D50" s="29"/>
      <c r="E50" s="29"/>
      <c r="F50" s="29"/>
      <c r="G50" s="29"/>
      <c r="H50" s="29"/>
    </row>
    <row r="51" spans="1:11" s="37" customFormat="1" ht="12.75">
      <c r="A51" s="29"/>
      <c r="B51" s="29"/>
      <c r="C51" s="29"/>
      <c r="D51" s="29"/>
      <c r="E51" s="29"/>
      <c r="F51" s="29"/>
      <c r="G51" s="29"/>
      <c r="H51" s="29"/>
      <c r="K51" s="37" t="s">
        <v>169</v>
      </c>
    </row>
  </sheetData>
  <sheetProtection/>
  <mergeCells count="24">
    <mergeCell ref="A1:I1"/>
    <mergeCell ref="B3:G3"/>
    <mergeCell ref="B5:B16"/>
    <mergeCell ref="C5:C6"/>
    <mergeCell ref="D5:D6"/>
    <mergeCell ref="E5:H5"/>
    <mergeCell ref="C7:C9"/>
    <mergeCell ref="C10:C12"/>
    <mergeCell ref="C13:C15"/>
    <mergeCell ref="C16:D16"/>
    <mergeCell ref="D48:E48"/>
    <mergeCell ref="F48:G48"/>
    <mergeCell ref="B38:G38"/>
    <mergeCell ref="B41:D41"/>
    <mergeCell ref="B42:D42"/>
    <mergeCell ref="B45:G45"/>
    <mergeCell ref="D47:E47"/>
    <mergeCell ref="F47:G47"/>
    <mergeCell ref="B20:D20"/>
    <mergeCell ref="B22:G22"/>
    <mergeCell ref="B25:C27"/>
    <mergeCell ref="B28:C30"/>
    <mergeCell ref="B31:C33"/>
    <mergeCell ref="B34:C3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6 G27:G36" formula="1"/>
  </ignoredErrors>
</worksheet>
</file>

<file path=xl/worksheets/sheet35.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R42" sqref="R42"/>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317</v>
      </c>
      <c r="B1" s="581"/>
      <c r="C1" s="581"/>
      <c r="D1" s="581"/>
      <c r="E1" s="581"/>
      <c r="F1" s="581"/>
      <c r="G1" s="581"/>
      <c r="H1" s="581"/>
      <c r="I1" s="581"/>
      <c r="J1" s="581"/>
    </row>
    <row r="3" spans="2:9" ht="12.75" customHeight="1">
      <c r="B3" s="582" t="s">
        <v>282</v>
      </c>
      <c r="C3" s="582"/>
      <c r="D3" s="582"/>
      <c r="E3" s="582"/>
      <c r="F3" s="582"/>
      <c r="G3" s="582"/>
      <c r="H3" s="582"/>
      <c r="I3" s="582"/>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96.5</v>
      </c>
      <c r="D12" s="10">
        <v>0</v>
      </c>
      <c r="E12" s="8">
        <v>0.2</v>
      </c>
      <c r="F12" s="10">
        <v>1.4</v>
      </c>
      <c r="G12" s="11">
        <v>1.9</v>
      </c>
      <c r="H12" s="8">
        <v>0</v>
      </c>
      <c r="I12" s="9">
        <f>SUM(C12:H12)</f>
        <v>100.00000000000001</v>
      </c>
    </row>
    <row r="13" spans="2:9" ht="12.75">
      <c r="B13" s="84" t="s">
        <v>241</v>
      </c>
      <c r="C13" s="14"/>
      <c r="D13" s="13"/>
      <c r="E13" s="14"/>
      <c r="F13" s="13"/>
      <c r="G13" s="14"/>
      <c r="H13" s="15"/>
      <c r="I13" s="88">
        <v>513</v>
      </c>
    </row>
    <row r="14" spans="2:9" ht="12.75">
      <c r="B14" s="85" t="s">
        <v>291</v>
      </c>
      <c r="C14" s="16">
        <v>96.7</v>
      </c>
      <c r="D14" s="17">
        <v>0</v>
      </c>
      <c r="E14" s="18">
        <v>0.3</v>
      </c>
      <c r="F14" s="17">
        <v>1.2</v>
      </c>
      <c r="G14" s="18">
        <v>1.8</v>
      </c>
      <c r="H14" s="4">
        <v>0</v>
      </c>
      <c r="I14" s="7">
        <f>SUM(C14:H14)</f>
        <v>100</v>
      </c>
    </row>
    <row r="15" spans="2:9" ht="12.75">
      <c r="B15" s="86" t="s">
        <v>241</v>
      </c>
      <c r="C15" s="12"/>
      <c r="D15" s="13"/>
      <c r="E15" s="14"/>
      <c r="F15" s="13"/>
      <c r="G15" s="14"/>
      <c r="H15" s="20"/>
      <c r="I15" s="89">
        <v>1733</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9" ht="12.75">
      <c r="B21" s="49" t="s">
        <v>242</v>
      </c>
      <c r="C21" s="617">
        <v>40.4</v>
      </c>
      <c r="D21" s="618">
        <v>41.4</v>
      </c>
      <c r="E21" s="617">
        <v>15.6</v>
      </c>
      <c r="F21" s="618">
        <v>16.7</v>
      </c>
      <c r="G21" s="18"/>
      <c r="H21" s="23"/>
      <c r="I21" s="24"/>
    </row>
    <row r="22" spans="2:12" ht="12.75">
      <c r="B22" s="50" t="s">
        <v>243</v>
      </c>
      <c r="C22" s="609">
        <v>46.4</v>
      </c>
      <c r="D22" s="610">
        <v>47.3</v>
      </c>
      <c r="E22" s="609">
        <v>57.4</v>
      </c>
      <c r="F22" s="610">
        <v>58.3</v>
      </c>
      <c r="G22" s="18"/>
      <c r="H22" s="23"/>
      <c r="I22" s="24"/>
      <c r="K22" s="250"/>
      <c r="L22" s="250"/>
    </row>
    <row r="23" spans="2:12" ht="12.75">
      <c r="B23" s="50" t="s">
        <v>244</v>
      </c>
      <c r="C23" s="609">
        <v>6.2</v>
      </c>
      <c r="D23" s="610">
        <v>48.3</v>
      </c>
      <c r="E23" s="609">
        <v>19.1</v>
      </c>
      <c r="F23" s="610">
        <v>59.3</v>
      </c>
      <c r="G23" s="18"/>
      <c r="H23" s="23"/>
      <c r="I23" s="24"/>
      <c r="K23" s="250"/>
      <c r="L23" s="250"/>
    </row>
    <row r="24" spans="2:12" ht="12.75">
      <c r="B24" s="50" t="s">
        <v>245</v>
      </c>
      <c r="C24" s="609">
        <v>3.5</v>
      </c>
      <c r="D24" s="610">
        <v>49.3</v>
      </c>
      <c r="E24" s="609">
        <v>4.7</v>
      </c>
      <c r="F24" s="610">
        <v>60.3</v>
      </c>
      <c r="G24" s="18"/>
      <c r="H24" s="23"/>
      <c r="I24" s="24"/>
      <c r="K24" s="250"/>
      <c r="L24" s="250"/>
    </row>
    <row r="25" spans="2:12" ht="12.75">
      <c r="B25" s="50" t="s">
        <v>246</v>
      </c>
      <c r="C25" s="609">
        <v>1.4</v>
      </c>
      <c r="D25" s="610">
        <v>50.3</v>
      </c>
      <c r="E25" s="609">
        <v>1.3</v>
      </c>
      <c r="F25" s="610">
        <v>61.3</v>
      </c>
      <c r="G25" s="18"/>
      <c r="H25" s="23"/>
      <c r="I25" s="24"/>
      <c r="K25" s="250"/>
      <c r="L25" s="250"/>
    </row>
    <row r="26" spans="2:12" ht="12.75">
      <c r="B26" s="50" t="s">
        <v>247</v>
      </c>
      <c r="C26" s="609">
        <v>0.4</v>
      </c>
      <c r="D26" s="610">
        <v>51.3</v>
      </c>
      <c r="E26" s="609">
        <v>0.5</v>
      </c>
      <c r="F26" s="610">
        <v>62.3</v>
      </c>
      <c r="G26" s="18"/>
      <c r="H26" s="23"/>
      <c r="I26" s="24"/>
      <c r="K26" s="250"/>
      <c r="L26" s="250"/>
    </row>
    <row r="27" spans="2:12" ht="12.75">
      <c r="B27" s="50" t="s">
        <v>248</v>
      </c>
      <c r="C27" s="609">
        <v>1</v>
      </c>
      <c r="D27" s="610">
        <v>52.3</v>
      </c>
      <c r="E27" s="609">
        <v>0.6</v>
      </c>
      <c r="F27" s="610">
        <v>63.3</v>
      </c>
      <c r="G27" s="18"/>
      <c r="H27" s="23"/>
      <c r="I27" s="24"/>
      <c r="K27" s="250"/>
      <c r="L27" s="250"/>
    </row>
    <row r="28" spans="2:12" ht="12.75">
      <c r="B28" s="50" t="s">
        <v>249</v>
      </c>
      <c r="C28" s="609">
        <v>0.6</v>
      </c>
      <c r="D28" s="610">
        <v>53.3</v>
      </c>
      <c r="E28" s="609">
        <v>0.2</v>
      </c>
      <c r="F28" s="610">
        <v>64.3</v>
      </c>
      <c r="G28" s="18"/>
      <c r="H28" s="23"/>
      <c r="I28" s="24"/>
      <c r="K28" s="250"/>
      <c r="L28" s="250"/>
    </row>
    <row r="29" spans="2:12" ht="12.75">
      <c r="B29" s="50" t="s">
        <v>250</v>
      </c>
      <c r="C29" s="609">
        <v>0</v>
      </c>
      <c r="D29" s="610">
        <v>54.3</v>
      </c>
      <c r="E29" s="609">
        <v>0.1</v>
      </c>
      <c r="F29" s="610">
        <v>65.3</v>
      </c>
      <c r="G29" s="18"/>
      <c r="H29" s="23"/>
      <c r="I29" s="24"/>
      <c r="K29" s="250"/>
      <c r="L29" s="250"/>
    </row>
    <row r="30" spans="2:12" ht="12.75">
      <c r="B30" s="51" t="s">
        <v>227</v>
      </c>
      <c r="C30" s="609">
        <v>0.2</v>
      </c>
      <c r="D30" s="610"/>
      <c r="E30" s="609">
        <v>0.6</v>
      </c>
      <c r="F30" s="610"/>
      <c r="G30" s="18"/>
      <c r="H30" s="23"/>
      <c r="I30" s="24"/>
      <c r="K30" s="250"/>
      <c r="L30" s="250"/>
    </row>
    <row r="31" spans="2:9" ht="12.75">
      <c r="B31" s="87" t="s">
        <v>226</v>
      </c>
      <c r="C31" s="611">
        <f>SUM(C21:C30)</f>
        <v>100.10000000000001</v>
      </c>
      <c r="D31" s="612"/>
      <c r="E31" s="611">
        <f>SUM(E21:E30)</f>
        <v>100.09999999999998</v>
      </c>
      <c r="F31" s="612"/>
      <c r="G31" s="18"/>
      <c r="H31" s="23"/>
      <c r="I31" s="24"/>
    </row>
    <row r="32" spans="2:9" ht="12.75">
      <c r="B32" s="86" t="s">
        <v>241</v>
      </c>
      <c r="C32" s="620">
        <v>513</v>
      </c>
      <c r="D32" s="614"/>
      <c r="E32" s="613">
        <v>1733</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8" ht="18" customHeight="1">
      <c r="C36" s="592" t="s">
        <v>222</v>
      </c>
      <c r="D36" s="594"/>
      <c r="E36" s="592" t="s">
        <v>223</v>
      </c>
      <c r="F36" s="594"/>
      <c r="G36" s="592" t="s">
        <v>224</v>
      </c>
      <c r="H36" s="594"/>
    </row>
    <row r="37" spans="2:14" ht="18.75" customHeight="1">
      <c r="B37" s="49" t="s">
        <v>153</v>
      </c>
      <c r="C37" s="601">
        <v>220</v>
      </c>
      <c r="D37" s="602">
        <v>185</v>
      </c>
      <c r="E37" s="601">
        <v>199</v>
      </c>
      <c r="F37" s="602">
        <v>199</v>
      </c>
      <c r="G37" s="601">
        <v>242</v>
      </c>
      <c r="H37" s="602">
        <v>205</v>
      </c>
      <c r="L37" s="250"/>
      <c r="M37" s="250"/>
      <c r="N37" s="250"/>
    </row>
    <row r="38" spans="2:14" ht="26.25" customHeight="1">
      <c r="B38" s="50" t="s">
        <v>154</v>
      </c>
      <c r="C38" s="605">
        <v>7</v>
      </c>
      <c r="D38" s="606">
        <v>11</v>
      </c>
      <c r="E38" s="605">
        <v>11</v>
      </c>
      <c r="F38" s="606">
        <v>19</v>
      </c>
      <c r="G38" s="605">
        <v>17</v>
      </c>
      <c r="H38" s="606">
        <v>5</v>
      </c>
      <c r="L38" s="250"/>
      <c r="M38" s="250"/>
      <c r="N38" s="250"/>
    </row>
    <row r="39" spans="2:14" ht="27.75" customHeight="1">
      <c r="B39" s="50" t="s">
        <v>155</v>
      </c>
      <c r="C39" s="605">
        <v>2</v>
      </c>
      <c r="D39" s="606">
        <v>12</v>
      </c>
      <c r="E39" s="605">
        <v>3</v>
      </c>
      <c r="F39" s="606">
        <v>20</v>
      </c>
      <c r="G39" s="605">
        <v>2</v>
      </c>
      <c r="H39" s="606">
        <v>6</v>
      </c>
      <c r="L39" s="250"/>
      <c r="M39" s="250"/>
      <c r="N39" s="250"/>
    </row>
    <row r="40" spans="2:14" ht="18" customHeight="1">
      <c r="B40" s="50" t="s">
        <v>156</v>
      </c>
      <c r="C40" s="605">
        <v>0</v>
      </c>
      <c r="D40" s="606">
        <v>13</v>
      </c>
      <c r="E40" s="605">
        <v>0</v>
      </c>
      <c r="F40" s="606">
        <v>21</v>
      </c>
      <c r="G40" s="605">
        <v>1</v>
      </c>
      <c r="H40" s="606">
        <v>7</v>
      </c>
      <c r="L40" s="250"/>
      <c r="M40" s="250"/>
      <c r="N40" s="250"/>
    </row>
    <row r="41" spans="2:14" ht="29.25" customHeight="1">
      <c r="B41" s="50" t="s">
        <v>189</v>
      </c>
      <c r="C41" s="605">
        <v>0</v>
      </c>
      <c r="D41" s="606">
        <v>14</v>
      </c>
      <c r="E41" s="605">
        <v>3</v>
      </c>
      <c r="F41" s="606">
        <v>22</v>
      </c>
      <c r="G41" s="605">
        <v>0</v>
      </c>
      <c r="H41" s="606">
        <v>8</v>
      </c>
      <c r="L41" s="250"/>
      <c r="M41" s="250"/>
      <c r="N41" s="250"/>
    </row>
    <row r="42" spans="2:14" ht="16.5" customHeight="1">
      <c r="B42" s="50" t="s">
        <v>251</v>
      </c>
      <c r="C42" s="605">
        <v>0</v>
      </c>
      <c r="D42" s="606">
        <v>15</v>
      </c>
      <c r="E42" s="605">
        <v>0</v>
      </c>
      <c r="F42" s="606">
        <v>23</v>
      </c>
      <c r="G42" s="605">
        <v>0</v>
      </c>
      <c r="H42" s="606">
        <v>9</v>
      </c>
      <c r="L42" s="250"/>
      <c r="M42" s="250"/>
      <c r="N42" s="250"/>
    </row>
    <row r="43" spans="2:14" ht="29.25" customHeight="1">
      <c r="B43" s="50" t="s">
        <v>159</v>
      </c>
      <c r="C43" s="605">
        <v>18</v>
      </c>
      <c r="D43" s="606">
        <v>16</v>
      </c>
      <c r="E43" s="605">
        <v>15</v>
      </c>
      <c r="F43" s="606">
        <v>24</v>
      </c>
      <c r="G43" s="605">
        <v>9</v>
      </c>
      <c r="H43" s="606">
        <v>10</v>
      </c>
      <c r="L43" s="250"/>
      <c r="M43" s="250"/>
      <c r="N43" s="250"/>
    </row>
    <row r="44" spans="2:14" ht="26.25" customHeight="1">
      <c r="B44" s="50" t="s">
        <v>181</v>
      </c>
      <c r="C44" s="605">
        <v>1</v>
      </c>
      <c r="D44" s="606">
        <v>17</v>
      </c>
      <c r="E44" s="605">
        <v>0</v>
      </c>
      <c r="F44" s="606">
        <v>25</v>
      </c>
      <c r="G44" s="605">
        <v>7</v>
      </c>
      <c r="H44" s="606">
        <v>11</v>
      </c>
      <c r="L44" s="250"/>
      <c r="M44" s="250"/>
      <c r="N44" s="250"/>
    </row>
    <row r="45" spans="2:14" ht="30.75" customHeight="1">
      <c r="B45" s="50" t="s">
        <v>170</v>
      </c>
      <c r="C45" s="605">
        <v>1</v>
      </c>
      <c r="D45" s="606">
        <v>18</v>
      </c>
      <c r="E45" s="605">
        <v>0</v>
      </c>
      <c r="F45" s="606">
        <v>26</v>
      </c>
      <c r="G45" s="605">
        <v>1</v>
      </c>
      <c r="H45" s="606">
        <v>12</v>
      </c>
      <c r="L45" s="250"/>
      <c r="M45" s="250"/>
      <c r="N45" s="250"/>
    </row>
    <row r="46" spans="2:14" ht="25.5" customHeight="1">
      <c r="B46" s="50" t="s">
        <v>171</v>
      </c>
      <c r="C46" s="605">
        <v>6</v>
      </c>
      <c r="D46" s="606">
        <v>19</v>
      </c>
      <c r="E46" s="605">
        <v>4</v>
      </c>
      <c r="F46" s="606">
        <v>27</v>
      </c>
      <c r="G46" s="605">
        <v>0</v>
      </c>
      <c r="H46" s="606">
        <v>13</v>
      </c>
      <c r="L46" s="250"/>
      <c r="M46" s="250"/>
      <c r="N46" s="250"/>
    </row>
    <row r="47" spans="2:14" ht="16.5" customHeight="1">
      <c r="B47" s="50" t="s">
        <v>157</v>
      </c>
      <c r="C47" s="605">
        <v>13</v>
      </c>
      <c r="D47" s="606">
        <v>20</v>
      </c>
      <c r="E47" s="605">
        <v>11</v>
      </c>
      <c r="F47" s="606">
        <v>28</v>
      </c>
      <c r="G47" s="605">
        <v>10</v>
      </c>
      <c r="H47" s="606">
        <v>14</v>
      </c>
      <c r="L47" s="250"/>
      <c r="M47" s="250"/>
      <c r="N47" s="250"/>
    </row>
    <row r="48" spans="2:14" ht="12.75">
      <c r="B48" s="50" t="s">
        <v>158</v>
      </c>
      <c r="C48" s="605">
        <v>28</v>
      </c>
      <c r="D48" s="606">
        <v>21</v>
      </c>
      <c r="E48" s="605">
        <v>7</v>
      </c>
      <c r="F48" s="606">
        <v>29</v>
      </c>
      <c r="G48" s="605">
        <v>3</v>
      </c>
      <c r="H48" s="606">
        <v>15</v>
      </c>
      <c r="L48" s="250"/>
      <c r="M48" s="250"/>
      <c r="N48" s="250"/>
    </row>
    <row r="49" spans="2:14" ht="12.75">
      <c r="B49" s="51" t="s">
        <v>182</v>
      </c>
      <c r="C49" s="607">
        <v>310</v>
      </c>
      <c r="D49" s="608">
        <v>338</v>
      </c>
      <c r="E49" s="607">
        <v>292</v>
      </c>
      <c r="F49" s="608">
        <v>318</v>
      </c>
      <c r="G49" s="607">
        <v>307</v>
      </c>
      <c r="H49" s="608">
        <v>314</v>
      </c>
      <c r="L49" s="250"/>
      <c r="M49" s="250"/>
      <c r="N49" s="250"/>
    </row>
  </sheetData>
  <sheetProtection/>
  <mergeCells count="80">
    <mergeCell ref="C48:D48"/>
    <mergeCell ref="E48:F48"/>
    <mergeCell ref="G48:H48"/>
    <mergeCell ref="C38:D38"/>
    <mergeCell ref="E38:F38"/>
    <mergeCell ref="G38:H38"/>
    <mergeCell ref="C46:D46"/>
    <mergeCell ref="E46:F46"/>
    <mergeCell ref="G46:H46"/>
    <mergeCell ref="C39:D39"/>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7:D47"/>
    <mergeCell ref="E47:F47"/>
    <mergeCell ref="G47:H47"/>
    <mergeCell ref="C44:D44"/>
    <mergeCell ref="E44:F44"/>
    <mergeCell ref="G44:H44"/>
    <mergeCell ref="C45:D45"/>
    <mergeCell ref="E45:F45"/>
    <mergeCell ref="G45:H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I62"/>
  <sheetViews>
    <sheetView showGridLines="0" zoomScalePageLayoutView="0" workbookViewId="0" topLeftCell="A1">
      <selection activeCell="F49" sqref="F49"/>
    </sheetView>
  </sheetViews>
  <sheetFormatPr defaultColWidth="11.421875" defaultRowHeight="12.75"/>
  <cols>
    <col min="1" max="1" width="2.140625" style="0" customWidth="1"/>
    <col min="2" max="2" width="11.421875" style="0" customWidth="1"/>
    <col min="5" max="5" width="10.140625" style="0" customWidth="1"/>
    <col min="6" max="7" width="25.7109375" style="0" customWidth="1"/>
    <col min="8" max="8" width="4.00390625" style="0" customWidth="1"/>
  </cols>
  <sheetData>
    <row r="1" spans="1:8" ht="16.5">
      <c r="A1" s="581" t="s">
        <v>317</v>
      </c>
      <c r="B1" s="581"/>
      <c r="C1" s="581"/>
      <c r="D1" s="581"/>
      <c r="E1" s="581"/>
      <c r="F1" s="581"/>
      <c r="G1" s="581"/>
      <c r="H1" s="581"/>
    </row>
    <row r="2" spans="1:8" ht="12.75">
      <c r="A2" s="384"/>
      <c r="B2" s="384"/>
      <c r="C2" s="384"/>
      <c r="D2" s="384"/>
      <c r="E2" s="384"/>
      <c r="F2" s="384"/>
      <c r="G2" s="384"/>
      <c r="H2" s="384"/>
    </row>
    <row r="3" spans="1:8" ht="12.75" customHeight="1">
      <c r="A3" s="384"/>
      <c r="B3" s="582" t="s">
        <v>198</v>
      </c>
      <c r="C3" s="582"/>
      <c r="D3" s="582"/>
      <c r="E3" s="582"/>
      <c r="F3" s="582"/>
      <c r="G3" s="582"/>
      <c r="H3" s="384"/>
    </row>
    <row r="4" spans="2:5" ht="8.25" customHeight="1">
      <c r="B4" s="2"/>
      <c r="C4" s="2"/>
      <c r="D4" s="2"/>
      <c r="E4" s="2"/>
    </row>
    <row r="5" spans="2:7" ht="21" customHeight="1">
      <c r="B5" s="624"/>
      <c r="C5" s="624"/>
      <c r="D5" s="624"/>
      <c r="E5" s="624"/>
      <c r="F5" s="381" t="s">
        <v>290</v>
      </c>
      <c r="G5" s="382" t="s">
        <v>291</v>
      </c>
    </row>
    <row r="6" spans="2:7" ht="12.75" customHeight="1">
      <c r="B6" s="583" t="s">
        <v>199</v>
      </c>
      <c r="C6" s="584"/>
      <c r="D6" s="584"/>
      <c r="E6" s="584"/>
      <c r="F6" s="115">
        <v>0</v>
      </c>
      <c r="G6" s="123">
        <v>0.2</v>
      </c>
    </row>
    <row r="7" spans="2:7" ht="12.75" customHeight="1">
      <c r="B7" s="588" t="s">
        <v>200</v>
      </c>
      <c r="C7" s="623"/>
      <c r="D7" s="623"/>
      <c r="E7" s="623"/>
      <c r="F7" s="107">
        <v>0.4</v>
      </c>
      <c r="G7" s="124">
        <v>0.1</v>
      </c>
    </row>
    <row r="8" spans="2:7" ht="11.25" customHeight="1">
      <c r="B8" s="588" t="s">
        <v>201</v>
      </c>
      <c r="C8" s="623"/>
      <c r="D8" s="623"/>
      <c r="E8" s="623"/>
      <c r="F8" s="107">
        <v>0</v>
      </c>
      <c r="G8" s="124">
        <v>0</v>
      </c>
    </row>
    <row r="9" spans="2:7" ht="12.75" customHeight="1">
      <c r="B9" s="588" t="s">
        <v>172</v>
      </c>
      <c r="C9" s="623"/>
      <c r="D9" s="623"/>
      <c r="E9" s="589"/>
      <c r="F9" s="107">
        <v>0</v>
      </c>
      <c r="G9" s="124">
        <v>0</v>
      </c>
    </row>
    <row r="10" spans="2:7" ht="12.75">
      <c r="B10" s="588" t="s">
        <v>173</v>
      </c>
      <c r="C10" s="623"/>
      <c r="D10" s="623"/>
      <c r="E10" s="623"/>
      <c r="F10" s="107">
        <v>0</v>
      </c>
      <c r="G10" s="124">
        <v>0.2</v>
      </c>
    </row>
    <row r="11" spans="2:7" ht="13.5" customHeight="1">
      <c r="B11" s="588" t="s">
        <v>174</v>
      </c>
      <c r="C11" s="623"/>
      <c r="D11" s="623"/>
      <c r="E11" s="623"/>
      <c r="F11" s="107">
        <v>1</v>
      </c>
      <c r="G11" s="124">
        <v>1.6</v>
      </c>
    </row>
    <row r="12" spans="2:7" ht="13.5" customHeight="1">
      <c r="B12" s="588" t="s">
        <v>202</v>
      </c>
      <c r="C12" s="623"/>
      <c r="D12" s="623"/>
      <c r="E12" s="623"/>
      <c r="F12" s="107">
        <v>92</v>
      </c>
      <c r="G12" s="124">
        <v>91.3</v>
      </c>
    </row>
    <row r="13" spans="2:7" ht="12.75">
      <c r="B13" s="588" t="s">
        <v>203</v>
      </c>
      <c r="C13" s="623"/>
      <c r="D13" s="623"/>
      <c r="E13" s="623"/>
      <c r="F13" s="107">
        <v>0.6</v>
      </c>
      <c r="G13" s="124">
        <v>0.5</v>
      </c>
    </row>
    <row r="14" spans="2:7" ht="12.75">
      <c r="B14" s="588" t="s">
        <v>204</v>
      </c>
      <c r="C14" s="623"/>
      <c r="D14" s="623"/>
      <c r="E14" s="623"/>
      <c r="F14" s="107">
        <v>0.6</v>
      </c>
      <c r="G14" s="124">
        <v>1</v>
      </c>
    </row>
    <row r="15" spans="2:7" ht="12.75" customHeight="1">
      <c r="B15" s="588" t="s">
        <v>175</v>
      </c>
      <c r="C15" s="623"/>
      <c r="D15" s="623"/>
      <c r="E15" s="623"/>
      <c r="F15" s="107">
        <v>0.4</v>
      </c>
      <c r="G15" s="124">
        <v>0.4</v>
      </c>
    </row>
    <row r="16" spans="2:7" ht="12.75">
      <c r="B16" s="588" t="s">
        <v>205</v>
      </c>
      <c r="C16" s="623"/>
      <c r="D16" s="623"/>
      <c r="E16" s="623"/>
      <c r="F16" s="107">
        <v>1</v>
      </c>
      <c r="G16" s="124">
        <v>0.9</v>
      </c>
    </row>
    <row r="17" spans="2:7" ht="12.75">
      <c r="B17" s="588" t="s">
        <v>206</v>
      </c>
      <c r="C17" s="623"/>
      <c r="D17" s="623"/>
      <c r="E17" s="623"/>
      <c r="F17" s="107">
        <v>2.1</v>
      </c>
      <c r="G17" s="124">
        <v>1.6</v>
      </c>
    </row>
    <row r="18" spans="2:7" ht="12.75" customHeight="1">
      <c r="B18" s="588" t="s">
        <v>207</v>
      </c>
      <c r="C18" s="623"/>
      <c r="D18" s="623"/>
      <c r="E18" s="623"/>
      <c r="F18" s="107">
        <v>0</v>
      </c>
      <c r="G18" s="124">
        <v>0.3</v>
      </c>
    </row>
    <row r="19" spans="2:7" ht="12.75">
      <c r="B19" s="588" t="s">
        <v>208</v>
      </c>
      <c r="C19" s="623"/>
      <c r="D19" s="623"/>
      <c r="E19" s="623"/>
      <c r="F19" s="107">
        <v>0.4</v>
      </c>
      <c r="G19" s="124">
        <v>0.2</v>
      </c>
    </row>
    <row r="20" spans="2:7" ht="12.75">
      <c r="B20" s="588" t="s">
        <v>209</v>
      </c>
      <c r="C20" s="623"/>
      <c r="D20" s="623"/>
      <c r="E20" s="623"/>
      <c r="F20" s="107">
        <v>0</v>
      </c>
      <c r="G20" s="124">
        <v>0</v>
      </c>
    </row>
    <row r="21" spans="2:7" ht="12.75">
      <c r="B21" s="564" t="s">
        <v>227</v>
      </c>
      <c r="C21" s="565"/>
      <c r="D21" s="565"/>
      <c r="E21" s="565"/>
      <c r="F21" s="107">
        <v>1.6</v>
      </c>
      <c r="G21" s="124">
        <v>1.5</v>
      </c>
    </row>
    <row r="22" spans="2:7" ht="12.75" customHeight="1">
      <c r="B22" s="625" t="s">
        <v>226</v>
      </c>
      <c r="C22" s="626"/>
      <c r="D22" s="626"/>
      <c r="E22" s="626"/>
      <c r="F22" s="117">
        <f>SUM(F6:F21)</f>
        <v>100.1</v>
      </c>
      <c r="G22" s="125">
        <f>SUM(G6:G21)</f>
        <v>99.8</v>
      </c>
    </row>
    <row r="23" spans="2:7" ht="16.5" customHeight="1">
      <c r="B23" s="628" t="s">
        <v>241</v>
      </c>
      <c r="C23" s="629"/>
      <c r="D23" s="629"/>
      <c r="E23" s="629"/>
      <c r="F23" s="118">
        <v>513</v>
      </c>
      <c r="G23" s="126">
        <v>1733</v>
      </c>
    </row>
    <row r="24" spans="2:7" ht="16.5" customHeight="1">
      <c r="B24" s="21"/>
      <c r="C24" s="21"/>
      <c r="D24" s="21"/>
      <c r="E24" s="21"/>
      <c r="F24" s="131"/>
      <c r="G24" s="131"/>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0.2</v>
      </c>
      <c r="G28" s="5">
        <v>0.3</v>
      </c>
    </row>
    <row r="29" spans="2:7" ht="12.75">
      <c r="B29" s="569" t="s">
        <v>212</v>
      </c>
      <c r="C29" s="630"/>
      <c r="D29" s="630"/>
      <c r="E29" s="570"/>
      <c r="F29" s="116">
        <v>1.4</v>
      </c>
      <c r="G29" s="102">
        <v>2.1</v>
      </c>
    </row>
    <row r="30" spans="2:7" ht="12.75">
      <c r="B30" s="569" t="s">
        <v>213</v>
      </c>
      <c r="C30" s="630"/>
      <c r="D30" s="630"/>
      <c r="E30" s="570"/>
      <c r="F30" s="116">
        <v>79.4</v>
      </c>
      <c r="G30" s="102">
        <v>80.7</v>
      </c>
    </row>
    <row r="31" spans="2:7" ht="12.75">
      <c r="B31" s="569" t="s">
        <v>179</v>
      </c>
      <c r="C31" s="630"/>
      <c r="D31" s="630"/>
      <c r="E31" s="570"/>
      <c r="F31" s="116">
        <v>1</v>
      </c>
      <c r="G31" s="102">
        <v>0.8</v>
      </c>
    </row>
    <row r="32" spans="2:7" ht="12.75">
      <c r="B32" s="569" t="s">
        <v>214</v>
      </c>
      <c r="C32" s="630"/>
      <c r="D32" s="630"/>
      <c r="E32" s="570"/>
      <c r="F32" s="116">
        <v>5.7</v>
      </c>
      <c r="G32" s="102">
        <v>4.7</v>
      </c>
    </row>
    <row r="33" spans="2:7" ht="12.75">
      <c r="B33" s="569" t="s">
        <v>176</v>
      </c>
      <c r="C33" s="630"/>
      <c r="D33" s="630"/>
      <c r="E33" s="570"/>
      <c r="F33" s="116">
        <v>0.4</v>
      </c>
      <c r="G33" s="102">
        <v>0.2</v>
      </c>
    </row>
    <row r="34" spans="2:7" ht="12.75">
      <c r="B34" s="569" t="s">
        <v>215</v>
      </c>
      <c r="C34" s="630"/>
      <c r="D34" s="630"/>
      <c r="E34" s="570"/>
      <c r="F34" s="116">
        <v>0.2</v>
      </c>
      <c r="G34" s="102">
        <v>0.2</v>
      </c>
    </row>
    <row r="35" spans="2:7" ht="12.75">
      <c r="B35" s="569" t="s">
        <v>160</v>
      </c>
      <c r="C35" s="630"/>
      <c r="D35" s="630"/>
      <c r="E35" s="570"/>
      <c r="F35" s="116">
        <v>9.5</v>
      </c>
      <c r="G35" s="102">
        <v>8.9</v>
      </c>
    </row>
    <row r="36" spans="2:7" ht="12.75">
      <c r="B36" s="569" t="s">
        <v>216</v>
      </c>
      <c r="C36" s="630"/>
      <c r="D36" s="630"/>
      <c r="E36" s="570"/>
      <c r="F36" s="116">
        <v>0</v>
      </c>
      <c r="G36" s="102">
        <v>0</v>
      </c>
    </row>
    <row r="37" spans="2:7" ht="12.75">
      <c r="B37" s="569" t="s">
        <v>177</v>
      </c>
      <c r="C37" s="630"/>
      <c r="D37" s="630"/>
      <c r="E37" s="570"/>
      <c r="F37" s="116">
        <v>0</v>
      </c>
      <c r="G37" s="102">
        <v>0</v>
      </c>
    </row>
    <row r="38" spans="2:7" ht="12.75">
      <c r="B38" s="569" t="s">
        <v>4</v>
      </c>
      <c r="C38" s="630"/>
      <c r="D38" s="630"/>
      <c r="E38" s="570"/>
      <c r="F38" s="116">
        <v>0.4</v>
      </c>
      <c r="G38" s="102">
        <v>0.1</v>
      </c>
    </row>
    <row r="39" spans="2:7" ht="12.75">
      <c r="B39" s="97" t="s">
        <v>3</v>
      </c>
      <c r="C39" s="41"/>
      <c r="D39" s="41"/>
      <c r="E39" s="130"/>
      <c r="F39" s="116">
        <v>0.2</v>
      </c>
      <c r="G39" s="102">
        <v>0.3</v>
      </c>
    </row>
    <row r="40" spans="2:7" ht="12.75">
      <c r="B40" s="97" t="s">
        <v>178</v>
      </c>
      <c r="C40" s="41"/>
      <c r="D40" s="41"/>
      <c r="E40" s="130"/>
      <c r="F40" s="116">
        <v>0.6</v>
      </c>
      <c r="G40" s="102">
        <v>0.4</v>
      </c>
    </row>
    <row r="41" spans="2:7" ht="12.75">
      <c r="B41" s="571" t="s">
        <v>227</v>
      </c>
      <c r="C41" s="638"/>
      <c r="D41" s="638"/>
      <c r="E41" s="572"/>
      <c r="F41" s="116">
        <v>1</v>
      </c>
      <c r="G41" s="102">
        <v>1.1</v>
      </c>
    </row>
    <row r="42" spans="2:7" ht="12.75">
      <c r="B42" s="635" t="s">
        <v>226</v>
      </c>
      <c r="C42" s="636"/>
      <c r="D42" s="636"/>
      <c r="E42" s="637"/>
      <c r="F42" s="117">
        <f>SUM(F28:F41)</f>
        <v>100.00000000000001</v>
      </c>
      <c r="G42" s="125">
        <f>SUM(G28:G41)</f>
        <v>99.80000000000001</v>
      </c>
    </row>
    <row r="43" spans="2:7" ht="16.5" customHeight="1">
      <c r="B43" s="631" t="s">
        <v>241</v>
      </c>
      <c r="C43" s="632"/>
      <c r="D43" s="632"/>
      <c r="E43" s="633"/>
      <c r="F43" s="118">
        <v>495</v>
      </c>
      <c r="G43" s="126">
        <v>1661</v>
      </c>
    </row>
    <row r="44" spans="2:7" ht="16.5" customHeight="1">
      <c r="B44" s="100"/>
      <c r="C44" s="100"/>
      <c r="D44" s="100"/>
      <c r="E44" s="100"/>
      <c r="F44" s="131"/>
      <c r="G44" s="131"/>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18.5</v>
      </c>
      <c r="G48" s="8">
        <v>14.7</v>
      </c>
    </row>
    <row r="49" spans="2:9" ht="12.75">
      <c r="B49" s="569" t="s">
        <v>190</v>
      </c>
      <c r="C49" s="630"/>
      <c r="D49" s="630"/>
      <c r="E49" s="570"/>
      <c r="F49" s="554">
        <v>29.8</v>
      </c>
      <c r="G49" s="17">
        <v>41.1</v>
      </c>
      <c r="I49" s="402"/>
    </row>
    <row r="50" spans="2:9" ht="12.75">
      <c r="B50" s="569" t="s">
        <v>218</v>
      </c>
      <c r="C50" s="630"/>
      <c r="D50" s="630"/>
      <c r="E50" s="570"/>
      <c r="F50" s="121">
        <v>25.9</v>
      </c>
      <c r="G50" s="17">
        <v>22.6</v>
      </c>
      <c r="I50" s="414"/>
    </row>
    <row r="51" spans="2:7" ht="27.75" customHeight="1">
      <c r="B51" s="588" t="s">
        <v>219</v>
      </c>
      <c r="C51" s="623"/>
      <c r="D51" s="623"/>
      <c r="E51" s="589"/>
      <c r="F51" s="121">
        <v>10.9</v>
      </c>
      <c r="G51" s="17">
        <v>9.6</v>
      </c>
    </row>
    <row r="52" spans="2:7" ht="12.75">
      <c r="B52" s="569" t="s">
        <v>220</v>
      </c>
      <c r="C52" s="630"/>
      <c r="D52" s="630"/>
      <c r="E52" s="570"/>
      <c r="F52" s="121">
        <v>1.8</v>
      </c>
      <c r="G52" s="17">
        <v>1.5</v>
      </c>
    </row>
    <row r="53" spans="2:7" ht="12.75">
      <c r="B53" s="569" t="s">
        <v>229</v>
      </c>
      <c r="C53" s="630"/>
      <c r="D53" s="630"/>
      <c r="E53" s="570"/>
      <c r="F53" s="121">
        <v>1.8</v>
      </c>
      <c r="G53" s="17">
        <v>1.9</v>
      </c>
    </row>
    <row r="54" spans="2:7" ht="27.75" customHeight="1">
      <c r="B54" s="588" t="s">
        <v>221</v>
      </c>
      <c r="C54" s="623"/>
      <c r="D54" s="623"/>
      <c r="E54" s="589"/>
      <c r="F54" s="121">
        <v>0</v>
      </c>
      <c r="G54" s="17">
        <v>0.1</v>
      </c>
    </row>
    <row r="55" spans="2:7" ht="12.75">
      <c r="B55" s="569" t="s">
        <v>230</v>
      </c>
      <c r="C55" s="630"/>
      <c r="D55" s="630"/>
      <c r="E55" s="570"/>
      <c r="F55" s="121">
        <v>1.9</v>
      </c>
      <c r="G55" s="17">
        <v>1.5</v>
      </c>
    </row>
    <row r="56" spans="2:7" ht="12.75">
      <c r="B56" s="569" t="s">
        <v>191</v>
      </c>
      <c r="C56" s="630"/>
      <c r="D56" s="630"/>
      <c r="E56" s="570"/>
      <c r="F56" s="121">
        <v>0</v>
      </c>
      <c r="G56" s="17">
        <v>0.6</v>
      </c>
    </row>
    <row r="57" spans="2:7" ht="12.75">
      <c r="B57" s="569" t="s">
        <v>192</v>
      </c>
      <c r="C57" s="630"/>
      <c r="D57" s="630"/>
      <c r="E57" s="570"/>
      <c r="F57" s="121">
        <v>1</v>
      </c>
      <c r="G57" s="17">
        <v>0.7</v>
      </c>
    </row>
    <row r="58" spans="2:7" ht="12.75">
      <c r="B58" s="569" t="s">
        <v>231</v>
      </c>
      <c r="C58" s="630"/>
      <c r="D58" s="630"/>
      <c r="E58" s="570"/>
      <c r="F58" s="121">
        <v>0.2</v>
      </c>
      <c r="G58" s="17">
        <v>0.2</v>
      </c>
    </row>
    <row r="59" spans="2:7" ht="12.75">
      <c r="B59" s="569" t="s">
        <v>193</v>
      </c>
      <c r="C59" s="630"/>
      <c r="D59" s="630"/>
      <c r="E59" s="570"/>
      <c r="F59" s="121">
        <v>0</v>
      </c>
      <c r="G59" s="17">
        <v>0.2</v>
      </c>
    </row>
    <row r="60" spans="2:7" ht="12.75">
      <c r="B60" s="571" t="s">
        <v>227</v>
      </c>
      <c r="C60" s="638"/>
      <c r="D60" s="638"/>
      <c r="E60" s="572"/>
      <c r="F60" s="121">
        <v>8.2</v>
      </c>
      <c r="G60" s="17">
        <v>5.4</v>
      </c>
    </row>
    <row r="61" spans="2:7" ht="12.75">
      <c r="B61" s="635" t="s">
        <v>226</v>
      </c>
      <c r="C61" s="636"/>
      <c r="D61" s="636"/>
      <c r="E61" s="636"/>
      <c r="F61" s="114">
        <f>SUM(F48:F60)</f>
        <v>100</v>
      </c>
      <c r="G61" s="7">
        <f>SUM(G48:G60)</f>
        <v>100.10000000000001</v>
      </c>
    </row>
    <row r="62" spans="2:7" ht="12.75">
      <c r="B62" s="631" t="s">
        <v>241</v>
      </c>
      <c r="C62" s="632"/>
      <c r="D62" s="632"/>
      <c r="E62" s="632"/>
      <c r="F62" s="122">
        <v>513</v>
      </c>
      <c r="G62" s="129">
        <v>1733</v>
      </c>
    </row>
  </sheetData>
  <sheetProtection/>
  <mergeCells count="53">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5:E55"/>
    <mergeCell ref="B52:E52"/>
    <mergeCell ref="B53:E53"/>
    <mergeCell ref="B50:E50"/>
    <mergeCell ref="B51:E51"/>
    <mergeCell ref="B48:E48"/>
    <mergeCell ref="B49:E49"/>
    <mergeCell ref="B54:E54"/>
    <mergeCell ref="B62:E62"/>
    <mergeCell ref="B60:E60"/>
    <mergeCell ref="B61:E61"/>
    <mergeCell ref="B58:E58"/>
    <mergeCell ref="B59:E59"/>
    <mergeCell ref="B56:E56"/>
    <mergeCell ref="B57:E5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N40"/>
  <sheetViews>
    <sheetView showGridLines="0" zoomScalePageLayoutView="0" workbookViewId="0" topLeftCell="A10">
      <selection activeCell="H36" sqref="H36:N40"/>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317</v>
      </c>
      <c r="B1" s="581"/>
      <c r="C1" s="581"/>
      <c r="D1" s="581"/>
      <c r="E1" s="581"/>
      <c r="F1" s="581"/>
      <c r="G1" s="581"/>
    </row>
    <row r="2" spans="1:7" ht="12.75">
      <c r="A2" s="384"/>
      <c r="B2" s="384"/>
      <c r="C2" s="384"/>
      <c r="D2" s="384"/>
      <c r="E2" s="384"/>
      <c r="F2" s="384"/>
      <c r="G2" s="384"/>
    </row>
    <row r="3" spans="1:8" ht="12.75" customHeight="1">
      <c r="A3" s="384"/>
      <c r="B3" s="582" t="s">
        <v>289</v>
      </c>
      <c r="C3" s="582"/>
      <c r="D3" s="582"/>
      <c r="E3" s="582"/>
      <c r="F3" s="582"/>
      <c r="G3" s="38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1.4</v>
      </c>
      <c r="D7" s="5">
        <v>1</v>
      </c>
      <c r="E7" s="5">
        <v>2.3</v>
      </c>
      <c r="F7" s="5">
        <v>1</v>
      </c>
    </row>
    <row r="8" spans="2:6" ht="17.25" customHeight="1">
      <c r="B8" s="94" t="s">
        <v>162</v>
      </c>
      <c r="C8" s="102">
        <v>9.9</v>
      </c>
      <c r="D8" s="102">
        <v>3.5</v>
      </c>
      <c r="E8" s="102">
        <v>11.7</v>
      </c>
      <c r="F8" s="102">
        <v>3.3</v>
      </c>
    </row>
    <row r="9" spans="2:6" ht="17.25" customHeight="1">
      <c r="B9" s="94" t="s">
        <v>163</v>
      </c>
      <c r="C9" s="102">
        <v>19.1</v>
      </c>
      <c r="D9" s="102">
        <v>13.8</v>
      </c>
      <c r="E9" s="102">
        <v>20.2</v>
      </c>
      <c r="F9" s="102">
        <v>11.2</v>
      </c>
    </row>
    <row r="10" spans="2:6" ht="17.25" customHeight="1">
      <c r="B10" s="94" t="s">
        <v>164</v>
      </c>
      <c r="C10" s="102">
        <v>12.5</v>
      </c>
      <c r="D10" s="102">
        <v>15.4</v>
      </c>
      <c r="E10" s="102">
        <v>10.9</v>
      </c>
      <c r="F10" s="102">
        <v>15.9</v>
      </c>
    </row>
    <row r="11" spans="2:6" ht="17.25" customHeight="1">
      <c r="B11" s="94" t="s">
        <v>165</v>
      </c>
      <c r="C11" s="102">
        <v>23.2</v>
      </c>
      <c r="D11" s="102">
        <v>39.6</v>
      </c>
      <c r="E11" s="102">
        <v>24.1</v>
      </c>
      <c r="F11" s="102">
        <v>44.1</v>
      </c>
    </row>
    <row r="12" spans="2:6" ht="17.25" customHeight="1">
      <c r="B12" s="94" t="s">
        <v>166</v>
      </c>
      <c r="C12" s="102">
        <v>16.8</v>
      </c>
      <c r="D12" s="102">
        <v>5.7</v>
      </c>
      <c r="E12" s="102">
        <v>17.9</v>
      </c>
      <c r="F12" s="102">
        <v>6.8</v>
      </c>
    </row>
    <row r="13" spans="2:6" ht="17.25" customHeight="1">
      <c r="B13" s="97" t="s">
        <v>228</v>
      </c>
      <c r="C13" s="102">
        <v>1.2</v>
      </c>
      <c r="D13" s="102">
        <v>9.9</v>
      </c>
      <c r="E13" s="102">
        <v>0.8</v>
      </c>
      <c r="F13" s="102">
        <v>8.7</v>
      </c>
    </row>
    <row r="14" spans="2:6" ht="17.25" customHeight="1">
      <c r="B14" s="47" t="s">
        <v>227</v>
      </c>
      <c r="C14" s="6">
        <v>16</v>
      </c>
      <c r="D14" s="6">
        <v>11.1</v>
      </c>
      <c r="E14" s="6">
        <v>12.1</v>
      </c>
      <c r="F14" s="6">
        <v>8.9</v>
      </c>
    </row>
    <row r="15" spans="2:6" ht="15.75" customHeight="1">
      <c r="B15" s="104" t="s">
        <v>240</v>
      </c>
      <c r="C15" s="90">
        <f>SUM(C7:C14)</f>
        <v>100.10000000000001</v>
      </c>
      <c r="D15" s="91">
        <f>SUM(D7:D14)</f>
        <v>100.00000000000001</v>
      </c>
      <c r="E15" s="91">
        <f>SUM(E7:E14)</f>
        <v>99.99999999999999</v>
      </c>
      <c r="F15" s="91">
        <f>SUM(F7:F14)</f>
        <v>99.9</v>
      </c>
    </row>
    <row r="16" spans="2:6" ht="15.75" customHeight="1">
      <c r="B16" s="54" t="s">
        <v>241</v>
      </c>
      <c r="C16" s="92">
        <v>513</v>
      </c>
      <c r="D16" s="93">
        <v>513</v>
      </c>
      <c r="E16" s="93">
        <v>1733</v>
      </c>
      <c r="F16" s="93">
        <v>1733</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6" ht="17.25" customHeight="1">
      <c r="B21" s="96" t="s">
        <v>252</v>
      </c>
      <c r="C21" s="641">
        <v>73.1</v>
      </c>
      <c r="D21" s="642"/>
      <c r="E21" s="641">
        <v>80.7</v>
      </c>
      <c r="F21" s="642"/>
    </row>
    <row r="22" spans="2:6" ht="17.25" customHeight="1">
      <c r="B22" s="97" t="s">
        <v>253</v>
      </c>
      <c r="C22" s="639">
        <v>0.6</v>
      </c>
      <c r="D22" s="640"/>
      <c r="E22" s="639">
        <v>0.5</v>
      </c>
      <c r="F22" s="640"/>
    </row>
    <row r="23" spans="2:6" ht="17.25" customHeight="1">
      <c r="B23" s="97" t="s">
        <v>232</v>
      </c>
      <c r="C23" s="639">
        <v>0</v>
      </c>
      <c r="D23" s="640"/>
      <c r="E23" s="639">
        <v>0.1</v>
      </c>
      <c r="F23" s="640"/>
    </row>
    <row r="24" spans="2:6" ht="17.25" customHeight="1">
      <c r="B24" s="97" t="s">
        <v>254</v>
      </c>
      <c r="C24" s="639">
        <v>0.2</v>
      </c>
      <c r="D24" s="640"/>
      <c r="E24" s="639">
        <v>0.1</v>
      </c>
      <c r="F24" s="640"/>
    </row>
    <row r="25" spans="2:6" ht="17.25" customHeight="1">
      <c r="B25" s="97" t="s">
        <v>255</v>
      </c>
      <c r="C25" s="639">
        <v>0</v>
      </c>
      <c r="D25" s="640"/>
      <c r="E25" s="639">
        <v>0</v>
      </c>
      <c r="F25" s="640"/>
    </row>
    <row r="26" spans="2:6" ht="17.25" customHeight="1">
      <c r="B26" s="97" t="s">
        <v>256</v>
      </c>
      <c r="C26" s="639">
        <v>0</v>
      </c>
      <c r="D26" s="640"/>
      <c r="E26" s="639">
        <v>0</v>
      </c>
      <c r="F26" s="640"/>
    </row>
    <row r="27" spans="2:6" ht="17.25" customHeight="1">
      <c r="B27" s="97" t="s">
        <v>180</v>
      </c>
      <c r="C27" s="639">
        <v>0</v>
      </c>
      <c r="D27" s="640"/>
      <c r="E27" s="639">
        <v>0.1</v>
      </c>
      <c r="F27" s="640"/>
    </row>
    <row r="28" spans="2:6" ht="17.25" customHeight="1">
      <c r="B28" s="97" t="s">
        <v>257</v>
      </c>
      <c r="C28" s="639">
        <v>0.8</v>
      </c>
      <c r="D28" s="640"/>
      <c r="E28" s="639">
        <v>0.8</v>
      </c>
      <c r="F28" s="640"/>
    </row>
    <row r="29" spans="2:6" ht="17.25" customHeight="1">
      <c r="B29" s="97" t="s">
        <v>258</v>
      </c>
      <c r="C29" s="639">
        <v>0</v>
      </c>
      <c r="D29" s="640"/>
      <c r="E29" s="639">
        <v>0</v>
      </c>
      <c r="F29" s="640"/>
    </row>
    <row r="30" spans="2:6" ht="17.25" customHeight="1">
      <c r="B30" s="97" t="s">
        <v>259</v>
      </c>
      <c r="C30" s="639">
        <v>0</v>
      </c>
      <c r="D30" s="640"/>
      <c r="E30" s="639">
        <v>0.1</v>
      </c>
      <c r="F30" s="640"/>
    </row>
    <row r="31" spans="2:6" ht="17.25" customHeight="1">
      <c r="B31" s="97" t="s">
        <v>260</v>
      </c>
      <c r="C31" s="639">
        <v>0</v>
      </c>
      <c r="D31" s="640"/>
      <c r="E31" s="639">
        <v>0</v>
      </c>
      <c r="F31" s="640"/>
    </row>
    <row r="32" spans="2:6" ht="17.25" customHeight="1">
      <c r="B32" s="97" t="s">
        <v>261</v>
      </c>
      <c r="C32" s="639">
        <v>0</v>
      </c>
      <c r="D32" s="640"/>
      <c r="E32" s="639">
        <v>0</v>
      </c>
      <c r="F32" s="640"/>
    </row>
    <row r="33" spans="2:6" ht="17.25" customHeight="1">
      <c r="B33" s="97" t="s">
        <v>262</v>
      </c>
      <c r="C33" s="639">
        <v>0</v>
      </c>
      <c r="D33" s="640"/>
      <c r="E33" s="639">
        <v>0</v>
      </c>
      <c r="F33" s="640"/>
    </row>
    <row r="34" spans="2:6" ht="17.25" customHeight="1">
      <c r="B34" s="97" t="s">
        <v>167</v>
      </c>
      <c r="C34" s="639">
        <v>0</v>
      </c>
      <c r="D34" s="640"/>
      <c r="E34" s="639">
        <v>0.1</v>
      </c>
      <c r="F34" s="640"/>
    </row>
    <row r="35" spans="2:6" ht="17.25" customHeight="1">
      <c r="B35" s="97" t="s">
        <v>263</v>
      </c>
      <c r="C35" s="639">
        <v>1.2</v>
      </c>
      <c r="D35" s="640"/>
      <c r="E35" s="639">
        <v>0.8</v>
      </c>
      <c r="F35" s="640"/>
    </row>
    <row r="36" spans="2:8" ht="15.75" customHeight="1">
      <c r="B36" s="47" t="s">
        <v>227</v>
      </c>
      <c r="C36" s="646" t="s">
        <v>328</v>
      </c>
      <c r="D36" s="647"/>
      <c r="E36" s="646" t="s">
        <v>345</v>
      </c>
      <c r="F36" s="647"/>
      <c r="H36" s="402"/>
    </row>
    <row r="37" spans="2:8" ht="15.75" customHeight="1">
      <c r="B37" s="98" t="s">
        <v>240</v>
      </c>
      <c r="C37" s="650">
        <v>100</v>
      </c>
      <c r="D37" s="651"/>
      <c r="E37" s="650">
        <v>100</v>
      </c>
      <c r="F37" s="651"/>
      <c r="H37" s="402"/>
    </row>
    <row r="38" spans="2:14" ht="12.75">
      <c r="B38" s="99" t="s">
        <v>241</v>
      </c>
      <c r="C38" s="648">
        <v>513</v>
      </c>
      <c r="D38" s="649"/>
      <c r="E38" s="648">
        <v>1733</v>
      </c>
      <c r="F38" s="649"/>
      <c r="H38" s="661"/>
      <c r="I38" s="661"/>
      <c r="J38" s="661"/>
      <c r="K38" s="661"/>
      <c r="L38" s="661"/>
      <c r="M38" s="661"/>
      <c r="N38" s="661"/>
    </row>
    <row r="39" spans="2:14" ht="12.75">
      <c r="B39" s="422" t="s">
        <v>348</v>
      </c>
      <c r="H39" s="661"/>
      <c r="I39" s="661"/>
      <c r="J39" s="661"/>
      <c r="K39" s="661"/>
      <c r="L39" s="661"/>
      <c r="M39" s="661"/>
      <c r="N39" s="661"/>
    </row>
    <row r="40" spans="2:14" ht="12.75">
      <c r="B40" s="423" t="s">
        <v>346</v>
      </c>
      <c r="H40" s="661"/>
      <c r="I40" s="661"/>
      <c r="J40" s="661"/>
      <c r="K40" s="661"/>
      <c r="L40" s="661"/>
      <c r="M40" s="661"/>
      <c r="N40" s="661"/>
    </row>
  </sheetData>
  <sheetProtection/>
  <mergeCells count="44">
    <mergeCell ref="H38:N40"/>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N51"/>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318</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0</v>
      </c>
      <c r="F7" s="56">
        <v>0</v>
      </c>
      <c r="G7" s="26">
        <f>SUM(E7:F7)</f>
        <v>0</v>
      </c>
      <c r="H7" s="57">
        <v>0</v>
      </c>
    </row>
    <row r="8" spans="2:8" ht="15">
      <c r="B8" s="562"/>
      <c r="C8" s="559"/>
      <c r="D8" s="44" t="s">
        <v>278</v>
      </c>
      <c r="E8" s="55">
        <v>732</v>
      </c>
      <c r="F8" s="56">
        <v>148</v>
      </c>
      <c r="G8" s="26">
        <f>SUM(E8:F8)</f>
        <v>880</v>
      </c>
      <c r="H8" s="57">
        <v>4</v>
      </c>
    </row>
    <row r="9" spans="2:8" ht="12.75">
      <c r="B9" s="562"/>
      <c r="C9" s="560"/>
      <c r="D9" s="45" t="s">
        <v>226</v>
      </c>
      <c r="E9" s="77">
        <f>SUM(E7:E8)</f>
        <v>732</v>
      </c>
      <c r="F9" s="58">
        <f>SUM(F7:F8)</f>
        <v>148</v>
      </c>
      <c r="G9" s="58">
        <f>SUM(G7:G8)</f>
        <v>880</v>
      </c>
      <c r="H9" s="78">
        <f>SUM(H7:H8)</f>
        <v>4</v>
      </c>
    </row>
    <row r="10" spans="2:8" ht="15" customHeight="1">
      <c r="B10" s="562"/>
      <c r="C10" s="558" t="s">
        <v>278</v>
      </c>
      <c r="D10" s="52" t="s">
        <v>277</v>
      </c>
      <c r="E10" s="55">
        <v>0</v>
      </c>
      <c r="F10" s="56">
        <v>0</v>
      </c>
      <c r="G10" s="26">
        <f>SUM(E10:F10)</f>
        <v>0</v>
      </c>
      <c r="H10" s="57">
        <v>0</v>
      </c>
    </row>
    <row r="11" spans="2:8" ht="15">
      <c r="B11" s="562"/>
      <c r="C11" s="559"/>
      <c r="D11" s="44" t="s">
        <v>278</v>
      </c>
      <c r="E11" s="55">
        <v>681</v>
      </c>
      <c r="F11" s="56">
        <v>143</v>
      </c>
      <c r="G11" s="26">
        <f>SUM(E11:F11)</f>
        <v>824</v>
      </c>
      <c r="H11" s="57">
        <v>1</v>
      </c>
    </row>
    <row r="12" spans="2:8" ht="15" customHeight="1">
      <c r="B12" s="562"/>
      <c r="C12" s="559"/>
      <c r="D12" s="45" t="s">
        <v>226</v>
      </c>
      <c r="E12" s="77">
        <f>SUM(E10:E11)</f>
        <v>681</v>
      </c>
      <c r="F12" s="58">
        <f>SUM(F10:F11)</f>
        <v>143</v>
      </c>
      <c r="G12" s="58">
        <f>SUM(G10:G11)</f>
        <v>824</v>
      </c>
      <c r="H12" s="78">
        <f>SUM(H10:H11)</f>
        <v>1</v>
      </c>
    </row>
    <row r="13" spans="2:8" ht="15" customHeight="1">
      <c r="B13" s="562"/>
      <c r="C13" s="558" t="s">
        <v>279</v>
      </c>
      <c r="D13" s="52" t="s">
        <v>277</v>
      </c>
      <c r="E13" s="55">
        <v>0</v>
      </c>
      <c r="F13" s="56">
        <v>0</v>
      </c>
      <c r="G13" s="26">
        <f>SUM(E13:F13)</f>
        <v>0</v>
      </c>
      <c r="H13" s="57">
        <v>0</v>
      </c>
    </row>
    <row r="14" spans="2:8" ht="15">
      <c r="B14" s="562"/>
      <c r="C14" s="559"/>
      <c r="D14" s="44" t="s">
        <v>278</v>
      </c>
      <c r="E14" s="55">
        <v>698</v>
      </c>
      <c r="F14" s="56">
        <v>148</v>
      </c>
      <c r="G14" s="26">
        <f>SUM(E14:F14)</f>
        <v>846</v>
      </c>
      <c r="H14" s="57">
        <v>5</v>
      </c>
    </row>
    <row r="15" spans="2:8" ht="12.75">
      <c r="B15" s="562"/>
      <c r="C15" s="560"/>
      <c r="D15" s="53" t="s">
        <v>226</v>
      </c>
      <c r="E15" s="72">
        <f>SUM(E13:E14)</f>
        <v>698</v>
      </c>
      <c r="F15" s="63">
        <f>SUM(F13:F14)</f>
        <v>148</v>
      </c>
      <c r="G15" s="63">
        <f>SUM(G13:G14)</f>
        <v>846</v>
      </c>
      <c r="H15" s="74">
        <f>SUM(H13:H14)</f>
        <v>5</v>
      </c>
    </row>
    <row r="16" spans="2:8" ht="12.75">
      <c r="B16" s="563"/>
      <c r="C16" s="590" t="s">
        <v>226</v>
      </c>
      <c r="D16" s="591"/>
      <c r="E16" s="77">
        <f>SUM(E15,E12,E9)</f>
        <v>2111</v>
      </c>
      <c r="F16" s="58">
        <f>SUM(F15,F12,F9)</f>
        <v>439</v>
      </c>
      <c r="G16" s="58">
        <f>SUM(G15,G12,G9)</f>
        <v>2550</v>
      </c>
      <c r="H16" s="78">
        <f>SUM(H15,H12,H9)</f>
        <v>10</v>
      </c>
    </row>
    <row r="17" spans="2:8" ht="12.75">
      <c r="B17" s="108"/>
      <c r="C17" s="100"/>
      <c r="D17" s="100"/>
      <c r="E17" s="103"/>
      <c r="F17" s="103"/>
      <c r="G17" s="103"/>
      <c r="H17" s="103"/>
    </row>
    <row r="18" spans="2:8" ht="12.75">
      <c r="B18" s="27"/>
      <c r="C18" s="27"/>
      <c r="D18" s="27"/>
      <c r="E18" s="27"/>
      <c r="F18" s="27"/>
      <c r="G18" s="28"/>
      <c r="H18" s="28"/>
    </row>
    <row r="19" spans="1:7" s="37" customFormat="1" ht="16.5" customHeight="1">
      <c r="A19" s="29"/>
      <c r="B19" s="35"/>
      <c r="C19" s="35"/>
      <c r="D19" s="35"/>
      <c r="E19" s="374" t="s">
        <v>266</v>
      </c>
      <c r="F19" s="374" t="s">
        <v>267</v>
      </c>
      <c r="G19" s="375" t="s">
        <v>226</v>
      </c>
    </row>
    <row r="20" spans="1:7" s="37" customFormat="1" ht="27.75" customHeight="1">
      <c r="A20" s="29"/>
      <c r="B20" s="652" t="s">
        <v>168</v>
      </c>
      <c r="C20" s="653"/>
      <c r="D20" s="654"/>
      <c r="E20" s="110">
        <v>33</v>
      </c>
      <c r="F20" s="110">
        <v>9</v>
      </c>
      <c r="G20" s="111">
        <f>SUM(E20:F20)</f>
        <v>42</v>
      </c>
    </row>
    <row r="21" spans="1:2" s="37" customFormat="1" ht="17.25" customHeight="1">
      <c r="A21" s="29"/>
      <c r="B21" s="39"/>
    </row>
    <row r="22" spans="1:8" s="37" customFormat="1" ht="12.75">
      <c r="A22" s="29"/>
      <c r="B22" s="582" t="s">
        <v>285</v>
      </c>
      <c r="C22" s="582"/>
      <c r="D22" s="582"/>
      <c r="E22" s="582"/>
      <c r="F22" s="582"/>
      <c r="G22" s="582"/>
      <c r="H22" s="48"/>
    </row>
    <row r="23" spans="1:8" s="37" customFormat="1" ht="8.25" customHeight="1">
      <c r="A23" s="29"/>
      <c r="B23" s="34"/>
      <c r="C23" s="40"/>
      <c r="D23" s="40"/>
      <c r="E23" s="33"/>
      <c r="F23" s="31"/>
      <c r="G23" s="31"/>
      <c r="H23" s="39"/>
    </row>
    <row r="24" spans="1:8" s="37" customFormat="1" ht="16.5" customHeight="1">
      <c r="A24" s="29"/>
      <c r="B24" s="40"/>
      <c r="C24" s="40"/>
      <c r="D24" s="377" t="s">
        <v>280</v>
      </c>
      <c r="E24" s="377" t="s">
        <v>266</v>
      </c>
      <c r="F24" s="379" t="s">
        <v>267</v>
      </c>
      <c r="G24" s="378" t="s">
        <v>226</v>
      </c>
      <c r="H24" s="39"/>
    </row>
    <row r="25" spans="1:8" s="37" customFormat="1" ht="15">
      <c r="A25" s="29"/>
      <c r="B25" s="567" t="s">
        <v>269</v>
      </c>
      <c r="C25" s="568"/>
      <c r="D25" s="52" t="s">
        <v>277</v>
      </c>
      <c r="E25" s="61">
        <v>566</v>
      </c>
      <c r="F25" s="62">
        <v>84</v>
      </c>
      <c r="G25" s="63">
        <f>SUM(E25:F25)</f>
        <v>650</v>
      </c>
      <c r="H25" s="39"/>
    </row>
    <row r="26" spans="1:8" s="37" customFormat="1" ht="15">
      <c r="A26" s="29"/>
      <c r="B26" s="569"/>
      <c r="C26" s="570"/>
      <c r="D26" s="44" t="s">
        <v>278</v>
      </c>
      <c r="E26" s="56">
        <v>85</v>
      </c>
      <c r="F26" s="55">
        <v>35</v>
      </c>
      <c r="G26" s="26">
        <f>SUM(E26:F26)</f>
        <v>120</v>
      </c>
      <c r="H26" s="39"/>
    </row>
    <row r="27" spans="1:8" s="37" customFormat="1" ht="12.75">
      <c r="A27" s="29"/>
      <c r="B27" s="571"/>
      <c r="C27" s="572"/>
      <c r="D27" s="45" t="s">
        <v>226</v>
      </c>
      <c r="E27" s="63">
        <f>SUM(E25:E26)</f>
        <v>651</v>
      </c>
      <c r="F27" s="72">
        <f>SUM(F25:F26)</f>
        <v>119</v>
      </c>
      <c r="G27" s="63">
        <f>SUM(G25:G26)</f>
        <v>770</v>
      </c>
      <c r="H27" s="39"/>
    </row>
    <row r="28" spans="1:8" s="37" customFormat="1" ht="15">
      <c r="A28" s="29"/>
      <c r="B28" s="567" t="s">
        <v>270</v>
      </c>
      <c r="C28" s="568"/>
      <c r="D28" s="52" t="s">
        <v>277</v>
      </c>
      <c r="E28" s="73">
        <v>516</v>
      </c>
      <c r="F28" s="61">
        <v>63</v>
      </c>
      <c r="G28" s="74">
        <f>SUM(E28:F28)</f>
        <v>579</v>
      </c>
      <c r="H28" s="40"/>
    </row>
    <row r="29" spans="1:8" s="37" customFormat="1" ht="15">
      <c r="A29" s="29"/>
      <c r="B29" s="569"/>
      <c r="C29" s="570"/>
      <c r="D29" s="44" t="s">
        <v>278</v>
      </c>
      <c r="E29" s="75">
        <v>80</v>
      </c>
      <c r="F29" s="64">
        <v>23</v>
      </c>
      <c r="G29" s="76">
        <f>SUM(E29:F29)</f>
        <v>103</v>
      </c>
      <c r="H29" s="40"/>
    </row>
    <row r="30" spans="1:8" s="37" customFormat="1" ht="12.75">
      <c r="A30" s="29"/>
      <c r="B30" s="571"/>
      <c r="C30" s="572"/>
      <c r="D30" s="45" t="s">
        <v>226</v>
      </c>
      <c r="E30" s="58">
        <f>SUM(E28:E29)</f>
        <v>596</v>
      </c>
      <c r="F30" s="77">
        <f>SUM(F28:F29)</f>
        <v>86</v>
      </c>
      <c r="G30" s="58">
        <f>SUM(G28:G29)</f>
        <v>682</v>
      </c>
      <c r="H30" s="40"/>
    </row>
    <row r="31" spans="1:8" s="37" customFormat="1" ht="12.75" customHeight="1">
      <c r="A31" s="29"/>
      <c r="B31" s="583" t="s">
        <v>271</v>
      </c>
      <c r="C31" s="585"/>
      <c r="D31" s="52" t="s">
        <v>277</v>
      </c>
      <c r="E31" s="61">
        <v>2</v>
      </c>
      <c r="F31" s="62">
        <v>0</v>
      </c>
      <c r="G31" s="63">
        <f>SUM(E31:F31)</f>
        <v>2</v>
      </c>
      <c r="H31" s="40"/>
    </row>
    <row r="32" spans="1:8" s="37" customFormat="1" ht="12.75" customHeight="1">
      <c r="A32" s="29"/>
      <c r="B32" s="588"/>
      <c r="C32" s="589"/>
      <c r="D32" s="44" t="s">
        <v>278</v>
      </c>
      <c r="E32" s="56">
        <v>3</v>
      </c>
      <c r="F32" s="55">
        <v>0</v>
      </c>
      <c r="G32" s="26">
        <f>SUM(E32:F32)</f>
        <v>3</v>
      </c>
      <c r="H32" s="40"/>
    </row>
    <row r="33" spans="1:8" s="37" customFormat="1" ht="12.75" customHeight="1">
      <c r="A33" s="29"/>
      <c r="B33" s="564"/>
      <c r="C33" s="566"/>
      <c r="D33" s="45" t="s">
        <v>226</v>
      </c>
      <c r="E33" s="63">
        <f>SUM(E31:E32)</f>
        <v>5</v>
      </c>
      <c r="F33" s="72">
        <f>SUM(F31:F32)</f>
        <v>0</v>
      </c>
      <c r="G33" s="63">
        <f>SUM(G31:G32)</f>
        <v>5</v>
      </c>
      <c r="H33" s="40"/>
    </row>
    <row r="34" spans="1:8" s="37" customFormat="1" ht="12.75" customHeight="1">
      <c r="A34" s="29"/>
      <c r="B34" s="583" t="s">
        <v>272</v>
      </c>
      <c r="C34" s="585"/>
      <c r="D34" s="52" t="s">
        <v>277</v>
      </c>
      <c r="E34" s="61">
        <v>0</v>
      </c>
      <c r="F34" s="62">
        <v>0</v>
      </c>
      <c r="G34" s="63">
        <f>SUM(E34:F34)</f>
        <v>0</v>
      </c>
      <c r="H34" s="1"/>
    </row>
    <row r="35" spans="1:8" s="37" customFormat="1" ht="12.75" customHeight="1">
      <c r="A35" s="29"/>
      <c r="B35" s="588"/>
      <c r="C35" s="589"/>
      <c r="D35" s="44" t="s">
        <v>278</v>
      </c>
      <c r="E35" s="56">
        <v>2</v>
      </c>
      <c r="F35" s="55">
        <v>0</v>
      </c>
      <c r="G35" s="26">
        <f>SUM(E35:F35)</f>
        <v>2</v>
      </c>
      <c r="H35" s="1"/>
    </row>
    <row r="36" spans="1:8" s="37" customFormat="1" ht="12.75" customHeight="1">
      <c r="A36" s="29"/>
      <c r="B36" s="564"/>
      <c r="C36" s="566"/>
      <c r="D36" s="45" t="s">
        <v>226</v>
      </c>
      <c r="E36" s="58">
        <f>SUM(E34:E35)</f>
        <v>2</v>
      </c>
      <c r="F36" s="77">
        <f>SUM(F34:F35)</f>
        <v>0</v>
      </c>
      <c r="G36" s="58">
        <f>SUM(G34:G35)</f>
        <v>2</v>
      </c>
      <c r="H36" s="1"/>
    </row>
    <row r="37" spans="1:8" s="37" customFormat="1" ht="16.5" customHeight="1">
      <c r="A37" s="29"/>
      <c r="B37" s="39"/>
      <c r="C37" s="39"/>
      <c r="D37" s="39"/>
      <c r="E37" s="42"/>
      <c r="F37" s="42"/>
      <c r="G37" s="42"/>
      <c r="H37" s="40"/>
    </row>
    <row r="38" spans="1:8" s="37" customFormat="1" ht="12.75">
      <c r="A38" s="29"/>
      <c r="B38" s="582" t="s">
        <v>286</v>
      </c>
      <c r="C38" s="582"/>
      <c r="D38" s="582"/>
      <c r="E38" s="582"/>
      <c r="F38" s="582"/>
      <c r="G38" s="582"/>
      <c r="H38" s="48"/>
    </row>
    <row r="39" spans="1:8" s="37" customFormat="1" ht="8.25" customHeight="1">
      <c r="A39" s="29"/>
      <c r="B39" s="34"/>
      <c r="C39" s="40"/>
      <c r="D39" s="40"/>
      <c r="E39" s="40"/>
      <c r="F39" s="40"/>
      <c r="G39" s="40"/>
      <c r="H39" s="40"/>
    </row>
    <row r="40" spans="1:8" s="37" customFormat="1" ht="17.25" customHeight="1">
      <c r="A40" s="29"/>
      <c r="B40" s="35"/>
      <c r="C40" s="35"/>
      <c r="D40" s="35"/>
      <c r="E40" s="377" t="s">
        <v>266</v>
      </c>
      <c r="F40" s="379" t="s">
        <v>267</v>
      </c>
      <c r="G40" s="378" t="s">
        <v>226</v>
      </c>
      <c r="H40" s="40"/>
    </row>
    <row r="41" spans="1:8" s="37" customFormat="1" ht="27" customHeight="1">
      <c r="A41" s="29"/>
      <c r="B41" s="583" t="s">
        <v>187</v>
      </c>
      <c r="C41" s="584"/>
      <c r="D41" s="585"/>
      <c r="E41" s="59">
        <v>7063</v>
      </c>
      <c r="F41" s="67">
        <v>1304</v>
      </c>
      <c r="G41" s="68">
        <f>SUM(E41:F41)</f>
        <v>8367</v>
      </c>
      <c r="H41" s="40"/>
    </row>
    <row r="42" spans="1:14" s="37" customFormat="1" ht="12.75" customHeight="1">
      <c r="A42" s="29"/>
      <c r="B42" s="564" t="s">
        <v>273</v>
      </c>
      <c r="C42" s="565"/>
      <c r="D42" s="566"/>
      <c r="E42" s="555">
        <v>4323</v>
      </c>
      <c r="F42" s="556">
        <v>728</v>
      </c>
      <c r="G42" s="553">
        <f>SUM(E42:F42)</f>
        <v>5051</v>
      </c>
      <c r="I42" s="683"/>
      <c r="J42" s="683"/>
      <c r="K42" s="683"/>
      <c r="L42" s="683"/>
      <c r="M42" s="683"/>
      <c r="N42" s="683"/>
    </row>
    <row r="43" spans="1:14" s="37" customFormat="1" ht="12.75">
      <c r="A43" s="29"/>
      <c r="B43" s="39" t="s">
        <v>188</v>
      </c>
      <c r="C43" s="39"/>
      <c r="D43" s="39"/>
      <c r="E43" s="39"/>
      <c r="F43" s="39"/>
      <c r="G43" s="40"/>
      <c r="H43" s="40"/>
      <c r="I43" s="683"/>
      <c r="J43" s="683"/>
      <c r="K43" s="683"/>
      <c r="L43" s="683"/>
      <c r="M43" s="683"/>
      <c r="N43" s="683"/>
    </row>
    <row r="44" spans="1:9" s="37" customFormat="1" ht="17.25" customHeight="1">
      <c r="A44" s="29"/>
      <c r="B44" s="39"/>
      <c r="C44" s="39"/>
      <c r="D44" s="39"/>
      <c r="E44" s="39"/>
      <c r="F44" s="39"/>
      <c r="G44" s="40"/>
      <c r="H44" s="40"/>
      <c r="I44" s="414"/>
    </row>
    <row r="45" spans="1:9" s="37" customFormat="1" ht="12.75">
      <c r="A45" s="29"/>
      <c r="B45" s="582" t="s">
        <v>287</v>
      </c>
      <c r="C45" s="582"/>
      <c r="D45" s="582"/>
      <c r="E45" s="582"/>
      <c r="F45" s="582"/>
      <c r="G45" s="582"/>
      <c r="H45" s="48"/>
      <c r="I45" s="414"/>
    </row>
    <row r="46" spans="1:8" s="37" customFormat="1" ht="8.25" customHeight="1">
      <c r="A46" s="29"/>
      <c r="B46" s="43"/>
      <c r="C46" s="33"/>
      <c r="D46" s="33"/>
      <c r="E46" s="31"/>
      <c r="F46" s="29"/>
      <c r="G46" s="40"/>
      <c r="H46" s="40"/>
    </row>
    <row r="47" spans="1:8" s="37" customFormat="1" ht="12.75">
      <c r="A47" s="29"/>
      <c r="B47" s="380" t="s">
        <v>274</v>
      </c>
      <c r="C47" s="380" t="s">
        <v>275</v>
      </c>
      <c r="D47" s="573" t="s">
        <v>276</v>
      </c>
      <c r="E47" s="574"/>
      <c r="F47" s="577" t="s">
        <v>226</v>
      </c>
      <c r="G47" s="578"/>
      <c r="H47" s="40"/>
    </row>
    <row r="48" spans="1:8" s="37" customFormat="1" ht="12.75">
      <c r="A48" s="29"/>
      <c r="B48" s="113">
        <v>12</v>
      </c>
      <c r="C48" s="113">
        <v>10</v>
      </c>
      <c r="D48" s="575">
        <v>0</v>
      </c>
      <c r="E48" s="576"/>
      <c r="F48" s="579">
        <f>SUM(B48:E48)</f>
        <v>22</v>
      </c>
      <c r="G48" s="580"/>
      <c r="H48" s="40"/>
    </row>
    <row r="49" spans="1:8" s="37" customFormat="1" ht="12.75">
      <c r="A49" s="29"/>
      <c r="B49" s="29"/>
      <c r="C49" s="29"/>
      <c r="D49" s="29"/>
      <c r="E49" s="29"/>
      <c r="F49" s="29"/>
      <c r="G49" s="29"/>
      <c r="H49" s="29"/>
    </row>
    <row r="50" spans="1:8" s="37" customFormat="1" ht="12.75">
      <c r="A50" s="29"/>
      <c r="B50" s="29"/>
      <c r="C50" s="29"/>
      <c r="D50" s="29"/>
      <c r="E50" s="29"/>
      <c r="F50" s="29"/>
      <c r="G50" s="29"/>
      <c r="H50" s="29"/>
    </row>
    <row r="51" spans="1:8" s="37" customFormat="1" ht="12.75">
      <c r="A51" s="29"/>
      <c r="B51" s="29"/>
      <c r="C51" s="29"/>
      <c r="D51" s="29"/>
      <c r="E51" s="29"/>
      <c r="F51" s="29"/>
      <c r="G51" s="29"/>
      <c r="H51" s="29"/>
    </row>
  </sheetData>
  <sheetProtection/>
  <mergeCells count="25">
    <mergeCell ref="I42:N43"/>
    <mergeCell ref="A1:I1"/>
    <mergeCell ref="B3:G3"/>
    <mergeCell ref="B5:B16"/>
    <mergeCell ref="C5:C6"/>
    <mergeCell ref="D5:D6"/>
    <mergeCell ref="E5:H5"/>
    <mergeCell ref="C7:C9"/>
    <mergeCell ref="C10:C12"/>
    <mergeCell ref="C13:C15"/>
    <mergeCell ref="D48:E48"/>
    <mergeCell ref="F48:G48"/>
    <mergeCell ref="B38:G38"/>
    <mergeCell ref="B41:D41"/>
    <mergeCell ref="B42:D42"/>
    <mergeCell ref="B45:G45"/>
    <mergeCell ref="D47:E47"/>
    <mergeCell ref="F47:G47"/>
    <mergeCell ref="B22:G22"/>
    <mergeCell ref="B25:C27"/>
    <mergeCell ref="B28:C30"/>
    <mergeCell ref="B31:C33"/>
    <mergeCell ref="B34:C36"/>
    <mergeCell ref="C16:D16"/>
    <mergeCell ref="B20:D2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6 G27:G36" formula="1"/>
  </ignoredErrors>
</worksheet>
</file>

<file path=xl/worksheets/sheet39.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L23" sqref="L23"/>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318</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93.7</v>
      </c>
      <c r="D12" s="10">
        <v>0</v>
      </c>
      <c r="E12" s="8">
        <v>0.4</v>
      </c>
      <c r="F12" s="10">
        <v>0.9</v>
      </c>
      <c r="G12" s="11">
        <v>5.1</v>
      </c>
      <c r="H12" s="8">
        <v>0</v>
      </c>
      <c r="I12" s="9">
        <f>SUM(C12:H12)</f>
        <v>100.10000000000001</v>
      </c>
    </row>
    <row r="13" spans="2:9" ht="12.75">
      <c r="B13" s="84" t="s">
        <v>241</v>
      </c>
      <c r="C13" s="14"/>
      <c r="D13" s="13"/>
      <c r="E13" s="14"/>
      <c r="F13" s="13"/>
      <c r="G13" s="14"/>
      <c r="H13" s="15"/>
      <c r="I13" s="88">
        <v>805</v>
      </c>
    </row>
    <row r="14" spans="2:9" ht="12.75">
      <c r="B14" s="85" t="s">
        <v>291</v>
      </c>
      <c r="C14" s="140">
        <v>94.8</v>
      </c>
      <c r="D14" s="141">
        <v>0.2</v>
      </c>
      <c r="E14" s="139">
        <v>0.7</v>
      </c>
      <c r="F14" s="141">
        <v>0.8</v>
      </c>
      <c r="G14" s="139">
        <v>3.5</v>
      </c>
      <c r="H14" s="4">
        <v>0</v>
      </c>
      <c r="I14" s="7">
        <f>SUM(C14:H14)</f>
        <v>100</v>
      </c>
    </row>
    <row r="15" spans="2:9" ht="12.75">
      <c r="B15" s="86" t="s">
        <v>241</v>
      </c>
      <c r="C15" s="12"/>
      <c r="D15" s="13"/>
      <c r="E15" s="14"/>
      <c r="F15" s="13"/>
      <c r="G15" s="14"/>
      <c r="H15" s="20"/>
      <c r="I15" s="89">
        <v>2446</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11" ht="12.75">
      <c r="B21" s="49" t="s">
        <v>242</v>
      </c>
      <c r="C21" s="681">
        <v>33.3</v>
      </c>
      <c r="D21" s="682">
        <v>37.9</v>
      </c>
      <c r="E21" s="681">
        <v>12.5</v>
      </c>
      <c r="F21" s="682">
        <v>15.9</v>
      </c>
      <c r="G21" s="18"/>
      <c r="H21" s="23"/>
      <c r="I21" s="250"/>
      <c r="K21" s="250"/>
    </row>
    <row r="22" spans="2:11" ht="12.75">
      <c r="B22" s="50" t="s">
        <v>243</v>
      </c>
      <c r="C22" s="679">
        <v>54.2</v>
      </c>
      <c r="D22" s="680">
        <v>49.6</v>
      </c>
      <c r="E22" s="679">
        <v>64.3</v>
      </c>
      <c r="F22" s="680">
        <v>63.9</v>
      </c>
      <c r="G22" s="18"/>
      <c r="H22" s="23"/>
      <c r="I22" s="250"/>
      <c r="K22" s="250"/>
    </row>
    <row r="23" spans="2:11" ht="12.75">
      <c r="B23" s="50" t="s">
        <v>244</v>
      </c>
      <c r="C23" s="679">
        <v>5.2</v>
      </c>
      <c r="D23" s="680">
        <v>50.6</v>
      </c>
      <c r="E23" s="679">
        <v>15</v>
      </c>
      <c r="F23" s="680">
        <v>64.9</v>
      </c>
      <c r="G23" s="18"/>
      <c r="H23" s="23"/>
      <c r="I23" s="250"/>
      <c r="K23" s="250"/>
    </row>
    <row r="24" spans="2:11" ht="12.75">
      <c r="B24" s="50" t="s">
        <v>245</v>
      </c>
      <c r="C24" s="679">
        <v>2.5</v>
      </c>
      <c r="D24" s="680">
        <v>51.6</v>
      </c>
      <c r="E24" s="679">
        <v>3.4</v>
      </c>
      <c r="F24" s="680">
        <v>65.9</v>
      </c>
      <c r="G24" s="18"/>
      <c r="H24" s="23"/>
      <c r="I24" s="250"/>
      <c r="K24" s="250"/>
    </row>
    <row r="25" spans="2:11" ht="12.75">
      <c r="B25" s="50" t="s">
        <v>246</v>
      </c>
      <c r="C25" s="679">
        <v>1.4</v>
      </c>
      <c r="D25" s="680">
        <v>52.6</v>
      </c>
      <c r="E25" s="679">
        <v>1.6</v>
      </c>
      <c r="F25" s="680">
        <v>66.9</v>
      </c>
      <c r="G25" s="18"/>
      <c r="H25" s="23"/>
      <c r="I25" s="250"/>
      <c r="K25" s="250"/>
    </row>
    <row r="26" spans="2:11" ht="12.75">
      <c r="B26" s="50" t="s">
        <v>247</v>
      </c>
      <c r="C26" s="679">
        <v>1.9</v>
      </c>
      <c r="D26" s="680">
        <v>53.6</v>
      </c>
      <c r="E26" s="679">
        <v>1.4</v>
      </c>
      <c r="F26" s="680">
        <v>67.9</v>
      </c>
      <c r="G26" s="18"/>
      <c r="H26" s="23"/>
      <c r="I26" s="250"/>
      <c r="K26" s="250"/>
    </row>
    <row r="27" spans="2:11" ht="12.75">
      <c r="B27" s="50" t="s">
        <v>248</v>
      </c>
      <c r="C27" s="679">
        <v>1</v>
      </c>
      <c r="D27" s="680">
        <v>54.6</v>
      </c>
      <c r="E27" s="679">
        <v>1</v>
      </c>
      <c r="F27" s="680">
        <v>68.9</v>
      </c>
      <c r="G27" s="18"/>
      <c r="H27" s="23"/>
      <c r="I27" s="250"/>
      <c r="K27" s="250"/>
    </row>
    <row r="28" spans="2:11" ht="12.75">
      <c r="B28" s="50" t="s">
        <v>249</v>
      </c>
      <c r="C28" s="679">
        <v>0.2</v>
      </c>
      <c r="D28" s="680">
        <v>55.6</v>
      </c>
      <c r="E28" s="679">
        <v>0.3</v>
      </c>
      <c r="F28" s="680">
        <v>69.9</v>
      </c>
      <c r="G28" s="18"/>
      <c r="H28" s="23"/>
      <c r="I28" s="250"/>
      <c r="K28" s="250"/>
    </row>
    <row r="29" spans="2:11" ht="12.75">
      <c r="B29" s="50" t="s">
        <v>250</v>
      </c>
      <c r="C29" s="679">
        <v>0</v>
      </c>
      <c r="D29" s="680">
        <v>56.6</v>
      </c>
      <c r="E29" s="679">
        <v>0.1</v>
      </c>
      <c r="F29" s="680">
        <v>70.9</v>
      </c>
      <c r="G29" s="18"/>
      <c r="H29" s="23"/>
      <c r="I29" s="250"/>
      <c r="K29" s="250"/>
    </row>
    <row r="30" spans="2:11" ht="12.75">
      <c r="B30" s="51" t="s">
        <v>227</v>
      </c>
      <c r="C30" s="609">
        <v>0.4</v>
      </c>
      <c r="D30" s="610"/>
      <c r="E30" s="609">
        <v>0.3</v>
      </c>
      <c r="F30" s="610"/>
      <c r="G30" s="18"/>
      <c r="H30" s="23"/>
      <c r="I30" s="24"/>
      <c r="K30" s="250"/>
    </row>
    <row r="31" spans="2:9" ht="12.75">
      <c r="B31" s="87" t="s">
        <v>226</v>
      </c>
      <c r="C31" s="611">
        <f>SUM(C21:C30)</f>
        <v>100.10000000000002</v>
      </c>
      <c r="D31" s="612"/>
      <c r="E31" s="611">
        <f>SUM(E21:E30)</f>
        <v>99.89999999999999</v>
      </c>
      <c r="F31" s="612"/>
      <c r="G31" s="18"/>
      <c r="H31" s="23"/>
      <c r="I31" s="24"/>
    </row>
    <row r="32" spans="2:9" ht="12.75">
      <c r="B32" s="86" t="s">
        <v>241</v>
      </c>
      <c r="C32" s="620">
        <v>805</v>
      </c>
      <c r="D32" s="614"/>
      <c r="E32" s="613">
        <v>2446</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8" ht="18" customHeight="1">
      <c r="C36" s="592" t="s">
        <v>222</v>
      </c>
      <c r="D36" s="594"/>
      <c r="E36" s="592" t="s">
        <v>223</v>
      </c>
      <c r="F36" s="594"/>
      <c r="G36" s="592" t="s">
        <v>224</v>
      </c>
      <c r="H36" s="594"/>
    </row>
    <row r="37" spans="2:14" ht="18.75" customHeight="1">
      <c r="B37" s="49" t="s">
        <v>153</v>
      </c>
      <c r="C37" s="601">
        <v>233</v>
      </c>
      <c r="D37" s="602">
        <v>204</v>
      </c>
      <c r="E37" s="601">
        <v>230</v>
      </c>
      <c r="F37" s="602">
        <v>214</v>
      </c>
      <c r="G37" s="601">
        <v>229</v>
      </c>
      <c r="H37" s="602">
        <v>193</v>
      </c>
      <c r="L37" s="250"/>
      <c r="M37" s="250"/>
      <c r="N37" s="250"/>
    </row>
    <row r="38" spans="2:14" ht="24" customHeight="1">
      <c r="B38" s="50" t="s">
        <v>154</v>
      </c>
      <c r="C38" s="605">
        <v>4</v>
      </c>
      <c r="D38" s="606">
        <v>11</v>
      </c>
      <c r="E38" s="605">
        <v>7</v>
      </c>
      <c r="F38" s="606">
        <v>13</v>
      </c>
      <c r="G38" s="605">
        <v>10</v>
      </c>
      <c r="H38" s="606">
        <v>7</v>
      </c>
      <c r="L38" s="250"/>
      <c r="M38" s="250"/>
      <c r="N38" s="250"/>
    </row>
    <row r="39" spans="2:14" ht="28.5" customHeight="1">
      <c r="B39" s="50" t="s">
        <v>155</v>
      </c>
      <c r="C39" s="605">
        <v>0</v>
      </c>
      <c r="D39" s="606">
        <v>12</v>
      </c>
      <c r="E39" s="605">
        <v>1</v>
      </c>
      <c r="F39" s="606">
        <v>14</v>
      </c>
      <c r="G39" s="605">
        <v>1</v>
      </c>
      <c r="H39" s="606">
        <v>8</v>
      </c>
      <c r="L39" s="250"/>
      <c r="M39" s="250"/>
      <c r="N39" s="250"/>
    </row>
    <row r="40" spans="2:14" ht="17.25" customHeight="1">
      <c r="B40" s="50" t="s">
        <v>156</v>
      </c>
      <c r="C40" s="605">
        <v>0</v>
      </c>
      <c r="D40" s="606">
        <v>13</v>
      </c>
      <c r="E40" s="605">
        <v>2</v>
      </c>
      <c r="F40" s="606">
        <v>15</v>
      </c>
      <c r="G40" s="605">
        <v>1</v>
      </c>
      <c r="H40" s="606">
        <v>9</v>
      </c>
      <c r="L40" s="250"/>
      <c r="M40" s="250"/>
      <c r="N40" s="250"/>
    </row>
    <row r="41" spans="2:14" ht="29.25" customHeight="1">
      <c r="B41" s="50" t="s">
        <v>189</v>
      </c>
      <c r="C41" s="605">
        <v>1</v>
      </c>
      <c r="D41" s="606">
        <v>14</v>
      </c>
      <c r="E41" s="605">
        <v>7</v>
      </c>
      <c r="F41" s="606">
        <v>16</v>
      </c>
      <c r="G41" s="605">
        <v>4</v>
      </c>
      <c r="H41" s="606">
        <v>10</v>
      </c>
      <c r="L41" s="250"/>
      <c r="M41" s="250"/>
      <c r="N41" s="250"/>
    </row>
    <row r="42" spans="2:14" ht="16.5" customHeight="1">
      <c r="B42" s="50" t="s">
        <v>251</v>
      </c>
      <c r="C42" s="605">
        <v>1</v>
      </c>
      <c r="D42" s="606">
        <v>15</v>
      </c>
      <c r="E42" s="605">
        <v>0</v>
      </c>
      <c r="F42" s="606">
        <v>17</v>
      </c>
      <c r="G42" s="605">
        <v>3</v>
      </c>
      <c r="H42" s="606">
        <v>11</v>
      </c>
      <c r="L42" s="250"/>
      <c r="M42" s="250"/>
      <c r="N42" s="250"/>
    </row>
    <row r="43" spans="2:14" ht="29.25" customHeight="1">
      <c r="B43" s="50" t="s">
        <v>159</v>
      </c>
      <c r="C43" s="605">
        <v>30</v>
      </c>
      <c r="D43" s="606">
        <v>16</v>
      </c>
      <c r="E43" s="605">
        <v>36</v>
      </c>
      <c r="F43" s="606">
        <v>18</v>
      </c>
      <c r="G43" s="605">
        <v>20</v>
      </c>
      <c r="H43" s="606">
        <v>12</v>
      </c>
      <c r="L43" s="250"/>
      <c r="M43" s="250"/>
      <c r="N43" s="250"/>
    </row>
    <row r="44" spans="2:14" ht="26.25" customHeight="1">
      <c r="B44" s="50" t="s">
        <v>181</v>
      </c>
      <c r="C44" s="605">
        <v>3</v>
      </c>
      <c r="D44" s="606">
        <v>17</v>
      </c>
      <c r="E44" s="605">
        <v>1</v>
      </c>
      <c r="F44" s="606">
        <v>19</v>
      </c>
      <c r="G44" s="605">
        <v>5</v>
      </c>
      <c r="H44" s="606">
        <v>13</v>
      </c>
      <c r="L44" s="250"/>
      <c r="M44" s="250"/>
      <c r="N44" s="250"/>
    </row>
    <row r="45" spans="2:14" ht="30.75" customHeight="1">
      <c r="B45" s="50" t="s">
        <v>170</v>
      </c>
      <c r="C45" s="605">
        <v>0</v>
      </c>
      <c r="D45" s="606">
        <v>18</v>
      </c>
      <c r="E45" s="605">
        <v>0</v>
      </c>
      <c r="F45" s="606">
        <v>20</v>
      </c>
      <c r="G45" s="605">
        <v>1</v>
      </c>
      <c r="H45" s="606">
        <v>14</v>
      </c>
      <c r="L45" s="250"/>
      <c r="M45" s="250"/>
      <c r="N45" s="250"/>
    </row>
    <row r="46" spans="2:14" ht="27" customHeight="1">
      <c r="B46" s="50" t="s">
        <v>171</v>
      </c>
      <c r="C46" s="605">
        <v>3</v>
      </c>
      <c r="D46" s="606">
        <v>19</v>
      </c>
      <c r="E46" s="605">
        <v>2</v>
      </c>
      <c r="F46" s="606">
        <v>21</v>
      </c>
      <c r="G46" s="605">
        <v>2</v>
      </c>
      <c r="H46" s="606">
        <v>15</v>
      </c>
      <c r="L46" s="250"/>
      <c r="M46" s="250"/>
      <c r="N46" s="250"/>
    </row>
    <row r="47" spans="2:14" ht="16.5" customHeight="1">
      <c r="B47" s="50" t="s">
        <v>157</v>
      </c>
      <c r="C47" s="605">
        <v>8</v>
      </c>
      <c r="D47" s="606">
        <v>20</v>
      </c>
      <c r="E47" s="605">
        <v>14</v>
      </c>
      <c r="F47" s="606">
        <v>22</v>
      </c>
      <c r="G47" s="605">
        <v>11</v>
      </c>
      <c r="H47" s="606">
        <v>16</v>
      </c>
      <c r="L47" s="250"/>
      <c r="M47" s="250"/>
      <c r="N47" s="250"/>
    </row>
    <row r="48" spans="2:14" ht="12.75">
      <c r="B48" s="50" t="s">
        <v>158</v>
      </c>
      <c r="C48" s="605">
        <v>76</v>
      </c>
      <c r="D48" s="606">
        <v>21</v>
      </c>
      <c r="E48" s="605">
        <v>11</v>
      </c>
      <c r="F48" s="606">
        <v>23</v>
      </c>
      <c r="G48" s="605">
        <v>4</v>
      </c>
      <c r="H48" s="606">
        <v>17</v>
      </c>
      <c r="L48" s="250"/>
      <c r="M48" s="250"/>
      <c r="N48" s="250"/>
    </row>
    <row r="49" spans="2:14" ht="12.75">
      <c r="B49" s="51" t="s">
        <v>182</v>
      </c>
      <c r="C49" s="607">
        <v>500</v>
      </c>
      <c r="D49" s="608">
        <v>508</v>
      </c>
      <c r="E49" s="607">
        <v>484</v>
      </c>
      <c r="F49" s="608">
        <v>533</v>
      </c>
      <c r="G49" s="607">
        <v>533</v>
      </c>
      <c r="H49" s="608">
        <v>471</v>
      </c>
      <c r="L49" s="250"/>
      <c r="M49" s="250"/>
      <c r="N49" s="250"/>
    </row>
  </sheetData>
  <sheetProtection/>
  <mergeCells count="80">
    <mergeCell ref="G48:H48"/>
    <mergeCell ref="E48:F48"/>
    <mergeCell ref="C48:D48"/>
    <mergeCell ref="C38:D38"/>
    <mergeCell ref="E38:F38"/>
    <mergeCell ref="G38:H38"/>
    <mergeCell ref="C46:D46"/>
    <mergeCell ref="E46:F46"/>
    <mergeCell ref="G46:H46"/>
    <mergeCell ref="C39:D39"/>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7:D47"/>
    <mergeCell ref="E47:F47"/>
    <mergeCell ref="G47:H47"/>
    <mergeCell ref="C44:D44"/>
    <mergeCell ref="E44:F44"/>
    <mergeCell ref="G44:H44"/>
    <mergeCell ref="C45:D45"/>
    <mergeCell ref="E45:F45"/>
    <mergeCell ref="G45:H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2"/>
  <sheetViews>
    <sheetView showGridLines="0" zoomScalePageLayoutView="0" workbookViewId="0" topLeftCell="A61">
      <selection activeCell="A1" sqref="A1:H63"/>
    </sheetView>
  </sheetViews>
  <sheetFormatPr defaultColWidth="11.421875" defaultRowHeight="12.75"/>
  <cols>
    <col min="1" max="1" width="2.140625" style="0" customWidth="1"/>
    <col min="2" max="2" width="11.421875" style="0" customWidth="1"/>
    <col min="5" max="5" width="9.7109375" style="0" customWidth="1"/>
    <col min="6" max="7" width="25.7109375" style="0" customWidth="1"/>
    <col min="8" max="8" width="4.00390625" style="0" customWidth="1"/>
  </cols>
  <sheetData>
    <row r="1" spans="1:8" ht="16.5">
      <c r="A1" s="581" t="s">
        <v>429</v>
      </c>
      <c r="B1" s="581"/>
      <c r="C1" s="581"/>
      <c r="D1" s="581"/>
      <c r="E1" s="581"/>
      <c r="F1" s="581"/>
      <c r="G1" s="581"/>
      <c r="H1" s="581"/>
    </row>
    <row r="3" spans="2:7" ht="12.75" customHeight="1">
      <c r="B3" s="582" t="s">
        <v>198</v>
      </c>
      <c r="C3" s="582"/>
      <c r="D3" s="582"/>
      <c r="E3" s="582"/>
      <c r="F3" s="582"/>
      <c r="G3" s="582"/>
    </row>
    <row r="4" spans="2:5" ht="8.25" customHeight="1">
      <c r="B4" s="2"/>
      <c r="C4" s="2"/>
      <c r="D4" s="2"/>
      <c r="E4" s="2"/>
    </row>
    <row r="5" spans="2:7" ht="21" customHeight="1">
      <c r="B5" s="624"/>
      <c r="C5" s="624"/>
      <c r="D5" s="624"/>
      <c r="E5" s="624"/>
      <c r="F5" s="381" t="s">
        <v>290</v>
      </c>
      <c r="G5" s="382" t="s">
        <v>291</v>
      </c>
    </row>
    <row r="6" spans="2:7" ht="12" customHeight="1">
      <c r="B6" s="583" t="s">
        <v>199</v>
      </c>
      <c r="C6" s="584"/>
      <c r="D6" s="584"/>
      <c r="E6" s="584"/>
      <c r="F6" s="115">
        <v>1</v>
      </c>
      <c r="G6" s="123">
        <v>0.6</v>
      </c>
    </row>
    <row r="7" spans="2:7" ht="12" customHeight="1">
      <c r="B7" s="588" t="s">
        <v>200</v>
      </c>
      <c r="C7" s="623"/>
      <c r="D7" s="623"/>
      <c r="E7" s="623"/>
      <c r="F7" s="107">
        <v>4.3</v>
      </c>
      <c r="G7" s="124">
        <v>3.1</v>
      </c>
    </row>
    <row r="8" spans="2:7" ht="12" customHeight="1">
      <c r="B8" s="588" t="s">
        <v>201</v>
      </c>
      <c r="C8" s="623"/>
      <c r="D8" s="623"/>
      <c r="E8" s="623"/>
      <c r="F8" s="107">
        <v>1.5</v>
      </c>
      <c r="G8" s="124">
        <v>0.9</v>
      </c>
    </row>
    <row r="9" spans="2:7" ht="12" customHeight="1">
      <c r="B9" s="588" t="s">
        <v>172</v>
      </c>
      <c r="C9" s="623"/>
      <c r="D9" s="623"/>
      <c r="E9" s="589"/>
      <c r="F9" s="107">
        <v>0.8</v>
      </c>
      <c r="G9" s="124">
        <v>0.5</v>
      </c>
    </row>
    <row r="10" spans="2:7" ht="14.25" customHeight="1">
      <c r="B10" s="588" t="s">
        <v>173</v>
      </c>
      <c r="C10" s="623"/>
      <c r="D10" s="623"/>
      <c r="E10" s="623"/>
      <c r="F10" s="107">
        <v>6.5</v>
      </c>
      <c r="G10" s="124">
        <v>4</v>
      </c>
    </row>
    <row r="11" spans="2:7" ht="12" customHeight="1">
      <c r="B11" s="588" t="s">
        <v>174</v>
      </c>
      <c r="C11" s="623"/>
      <c r="D11" s="623"/>
      <c r="E11" s="623"/>
      <c r="F11" s="107">
        <v>2.7</v>
      </c>
      <c r="G11" s="124">
        <v>2.4</v>
      </c>
    </row>
    <row r="12" spans="2:7" ht="12" customHeight="1">
      <c r="B12" s="588" t="s">
        <v>202</v>
      </c>
      <c r="C12" s="623"/>
      <c r="D12" s="623"/>
      <c r="E12" s="623"/>
      <c r="F12" s="107">
        <v>66.6</v>
      </c>
      <c r="G12" s="124">
        <v>71.9</v>
      </c>
    </row>
    <row r="13" spans="2:7" ht="12" customHeight="1">
      <c r="B13" s="588" t="s">
        <v>203</v>
      </c>
      <c r="C13" s="623"/>
      <c r="D13" s="623"/>
      <c r="E13" s="623"/>
      <c r="F13" s="107">
        <v>2.8</v>
      </c>
      <c r="G13" s="124">
        <v>2.4</v>
      </c>
    </row>
    <row r="14" spans="2:7" ht="12" customHeight="1">
      <c r="B14" s="588" t="s">
        <v>204</v>
      </c>
      <c r="C14" s="623"/>
      <c r="D14" s="623"/>
      <c r="E14" s="623"/>
      <c r="F14" s="107">
        <v>4.1</v>
      </c>
      <c r="G14" s="124">
        <v>3.6</v>
      </c>
    </row>
    <row r="15" spans="2:7" ht="12" customHeight="1">
      <c r="B15" s="588" t="s">
        <v>175</v>
      </c>
      <c r="C15" s="623"/>
      <c r="D15" s="623"/>
      <c r="E15" s="623"/>
      <c r="F15" s="107">
        <v>1</v>
      </c>
      <c r="G15" s="124">
        <v>1</v>
      </c>
    </row>
    <row r="16" spans="2:7" ht="12" customHeight="1">
      <c r="B16" s="588" t="s">
        <v>205</v>
      </c>
      <c r="C16" s="623"/>
      <c r="D16" s="623"/>
      <c r="E16" s="623"/>
      <c r="F16" s="107">
        <v>0.9</v>
      </c>
      <c r="G16" s="124">
        <v>1</v>
      </c>
    </row>
    <row r="17" spans="2:7" ht="12" customHeight="1">
      <c r="B17" s="588" t="s">
        <v>206</v>
      </c>
      <c r="C17" s="623"/>
      <c r="D17" s="623"/>
      <c r="E17" s="623"/>
      <c r="F17" s="107">
        <v>2.5</v>
      </c>
      <c r="G17" s="124">
        <v>2.8</v>
      </c>
    </row>
    <row r="18" spans="2:7" ht="12" customHeight="1">
      <c r="B18" s="588" t="s">
        <v>207</v>
      </c>
      <c r="C18" s="623"/>
      <c r="D18" s="623"/>
      <c r="E18" s="623"/>
      <c r="F18" s="107">
        <v>0.7</v>
      </c>
      <c r="G18" s="124">
        <v>0.8</v>
      </c>
    </row>
    <row r="19" spans="2:7" ht="12" customHeight="1">
      <c r="B19" s="588" t="s">
        <v>208</v>
      </c>
      <c r="C19" s="623"/>
      <c r="D19" s="623"/>
      <c r="E19" s="623"/>
      <c r="F19" s="107">
        <v>0.8</v>
      </c>
      <c r="G19" s="124">
        <v>0.9</v>
      </c>
    </row>
    <row r="20" spans="2:7" ht="12" customHeight="1">
      <c r="B20" s="588" t="s">
        <v>209</v>
      </c>
      <c r="C20" s="623"/>
      <c r="D20" s="623"/>
      <c r="E20" s="623"/>
      <c r="F20" s="107">
        <v>0.1</v>
      </c>
      <c r="G20" s="124">
        <v>0.1</v>
      </c>
    </row>
    <row r="21" spans="2:7" ht="12" customHeight="1">
      <c r="B21" s="564" t="s">
        <v>227</v>
      </c>
      <c r="C21" s="565"/>
      <c r="D21" s="565"/>
      <c r="E21" s="565"/>
      <c r="F21" s="107">
        <v>3.6</v>
      </c>
      <c r="G21" s="124">
        <v>3.9</v>
      </c>
    </row>
    <row r="22" spans="2:7" ht="12" customHeight="1">
      <c r="B22" s="625" t="s">
        <v>226</v>
      </c>
      <c r="C22" s="626"/>
      <c r="D22" s="626"/>
      <c r="E22" s="626"/>
      <c r="F22" s="117">
        <f>SUM(F6:F21)</f>
        <v>99.89999999999998</v>
      </c>
      <c r="G22" s="125">
        <f>SUM(G6:G21)</f>
        <v>99.9</v>
      </c>
    </row>
    <row r="23" spans="2:7" ht="12" customHeight="1">
      <c r="B23" s="628" t="s">
        <v>241</v>
      </c>
      <c r="C23" s="629"/>
      <c r="D23" s="629"/>
      <c r="E23" s="629"/>
      <c r="F23" s="118">
        <v>66562</v>
      </c>
      <c r="G23" s="126">
        <v>141890</v>
      </c>
    </row>
    <row r="24" spans="2:7" ht="16.5" customHeight="1">
      <c r="B24" s="384"/>
      <c r="C24" s="384"/>
      <c r="D24" s="384"/>
      <c r="E24" s="384"/>
      <c r="F24" s="384"/>
      <c r="G24" s="384"/>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5.9</v>
      </c>
      <c r="G28" s="5">
        <v>5.9</v>
      </c>
    </row>
    <row r="29" spans="2:7" ht="12.75">
      <c r="B29" s="569" t="s">
        <v>212</v>
      </c>
      <c r="C29" s="630"/>
      <c r="D29" s="630"/>
      <c r="E29" s="570"/>
      <c r="F29" s="116">
        <v>11.2</v>
      </c>
      <c r="G29" s="102">
        <v>13.3</v>
      </c>
    </row>
    <row r="30" spans="2:7" ht="12.75">
      <c r="B30" s="569" t="s">
        <v>213</v>
      </c>
      <c r="C30" s="630"/>
      <c r="D30" s="630"/>
      <c r="E30" s="570"/>
      <c r="F30" s="116">
        <v>29.2</v>
      </c>
      <c r="G30" s="102">
        <v>37.3</v>
      </c>
    </row>
    <row r="31" spans="2:7" ht="12.75">
      <c r="B31" s="569" t="s">
        <v>179</v>
      </c>
      <c r="C31" s="630"/>
      <c r="D31" s="630"/>
      <c r="E31" s="570"/>
      <c r="F31" s="116">
        <v>1.2</v>
      </c>
      <c r="G31" s="102">
        <v>1.1</v>
      </c>
    </row>
    <row r="32" spans="2:7" ht="12.75">
      <c r="B32" s="569" t="s">
        <v>214</v>
      </c>
      <c r="C32" s="630"/>
      <c r="D32" s="630"/>
      <c r="E32" s="570"/>
      <c r="F32" s="116">
        <v>1.7</v>
      </c>
      <c r="G32" s="102">
        <v>1.8</v>
      </c>
    </row>
    <row r="33" spans="2:7" ht="12.75">
      <c r="B33" s="569" t="s">
        <v>176</v>
      </c>
      <c r="C33" s="630"/>
      <c r="D33" s="630"/>
      <c r="E33" s="570"/>
      <c r="F33" s="116">
        <v>7.6</v>
      </c>
      <c r="G33" s="102">
        <v>6.6</v>
      </c>
    </row>
    <row r="34" spans="2:7" ht="12.75">
      <c r="B34" s="569" t="s">
        <v>215</v>
      </c>
      <c r="C34" s="630"/>
      <c r="D34" s="630"/>
      <c r="E34" s="570"/>
      <c r="F34" s="116">
        <v>0.4</v>
      </c>
      <c r="G34" s="102">
        <v>0.4</v>
      </c>
    </row>
    <row r="35" spans="2:7" ht="12.75">
      <c r="B35" s="569" t="s">
        <v>160</v>
      </c>
      <c r="C35" s="630"/>
      <c r="D35" s="630"/>
      <c r="E35" s="570"/>
      <c r="F35" s="116">
        <v>19.5</v>
      </c>
      <c r="G35" s="102">
        <v>20.1</v>
      </c>
    </row>
    <row r="36" spans="2:7" ht="12.75">
      <c r="B36" s="569" t="s">
        <v>216</v>
      </c>
      <c r="C36" s="630"/>
      <c r="D36" s="630"/>
      <c r="E36" s="570"/>
      <c r="F36" s="116">
        <v>0.3</v>
      </c>
      <c r="G36" s="102">
        <v>0.2</v>
      </c>
    </row>
    <row r="37" spans="2:7" ht="12.75">
      <c r="B37" s="569" t="s">
        <v>177</v>
      </c>
      <c r="C37" s="630"/>
      <c r="D37" s="630"/>
      <c r="E37" s="570"/>
      <c r="F37" s="116">
        <v>0</v>
      </c>
      <c r="G37" s="102">
        <v>0</v>
      </c>
    </row>
    <row r="38" spans="2:9" ht="12.75">
      <c r="B38" s="569" t="s">
        <v>4</v>
      </c>
      <c r="C38" s="630"/>
      <c r="D38" s="630"/>
      <c r="E38" s="570"/>
      <c r="F38" s="537">
        <v>11.4</v>
      </c>
      <c r="G38" s="538">
        <v>5.1</v>
      </c>
      <c r="I38" s="543"/>
    </row>
    <row r="39" spans="2:9" ht="12.75">
      <c r="B39" s="97" t="s">
        <v>3</v>
      </c>
      <c r="C39" s="41"/>
      <c r="D39" s="41"/>
      <c r="E39" s="130"/>
      <c r="F39" s="537">
        <v>8.5</v>
      </c>
      <c r="G39" s="538">
        <v>5.8</v>
      </c>
      <c r="I39" s="544"/>
    </row>
    <row r="40" spans="2:7" ht="12.75">
      <c r="B40" s="97" t="s">
        <v>178</v>
      </c>
      <c r="C40" s="41"/>
      <c r="D40" s="41"/>
      <c r="E40" s="130"/>
      <c r="F40" s="537">
        <v>1.3</v>
      </c>
      <c r="G40" s="538">
        <v>0.8</v>
      </c>
    </row>
    <row r="41" spans="2:7" ht="12.75">
      <c r="B41" s="571" t="s">
        <v>227</v>
      </c>
      <c r="C41" s="638"/>
      <c r="D41" s="638"/>
      <c r="E41" s="572"/>
      <c r="F41" s="537">
        <v>1.8</v>
      </c>
      <c r="G41" s="538">
        <v>1.6</v>
      </c>
    </row>
    <row r="42" spans="2:7" ht="12.75">
      <c r="B42" s="635" t="s">
        <v>226</v>
      </c>
      <c r="C42" s="636"/>
      <c r="D42" s="636"/>
      <c r="E42" s="637"/>
      <c r="F42" s="539">
        <f>SUM(F28:F41)</f>
        <v>100</v>
      </c>
      <c r="G42" s="540">
        <f>SUM(G28:G41)</f>
        <v>99.99999999999999</v>
      </c>
    </row>
    <row r="43" spans="2:9" ht="12.75">
      <c r="B43" s="631" t="s">
        <v>241</v>
      </c>
      <c r="C43" s="632"/>
      <c r="D43" s="632"/>
      <c r="E43" s="633"/>
      <c r="F43" s="541">
        <v>51087</v>
      </c>
      <c r="G43" s="542">
        <v>116631</v>
      </c>
      <c r="I43" s="402"/>
    </row>
    <row r="44" ht="16.5" customHeight="1">
      <c r="I44" s="414"/>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12.7</v>
      </c>
      <c r="G48" s="8">
        <v>14</v>
      </c>
    </row>
    <row r="49" spans="2:7" ht="12.75">
      <c r="B49" s="569" t="s">
        <v>190</v>
      </c>
      <c r="C49" s="630"/>
      <c r="D49" s="630"/>
      <c r="E49" s="570"/>
      <c r="F49" s="121">
        <v>22.2</v>
      </c>
      <c r="G49" s="17">
        <v>26.7</v>
      </c>
    </row>
    <row r="50" spans="2:7" ht="12.75">
      <c r="B50" s="569" t="s">
        <v>218</v>
      </c>
      <c r="C50" s="630"/>
      <c r="D50" s="630"/>
      <c r="E50" s="570"/>
      <c r="F50" s="121">
        <v>6.6</v>
      </c>
      <c r="G50" s="17">
        <v>9.7</v>
      </c>
    </row>
    <row r="51" spans="2:7" ht="27.75" customHeight="1">
      <c r="B51" s="588" t="s">
        <v>219</v>
      </c>
      <c r="C51" s="623"/>
      <c r="D51" s="623"/>
      <c r="E51" s="589"/>
      <c r="F51" s="121">
        <v>5</v>
      </c>
      <c r="G51" s="17">
        <v>6.3</v>
      </c>
    </row>
    <row r="52" spans="2:7" ht="12.75">
      <c r="B52" s="569" t="s">
        <v>220</v>
      </c>
      <c r="C52" s="630"/>
      <c r="D52" s="630"/>
      <c r="E52" s="570"/>
      <c r="F52" s="121">
        <v>22.7</v>
      </c>
      <c r="G52" s="17">
        <v>18</v>
      </c>
    </row>
    <row r="53" spans="2:7" ht="12.75">
      <c r="B53" s="569" t="s">
        <v>229</v>
      </c>
      <c r="C53" s="630"/>
      <c r="D53" s="630"/>
      <c r="E53" s="570"/>
      <c r="F53" s="121">
        <v>10</v>
      </c>
      <c r="G53" s="17">
        <v>8.8</v>
      </c>
    </row>
    <row r="54" spans="2:7" ht="27.75" customHeight="1">
      <c r="B54" s="588" t="s">
        <v>221</v>
      </c>
      <c r="C54" s="623"/>
      <c r="D54" s="623"/>
      <c r="E54" s="589"/>
      <c r="F54" s="121">
        <v>0.4</v>
      </c>
      <c r="G54" s="17">
        <v>0.3</v>
      </c>
    </row>
    <row r="55" spans="2:7" ht="12.75">
      <c r="B55" s="569" t="s">
        <v>230</v>
      </c>
      <c r="C55" s="630"/>
      <c r="D55" s="630"/>
      <c r="E55" s="570"/>
      <c r="F55" s="121">
        <v>12.8</v>
      </c>
      <c r="G55" s="17">
        <v>8.9</v>
      </c>
    </row>
    <row r="56" spans="2:7" ht="12.75">
      <c r="B56" s="569" t="s">
        <v>191</v>
      </c>
      <c r="C56" s="630"/>
      <c r="D56" s="630"/>
      <c r="E56" s="570"/>
      <c r="F56" s="121">
        <v>0.1</v>
      </c>
      <c r="G56" s="17">
        <v>0.4</v>
      </c>
    </row>
    <row r="57" spans="2:7" ht="12.75">
      <c r="B57" s="569" t="s">
        <v>192</v>
      </c>
      <c r="C57" s="630"/>
      <c r="D57" s="630"/>
      <c r="E57" s="570"/>
      <c r="F57" s="121">
        <v>2.1</v>
      </c>
      <c r="G57" s="17">
        <v>1.8</v>
      </c>
    </row>
    <row r="58" spans="2:7" ht="12.75">
      <c r="B58" s="569" t="s">
        <v>231</v>
      </c>
      <c r="C58" s="630"/>
      <c r="D58" s="630"/>
      <c r="E58" s="570"/>
      <c r="F58" s="121">
        <v>0.5</v>
      </c>
      <c r="G58" s="17">
        <v>0.4</v>
      </c>
    </row>
    <row r="59" spans="2:7" ht="12.75">
      <c r="B59" s="569" t="s">
        <v>193</v>
      </c>
      <c r="C59" s="630"/>
      <c r="D59" s="630"/>
      <c r="E59" s="570"/>
      <c r="F59" s="121">
        <v>1.3</v>
      </c>
      <c r="G59" s="17">
        <v>1.1</v>
      </c>
    </row>
    <row r="60" spans="2:7" ht="12.75">
      <c r="B60" s="571" t="s">
        <v>227</v>
      </c>
      <c r="C60" s="638"/>
      <c r="D60" s="638"/>
      <c r="E60" s="572"/>
      <c r="F60" s="121">
        <v>3.6</v>
      </c>
      <c r="G60" s="17">
        <v>3.7</v>
      </c>
    </row>
    <row r="61" spans="2:7" ht="12.75">
      <c r="B61" s="635" t="s">
        <v>226</v>
      </c>
      <c r="C61" s="636"/>
      <c r="D61" s="636"/>
      <c r="E61" s="636"/>
      <c r="F61" s="114">
        <f>SUM(F48:F60)</f>
        <v>99.99999999999999</v>
      </c>
      <c r="G61" s="7">
        <f>SUM(G48:G60)</f>
        <v>100.10000000000001</v>
      </c>
    </row>
    <row r="62" spans="2:7" ht="12.75">
      <c r="B62" s="631" t="s">
        <v>241</v>
      </c>
      <c r="C62" s="632"/>
      <c r="D62" s="632"/>
      <c r="E62" s="632"/>
      <c r="F62" s="122">
        <v>66562</v>
      </c>
      <c r="G62" s="129">
        <v>141890</v>
      </c>
    </row>
  </sheetData>
  <sheetProtection/>
  <mergeCells count="53">
    <mergeCell ref="B61:E61"/>
    <mergeCell ref="B62:E62"/>
    <mergeCell ref="B55:E55"/>
    <mergeCell ref="B56:E56"/>
    <mergeCell ref="B57:E57"/>
    <mergeCell ref="B58:E58"/>
    <mergeCell ref="B59:E59"/>
    <mergeCell ref="B60:E60"/>
    <mergeCell ref="B49:E49"/>
    <mergeCell ref="B50:E50"/>
    <mergeCell ref="B51:E51"/>
    <mergeCell ref="B52:E52"/>
    <mergeCell ref="B53:E53"/>
    <mergeCell ref="B54:E54"/>
    <mergeCell ref="B37:E37"/>
    <mergeCell ref="B38:E38"/>
    <mergeCell ref="B43:E43"/>
    <mergeCell ref="B45:G45"/>
    <mergeCell ref="B47:D47"/>
    <mergeCell ref="B48:E48"/>
    <mergeCell ref="B42:E42"/>
    <mergeCell ref="B41:E41"/>
    <mergeCell ref="B31:E31"/>
    <mergeCell ref="B33:E33"/>
    <mergeCell ref="B34:E34"/>
    <mergeCell ref="B32:E32"/>
    <mergeCell ref="B35:E35"/>
    <mergeCell ref="B36:E36"/>
    <mergeCell ref="B22:E22"/>
    <mergeCell ref="B25:G25"/>
    <mergeCell ref="B28:E28"/>
    <mergeCell ref="B23:E23"/>
    <mergeCell ref="B29:E29"/>
    <mergeCell ref="B30:E30"/>
    <mergeCell ref="A1:H1"/>
    <mergeCell ref="B3:G3"/>
    <mergeCell ref="B5:E5"/>
    <mergeCell ref="B6:E6"/>
    <mergeCell ref="B17:E17"/>
    <mergeCell ref="B18:E18"/>
    <mergeCell ref="B7:E7"/>
    <mergeCell ref="B8:E8"/>
    <mergeCell ref="B10:E10"/>
    <mergeCell ref="B11:E11"/>
    <mergeCell ref="B21:E21"/>
    <mergeCell ref="B19:E19"/>
    <mergeCell ref="B9:E9"/>
    <mergeCell ref="B14:E14"/>
    <mergeCell ref="B15:E15"/>
    <mergeCell ref="B16:E16"/>
    <mergeCell ref="B20:E20"/>
    <mergeCell ref="B12:E12"/>
    <mergeCell ref="B13:E13"/>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N42" sqref="N42"/>
    </sheetView>
  </sheetViews>
  <sheetFormatPr defaultColWidth="11.421875" defaultRowHeight="12.75"/>
  <cols>
    <col min="1" max="1" width="2.140625" style="0" customWidth="1"/>
    <col min="2" max="2" width="11.421875" style="0" customWidth="1"/>
    <col min="5" max="5" width="9.7109375" style="0" customWidth="1"/>
    <col min="6" max="7" width="25.7109375" style="0" customWidth="1"/>
    <col min="8" max="8" width="4.00390625" style="0" customWidth="1"/>
  </cols>
  <sheetData>
    <row r="1" spans="1:8" ht="16.5">
      <c r="A1" s="581" t="s">
        <v>318</v>
      </c>
      <c r="B1" s="581"/>
      <c r="C1" s="581"/>
      <c r="D1" s="581"/>
      <c r="E1" s="581"/>
      <c r="F1" s="581"/>
      <c r="G1" s="581"/>
      <c r="H1" s="581"/>
    </row>
    <row r="2" spans="1:8" ht="12.75">
      <c r="A2" s="384"/>
      <c r="B2" s="384"/>
      <c r="C2" s="384"/>
      <c r="D2" s="384"/>
      <c r="E2" s="384"/>
      <c r="F2" s="384"/>
      <c r="G2" s="384"/>
      <c r="H2" s="384"/>
    </row>
    <row r="3" spans="1:8" ht="12.75" customHeight="1">
      <c r="A3" s="384"/>
      <c r="B3" s="582" t="s">
        <v>198</v>
      </c>
      <c r="C3" s="582"/>
      <c r="D3" s="582"/>
      <c r="E3" s="582"/>
      <c r="F3" s="582"/>
      <c r="G3" s="582"/>
      <c r="H3" s="384"/>
    </row>
    <row r="4" spans="2:5" ht="8.25" customHeight="1">
      <c r="B4" s="2"/>
      <c r="C4" s="2"/>
      <c r="D4" s="2"/>
      <c r="E4" s="2"/>
    </row>
    <row r="5" spans="2:7" ht="21" customHeight="1">
      <c r="B5" s="624"/>
      <c r="C5" s="624"/>
      <c r="D5" s="624"/>
      <c r="E5" s="624"/>
      <c r="F5" s="381" t="s">
        <v>290</v>
      </c>
      <c r="G5" s="382" t="s">
        <v>291</v>
      </c>
    </row>
    <row r="6" spans="2:7" ht="12.75" customHeight="1">
      <c r="B6" s="583" t="s">
        <v>199</v>
      </c>
      <c r="C6" s="584"/>
      <c r="D6" s="584"/>
      <c r="E6" s="584"/>
      <c r="F6" s="115">
        <v>0</v>
      </c>
      <c r="G6" s="123">
        <v>0</v>
      </c>
    </row>
    <row r="7" spans="2:7" ht="12.75" customHeight="1">
      <c r="B7" s="588" t="s">
        <v>200</v>
      </c>
      <c r="C7" s="623"/>
      <c r="D7" s="623"/>
      <c r="E7" s="623"/>
      <c r="F7" s="107">
        <v>0</v>
      </c>
      <c r="G7" s="124">
        <v>0</v>
      </c>
    </row>
    <row r="8" spans="2:7" ht="11.25" customHeight="1">
      <c r="B8" s="588" t="s">
        <v>201</v>
      </c>
      <c r="C8" s="623"/>
      <c r="D8" s="623"/>
      <c r="E8" s="623"/>
      <c r="F8" s="107">
        <v>0</v>
      </c>
      <c r="G8" s="124">
        <v>0</v>
      </c>
    </row>
    <row r="9" spans="2:7" ht="13.5" customHeight="1">
      <c r="B9" s="588" t="s">
        <v>172</v>
      </c>
      <c r="C9" s="623"/>
      <c r="D9" s="623"/>
      <c r="E9" s="589"/>
      <c r="F9" s="107">
        <v>0</v>
      </c>
      <c r="G9" s="124">
        <v>0</v>
      </c>
    </row>
    <row r="10" spans="2:7" ht="12.75">
      <c r="B10" s="588" t="s">
        <v>173</v>
      </c>
      <c r="C10" s="623"/>
      <c r="D10" s="623"/>
      <c r="E10" s="623"/>
      <c r="F10" s="107">
        <v>0</v>
      </c>
      <c r="G10" s="124">
        <v>0</v>
      </c>
    </row>
    <row r="11" spans="2:7" ht="13.5" customHeight="1">
      <c r="B11" s="588" t="s">
        <v>174</v>
      </c>
      <c r="C11" s="623"/>
      <c r="D11" s="623"/>
      <c r="E11" s="623"/>
      <c r="F11" s="107">
        <v>0</v>
      </c>
      <c r="G11" s="124">
        <v>0.4</v>
      </c>
    </row>
    <row r="12" spans="2:7" ht="13.5" customHeight="1">
      <c r="B12" s="588" t="s">
        <v>202</v>
      </c>
      <c r="C12" s="623"/>
      <c r="D12" s="623"/>
      <c r="E12" s="623"/>
      <c r="F12" s="107">
        <v>87.1</v>
      </c>
      <c r="G12" s="124">
        <v>84.7</v>
      </c>
    </row>
    <row r="13" spans="2:7" ht="12.75">
      <c r="B13" s="588" t="s">
        <v>203</v>
      </c>
      <c r="C13" s="623"/>
      <c r="D13" s="623"/>
      <c r="E13" s="623"/>
      <c r="F13" s="107">
        <v>0</v>
      </c>
      <c r="G13" s="124">
        <v>0.2</v>
      </c>
    </row>
    <row r="14" spans="2:7" ht="12.75">
      <c r="B14" s="588" t="s">
        <v>204</v>
      </c>
      <c r="C14" s="623"/>
      <c r="D14" s="623"/>
      <c r="E14" s="623"/>
      <c r="F14" s="107">
        <v>1.7</v>
      </c>
      <c r="G14" s="124">
        <v>0.9</v>
      </c>
    </row>
    <row r="15" spans="2:7" ht="12.75" customHeight="1">
      <c r="B15" s="588" t="s">
        <v>175</v>
      </c>
      <c r="C15" s="623"/>
      <c r="D15" s="623"/>
      <c r="E15" s="623"/>
      <c r="F15" s="107">
        <v>0.7</v>
      </c>
      <c r="G15" s="124">
        <v>0.6</v>
      </c>
    </row>
    <row r="16" spans="2:7" ht="12.75">
      <c r="B16" s="588" t="s">
        <v>205</v>
      </c>
      <c r="C16" s="623"/>
      <c r="D16" s="623"/>
      <c r="E16" s="623"/>
      <c r="F16" s="107">
        <v>0.9</v>
      </c>
      <c r="G16" s="124">
        <v>0.7</v>
      </c>
    </row>
    <row r="17" spans="2:7" ht="12.75">
      <c r="B17" s="588" t="s">
        <v>206</v>
      </c>
      <c r="C17" s="623"/>
      <c r="D17" s="623"/>
      <c r="E17" s="623"/>
      <c r="F17" s="107">
        <v>5.6</v>
      </c>
      <c r="G17" s="124">
        <v>4.4</v>
      </c>
    </row>
    <row r="18" spans="2:7" ht="12.75" customHeight="1">
      <c r="B18" s="588" t="s">
        <v>207</v>
      </c>
      <c r="C18" s="623"/>
      <c r="D18" s="623"/>
      <c r="E18" s="623"/>
      <c r="F18" s="107">
        <v>1.4</v>
      </c>
      <c r="G18" s="124">
        <v>1.3</v>
      </c>
    </row>
    <row r="19" spans="2:7" ht="12.75">
      <c r="B19" s="588" t="s">
        <v>208</v>
      </c>
      <c r="C19" s="623"/>
      <c r="D19" s="623"/>
      <c r="E19" s="623"/>
      <c r="F19" s="107">
        <v>1.9</v>
      </c>
      <c r="G19" s="124">
        <v>1.9</v>
      </c>
    </row>
    <row r="20" spans="2:7" ht="12.75">
      <c r="B20" s="588" t="s">
        <v>209</v>
      </c>
      <c r="C20" s="623"/>
      <c r="D20" s="623"/>
      <c r="E20" s="623"/>
      <c r="F20" s="107">
        <v>0.1</v>
      </c>
      <c r="G20" s="124">
        <v>0.4</v>
      </c>
    </row>
    <row r="21" spans="2:7" ht="12.75">
      <c r="B21" s="564" t="s">
        <v>227</v>
      </c>
      <c r="C21" s="565"/>
      <c r="D21" s="565"/>
      <c r="E21" s="565"/>
      <c r="F21" s="107">
        <v>0.6</v>
      </c>
      <c r="G21" s="124">
        <v>4.5</v>
      </c>
    </row>
    <row r="22" spans="2:7" ht="12.75" customHeight="1">
      <c r="B22" s="625" t="s">
        <v>226</v>
      </c>
      <c r="C22" s="626"/>
      <c r="D22" s="626"/>
      <c r="E22" s="626"/>
      <c r="F22" s="117">
        <f>SUM(F6:F21)</f>
        <v>100</v>
      </c>
      <c r="G22" s="125">
        <f>SUM(G6:G21)</f>
        <v>100.00000000000003</v>
      </c>
    </row>
    <row r="23" spans="2:7" ht="16.5" customHeight="1">
      <c r="B23" s="628" t="s">
        <v>241</v>
      </c>
      <c r="C23" s="629"/>
      <c r="D23" s="629"/>
      <c r="E23" s="629"/>
      <c r="F23" s="118">
        <v>805</v>
      </c>
      <c r="G23" s="126">
        <v>2446</v>
      </c>
    </row>
    <row r="24" spans="2:7" ht="16.5" customHeight="1">
      <c r="B24" s="21"/>
      <c r="C24" s="21"/>
      <c r="D24" s="21"/>
      <c r="E24" s="21"/>
      <c r="F24" s="131"/>
      <c r="G24" s="131"/>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1.5</v>
      </c>
      <c r="G28" s="5">
        <v>1.8</v>
      </c>
    </row>
    <row r="29" spans="2:7" ht="12.75">
      <c r="B29" s="569" t="s">
        <v>212</v>
      </c>
      <c r="C29" s="630"/>
      <c r="D29" s="630"/>
      <c r="E29" s="570"/>
      <c r="F29" s="116">
        <v>4.9</v>
      </c>
      <c r="G29" s="102">
        <v>5.7</v>
      </c>
    </row>
    <row r="30" spans="2:7" ht="12.75">
      <c r="B30" s="569" t="s">
        <v>213</v>
      </c>
      <c r="C30" s="630"/>
      <c r="D30" s="630"/>
      <c r="E30" s="570"/>
      <c r="F30" s="116">
        <v>85</v>
      </c>
      <c r="G30" s="102">
        <v>84.5</v>
      </c>
    </row>
    <row r="31" spans="2:7" ht="12.75">
      <c r="B31" s="569" t="s">
        <v>179</v>
      </c>
      <c r="C31" s="630"/>
      <c r="D31" s="630"/>
      <c r="E31" s="570"/>
      <c r="F31" s="116">
        <v>0.9</v>
      </c>
      <c r="G31" s="102">
        <v>0.6</v>
      </c>
    </row>
    <row r="32" spans="2:7" ht="12.75">
      <c r="B32" s="569" t="s">
        <v>214</v>
      </c>
      <c r="C32" s="630"/>
      <c r="D32" s="630"/>
      <c r="E32" s="570"/>
      <c r="F32" s="116">
        <v>1.5</v>
      </c>
      <c r="G32" s="102">
        <v>1.3</v>
      </c>
    </row>
    <row r="33" spans="2:7" ht="12.75">
      <c r="B33" s="569" t="s">
        <v>176</v>
      </c>
      <c r="C33" s="630"/>
      <c r="D33" s="630"/>
      <c r="E33" s="570"/>
      <c r="F33" s="116">
        <v>0.9</v>
      </c>
      <c r="G33" s="102">
        <v>0.7</v>
      </c>
    </row>
    <row r="34" spans="2:7" ht="12.75">
      <c r="B34" s="569" t="s">
        <v>215</v>
      </c>
      <c r="C34" s="630"/>
      <c r="D34" s="630"/>
      <c r="E34" s="570"/>
      <c r="F34" s="116">
        <v>0.1</v>
      </c>
      <c r="G34" s="102">
        <v>0.3</v>
      </c>
    </row>
    <row r="35" spans="2:7" ht="12.75">
      <c r="B35" s="569" t="s">
        <v>160</v>
      </c>
      <c r="C35" s="630"/>
      <c r="D35" s="630"/>
      <c r="E35" s="570"/>
      <c r="F35" s="116">
        <v>4.6</v>
      </c>
      <c r="G35" s="102">
        <v>4</v>
      </c>
    </row>
    <row r="36" spans="2:7" ht="12.75">
      <c r="B36" s="569" t="s">
        <v>216</v>
      </c>
      <c r="C36" s="630"/>
      <c r="D36" s="630"/>
      <c r="E36" s="570"/>
      <c r="F36" s="116">
        <v>0</v>
      </c>
      <c r="G36" s="102">
        <v>0</v>
      </c>
    </row>
    <row r="37" spans="2:7" ht="12.75">
      <c r="B37" s="569" t="s">
        <v>177</v>
      </c>
      <c r="C37" s="630"/>
      <c r="D37" s="630"/>
      <c r="E37" s="570"/>
      <c r="F37" s="116">
        <v>0</v>
      </c>
      <c r="G37" s="102">
        <v>0</v>
      </c>
    </row>
    <row r="38" spans="2:7" ht="12.75">
      <c r="B38" s="569" t="s">
        <v>4</v>
      </c>
      <c r="C38" s="630"/>
      <c r="D38" s="630"/>
      <c r="E38" s="570"/>
      <c r="F38" s="116">
        <v>0.1</v>
      </c>
      <c r="G38" s="102">
        <v>0</v>
      </c>
    </row>
    <row r="39" spans="2:7" ht="12.75">
      <c r="B39" s="97" t="s">
        <v>3</v>
      </c>
      <c r="C39" s="41"/>
      <c r="D39" s="41"/>
      <c r="E39" s="130"/>
      <c r="F39" s="116">
        <v>0.1</v>
      </c>
      <c r="G39" s="102">
        <v>0.3</v>
      </c>
    </row>
    <row r="40" spans="2:7" ht="12.75">
      <c r="B40" s="97" t="s">
        <v>178</v>
      </c>
      <c r="C40" s="41"/>
      <c r="D40" s="41"/>
      <c r="E40" s="130"/>
      <c r="F40" s="116">
        <v>0.1</v>
      </c>
      <c r="G40" s="102">
        <v>0.2</v>
      </c>
    </row>
    <row r="41" spans="2:7" ht="12.75">
      <c r="B41" s="571" t="s">
        <v>227</v>
      </c>
      <c r="C41" s="638"/>
      <c r="D41" s="638"/>
      <c r="E41" s="572"/>
      <c r="F41" s="116">
        <v>0.3</v>
      </c>
      <c r="G41" s="102">
        <v>0.5</v>
      </c>
    </row>
    <row r="42" spans="2:7" ht="12.75">
      <c r="B42" s="635" t="s">
        <v>226</v>
      </c>
      <c r="C42" s="636"/>
      <c r="D42" s="636"/>
      <c r="E42" s="637"/>
      <c r="F42" s="117">
        <f>SUM(F28:F41)</f>
        <v>99.99999999999999</v>
      </c>
      <c r="G42" s="125">
        <f>SUM(G28:G41)</f>
        <v>99.89999999999999</v>
      </c>
    </row>
    <row r="43" spans="2:7" ht="16.5" customHeight="1">
      <c r="B43" s="631" t="s">
        <v>241</v>
      </c>
      <c r="C43" s="632"/>
      <c r="D43" s="632"/>
      <c r="E43" s="633"/>
      <c r="F43" s="118">
        <v>800</v>
      </c>
      <c r="G43" s="126">
        <v>2323</v>
      </c>
    </row>
    <row r="44" spans="2:7" ht="16.5" customHeight="1">
      <c r="B44" s="100"/>
      <c r="C44" s="100"/>
      <c r="D44" s="100"/>
      <c r="E44" s="100"/>
      <c r="F44" s="131"/>
      <c r="G44" s="131"/>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3.5</v>
      </c>
      <c r="G48" s="8">
        <v>4.2</v>
      </c>
    </row>
    <row r="49" spans="2:7" ht="12.75">
      <c r="B49" s="569" t="s">
        <v>190</v>
      </c>
      <c r="C49" s="630"/>
      <c r="D49" s="630"/>
      <c r="E49" s="570"/>
      <c r="F49" s="121">
        <v>54.9</v>
      </c>
      <c r="G49" s="17">
        <v>54.5</v>
      </c>
    </row>
    <row r="50" spans="2:7" ht="12.75">
      <c r="B50" s="569" t="s">
        <v>218</v>
      </c>
      <c r="C50" s="630"/>
      <c r="D50" s="630"/>
      <c r="E50" s="570"/>
      <c r="F50" s="121">
        <v>23.5</v>
      </c>
      <c r="G50" s="17">
        <v>20.3</v>
      </c>
    </row>
    <row r="51" spans="2:7" ht="27.75" customHeight="1">
      <c r="B51" s="588" t="s">
        <v>219</v>
      </c>
      <c r="C51" s="623"/>
      <c r="D51" s="623"/>
      <c r="E51" s="589"/>
      <c r="F51" s="121">
        <v>9.3</v>
      </c>
      <c r="G51" s="17">
        <v>9.3</v>
      </c>
    </row>
    <row r="52" spans="2:7" ht="12.75">
      <c r="B52" s="569" t="s">
        <v>220</v>
      </c>
      <c r="C52" s="630"/>
      <c r="D52" s="630"/>
      <c r="E52" s="570"/>
      <c r="F52" s="121">
        <v>1.7</v>
      </c>
      <c r="G52" s="17">
        <v>1.7</v>
      </c>
    </row>
    <row r="53" spans="2:7" ht="12.75">
      <c r="B53" s="569" t="s">
        <v>229</v>
      </c>
      <c r="C53" s="630"/>
      <c r="D53" s="630"/>
      <c r="E53" s="570"/>
      <c r="F53" s="121">
        <v>2.9</v>
      </c>
      <c r="G53" s="17">
        <v>3.2</v>
      </c>
    </row>
    <row r="54" spans="2:7" ht="27.75" customHeight="1">
      <c r="B54" s="588" t="s">
        <v>221</v>
      </c>
      <c r="C54" s="623"/>
      <c r="D54" s="623"/>
      <c r="E54" s="589"/>
      <c r="F54" s="121">
        <v>0</v>
      </c>
      <c r="G54" s="17">
        <v>0</v>
      </c>
    </row>
    <row r="55" spans="2:7" ht="12.75">
      <c r="B55" s="569" t="s">
        <v>230</v>
      </c>
      <c r="C55" s="630"/>
      <c r="D55" s="630"/>
      <c r="E55" s="570"/>
      <c r="F55" s="121">
        <v>1.7</v>
      </c>
      <c r="G55" s="17">
        <v>1.2</v>
      </c>
    </row>
    <row r="56" spans="2:7" ht="12.75">
      <c r="B56" s="569" t="s">
        <v>191</v>
      </c>
      <c r="C56" s="630"/>
      <c r="D56" s="630"/>
      <c r="E56" s="570"/>
      <c r="F56" s="121">
        <v>0</v>
      </c>
      <c r="G56" s="17">
        <v>0.2</v>
      </c>
    </row>
    <row r="57" spans="2:7" ht="12.75">
      <c r="B57" s="569" t="s">
        <v>192</v>
      </c>
      <c r="C57" s="630"/>
      <c r="D57" s="630"/>
      <c r="E57" s="570"/>
      <c r="F57" s="121">
        <v>1.4</v>
      </c>
      <c r="G57" s="17">
        <v>1.5</v>
      </c>
    </row>
    <row r="58" spans="2:7" ht="12.75">
      <c r="B58" s="569" t="s">
        <v>231</v>
      </c>
      <c r="C58" s="630"/>
      <c r="D58" s="630"/>
      <c r="E58" s="570"/>
      <c r="F58" s="121">
        <v>0.1</v>
      </c>
      <c r="G58" s="17">
        <v>0.1</v>
      </c>
    </row>
    <row r="59" spans="2:7" ht="12.75">
      <c r="B59" s="569" t="s">
        <v>193</v>
      </c>
      <c r="C59" s="630"/>
      <c r="D59" s="630"/>
      <c r="E59" s="570"/>
      <c r="F59" s="121">
        <v>0</v>
      </c>
      <c r="G59" s="17">
        <v>0.3</v>
      </c>
    </row>
    <row r="60" spans="2:7" ht="12.75">
      <c r="B60" s="571" t="s">
        <v>227</v>
      </c>
      <c r="C60" s="638"/>
      <c r="D60" s="638"/>
      <c r="E60" s="572"/>
      <c r="F60" s="121">
        <v>1</v>
      </c>
      <c r="G60" s="17">
        <v>3.6</v>
      </c>
    </row>
    <row r="61" spans="2:7" ht="12.75">
      <c r="B61" s="635" t="s">
        <v>226</v>
      </c>
      <c r="C61" s="636"/>
      <c r="D61" s="636"/>
      <c r="E61" s="636"/>
      <c r="F61" s="114">
        <f>SUM(F48:F60)</f>
        <v>100.00000000000001</v>
      </c>
      <c r="G61" s="7">
        <f>SUM(G48:G60)</f>
        <v>100.1</v>
      </c>
    </row>
    <row r="62" spans="2:7" ht="12.75">
      <c r="B62" s="631" t="s">
        <v>241</v>
      </c>
      <c r="C62" s="632"/>
      <c r="D62" s="632"/>
      <c r="E62" s="632"/>
      <c r="F62" s="122">
        <v>805</v>
      </c>
      <c r="G62" s="129">
        <v>2446</v>
      </c>
    </row>
  </sheetData>
  <sheetProtection/>
  <mergeCells count="53">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5:E55"/>
    <mergeCell ref="B52:E52"/>
    <mergeCell ref="B53:E53"/>
    <mergeCell ref="B50:E50"/>
    <mergeCell ref="B51:E51"/>
    <mergeCell ref="B48:E48"/>
    <mergeCell ref="B49:E49"/>
    <mergeCell ref="B54:E54"/>
    <mergeCell ref="B62:E62"/>
    <mergeCell ref="B60:E60"/>
    <mergeCell ref="B61:E61"/>
    <mergeCell ref="B58:E58"/>
    <mergeCell ref="B59:E59"/>
    <mergeCell ref="B56:E56"/>
    <mergeCell ref="B57:E5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J40"/>
  <sheetViews>
    <sheetView showGridLines="0" zoomScalePageLayoutView="0" workbookViewId="0" topLeftCell="A1">
      <selection activeCell="N32" sqref="N32"/>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318</v>
      </c>
      <c r="B1" s="581"/>
      <c r="C1" s="581"/>
      <c r="D1" s="581"/>
      <c r="E1" s="581"/>
      <c r="F1" s="581"/>
      <c r="G1" s="581"/>
    </row>
    <row r="2" spans="1:7" ht="12.75">
      <c r="A2" s="384"/>
      <c r="B2" s="384"/>
      <c r="C2" s="384"/>
      <c r="D2" s="384"/>
      <c r="E2" s="384"/>
      <c r="F2" s="384"/>
      <c r="G2" s="384"/>
    </row>
    <row r="3" spans="1:8" ht="12.75" customHeight="1">
      <c r="A3" s="384"/>
      <c r="B3" s="582" t="s">
        <v>289</v>
      </c>
      <c r="C3" s="582"/>
      <c r="D3" s="582"/>
      <c r="E3" s="582"/>
      <c r="F3" s="582"/>
      <c r="G3" s="38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4.7</v>
      </c>
      <c r="D7" s="5">
        <v>1.5</v>
      </c>
      <c r="E7" s="5">
        <v>4.7</v>
      </c>
      <c r="F7" s="5">
        <v>1.6</v>
      </c>
    </row>
    <row r="8" spans="2:6" ht="17.25" customHeight="1">
      <c r="B8" s="94" t="s">
        <v>162</v>
      </c>
      <c r="C8" s="102">
        <v>9.3</v>
      </c>
      <c r="D8" s="102">
        <v>3.9</v>
      </c>
      <c r="E8" s="102">
        <v>10.8</v>
      </c>
      <c r="F8" s="102">
        <v>4</v>
      </c>
    </row>
    <row r="9" spans="2:6" ht="17.25" customHeight="1">
      <c r="B9" s="94" t="s">
        <v>163</v>
      </c>
      <c r="C9" s="102">
        <v>32.4</v>
      </c>
      <c r="D9" s="102">
        <v>22</v>
      </c>
      <c r="E9" s="102">
        <v>32.1</v>
      </c>
      <c r="F9" s="102">
        <v>20.3</v>
      </c>
    </row>
    <row r="10" spans="2:6" ht="17.25" customHeight="1">
      <c r="B10" s="94" t="s">
        <v>164</v>
      </c>
      <c r="C10" s="102">
        <v>10.4</v>
      </c>
      <c r="D10" s="102">
        <v>18.6</v>
      </c>
      <c r="E10" s="102">
        <v>10.9</v>
      </c>
      <c r="F10" s="102">
        <v>19.7</v>
      </c>
    </row>
    <row r="11" spans="2:6" ht="17.25" customHeight="1">
      <c r="B11" s="94" t="s">
        <v>165</v>
      </c>
      <c r="C11" s="102">
        <v>21.5</v>
      </c>
      <c r="D11" s="102">
        <v>38.6</v>
      </c>
      <c r="E11" s="102">
        <v>21.3</v>
      </c>
      <c r="F11" s="102">
        <v>38.2</v>
      </c>
    </row>
    <row r="12" spans="2:6" ht="17.25" customHeight="1">
      <c r="B12" s="94" t="s">
        <v>166</v>
      </c>
      <c r="C12" s="102">
        <v>12.8</v>
      </c>
      <c r="D12" s="102">
        <v>4.7</v>
      </c>
      <c r="E12" s="102">
        <v>11.3</v>
      </c>
      <c r="F12" s="102">
        <v>4</v>
      </c>
    </row>
    <row r="13" spans="2:6" ht="17.25" customHeight="1">
      <c r="B13" s="97" t="s">
        <v>228</v>
      </c>
      <c r="C13" s="102">
        <v>1.4</v>
      </c>
      <c r="D13" s="102">
        <v>4.6</v>
      </c>
      <c r="E13" s="102">
        <v>1</v>
      </c>
      <c r="F13" s="102">
        <v>5.3</v>
      </c>
    </row>
    <row r="14" spans="2:6" ht="17.25" customHeight="1">
      <c r="B14" s="47" t="s">
        <v>227</v>
      </c>
      <c r="C14" s="6">
        <v>7.5</v>
      </c>
      <c r="D14" s="6">
        <v>6.1</v>
      </c>
      <c r="E14" s="6">
        <v>8</v>
      </c>
      <c r="F14" s="6">
        <v>7</v>
      </c>
    </row>
    <row r="15" spans="2:6" ht="15.75" customHeight="1">
      <c r="B15" s="104" t="s">
        <v>240</v>
      </c>
      <c r="C15" s="90">
        <f>SUM(C7:C14)</f>
        <v>100</v>
      </c>
      <c r="D15" s="91">
        <f>SUM(D7:D14)</f>
        <v>99.99999999999999</v>
      </c>
      <c r="E15" s="91">
        <f>SUM(E7:E14)</f>
        <v>100.1</v>
      </c>
      <c r="F15" s="91">
        <f>SUM(F7:F14)</f>
        <v>100.1</v>
      </c>
    </row>
    <row r="16" spans="2:6" ht="15.75" customHeight="1">
      <c r="B16" s="54" t="s">
        <v>241</v>
      </c>
      <c r="C16" s="92">
        <v>805</v>
      </c>
      <c r="D16" s="93">
        <v>805</v>
      </c>
      <c r="E16" s="93">
        <v>2446</v>
      </c>
      <c r="F16" s="93">
        <v>2446</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10" ht="17.25" customHeight="1">
      <c r="B21" s="96" t="s">
        <v>252</v>
      </c>
      <c r="C21" s="673">
        <v>83.7</v>
      </c>
      <c r="D21" s="674"/>
      <c r="E21" s="673">
        <v>85.7</v>
      </c>
      <c r="F21" s="674"/>
      <c r="J21" s="250"/>
    </row>
    <row r="22" spans="2:10" ht="17.25" customHeight="1">
      <c r="B22" s="97" t="s">
        <v>253</v>
      </c>
      <c r="C22" s="671">
        <v>0.4</v>
      </c>
      <c r="D22" s="672"/>
      <c r="E22" s="671">
        <v>0.2</v>
      </c>
      <c r="F22" s="672"/>
      <c r="J22" s="250"/>
    </row>
    <row r="23" spans="2:10" ht="17.25" customHeight="1">
      <c r="B23" s="97" t="s">
        <v>232</v>
      </c>
      <c r="C23" s="671">
        <v>0</v>
      </c>
      <c r="D23" s="672"/>
      <c r="E23" s="671">
        <v>0.1</v>
      </c>
      <c r="F23" s="672"/>
      <c r="J23" s="250"/>
    </row>
    <row r="24" spans="2:10" ht="17.25" customHeight="1">
      <c r="B24" s="97" t="s">
        <v>254</v>
      </c>
      <c r="C24" s="671">
        <v>1</v>
      </c>
      <c r="D24" s="672"/>
      <c r="E24" s="671">
        <v>0.6</v>
      </c>
      <c r="F24" s="672"/>
      <c r="J24" s="250"/>
    </row>
    <row r="25" spans="2:6" ht="17.25" customHeight="1">
      <c r="B25" s="97" t="s">
        <v>255</v>
      </c>
      <c r="C25" s="671">
        <v>0</v>
      </c>
      <c r="D25" s="672"/>
      <c r="E25" s="671">
        <v>0</v>
      </c>
      <c r="F25" s="672"/>
    </row>
    <row r="26" spans="2:6" ht="17.25" customHeight="1">
      <c r="B26" s="97" t="s">
        <v>256</v>
      </c>
      <c r="C26" s="671">
        <v>0</v>
      </c>
      <c r="D26" s="672"/>
      <c r="E26" s="671">
        <v>0</v>
      </c>
      <c r="F26" s="672"/>
    </row>
    <row r="27" spans="2:6" ht="17.25" customHeight="1">
      <c r="B27" s="97" t="s">
        <v>180</v>
      </c>
      <c r="C27" s="671">
        <v>0.1</v>
      </c>
      <c r="D27" s="672"/>
      <c r="E27" s="671">
        <v>0.2</v>
      </c>
      <c r="F27" s="672"/>
    </row>
    <row r="28" spans="2:6" ht="17.25" customHeight="1">
      <c r="B28" s="97" t="s">
        <v>257</v>
      </c>
      <c r="C28" s="671">
        <v>0.2</v>
      </c>
      <c r="D28" s="672"/>
      <c r="E28" s="671">
        <v>0.2</v>
      </c>
      <c r="F28" s="672"/>
    </row>
    <row r="29" spans="2:6" ht="17.25" customHeight="1">
      <c r="B29" s="97" t="s">
        <v>258</v>
      </c>
      <c r="C29" s="671">
        <v>0</v>
      </c>
      <c r="D29" s="672"/>
      <c r="E29" s="671">
        <v>0</v>
      </c>
      <c r="F29" s="672"/>
    </row>
    <row r="30" spans="2:6" ht="17.25" customHeight="1">
      <c r="B30" s="97" t="s">
        <v>259</v>
      </c>
      <c r="C30" s="671">
        <v>0.1</v>
      </c>
      <c r="D30" s="672"/>
      <c r="E30" s="671">
        <v>0.1</v>
      </c>
      <c r="F30" s="672"/>
    </row>
    <row r="31" spans="2:6" ht="17.25" customHeight="1">
      <c r="B31" s="97" t="s">
        <v>260</v>
      </c>
      <c r="C31" s="671">
        <v>0</v>
      </c>
      <c r="D31" s="672"/>
      <c r="E31" s="671">
        <v>0.1</v>
      </c>
      <c r="F31" s="672"/>
    </row>
    <row r="32" spans="2:6" ht="17.25" customHeight="1">
      <c r="B32" s="97" t="s">
        <v>261</v>
      </c>
      <c r="C32" s="671">
        <v>0.1</v>
      </c>
      <c r="D32" s="672"/>
      <c r="E32" s="671">
        <v>0</v>
      </c>
      <c r="F32" s="672"/>
    </row>
    <row r="33" spans="2:6" ht="17.25" customHeight="1">
      <c r="B33" s="97" t="s">
        <v>262</v>
      </c>
      <c r="C33" s="671">
        <v>0</v>
      </c>
      <c r="D33" s="672"/>
      <c r="E33" s="671">
        <v>0</v>
      </c>
      <c r="F33" s="672"/>
    </row>
    <row r="34" spans="2:6" ht="17.25" customHeight="1">
      <c r="B34" s="97" t="s">
        <v>167</v>
      </c>
      <c r="C34" s="671">
        <v>0</v>
      </c>
      <c r="D34" s="672"/>
      <c r="E34" s="671">
        <v>0</v>
      </c>
      <c r="F34" s="672"/>
    </row>
    <row r="35" spans="2:6" ht="17.25" customHeight="1">
      <c r="B35" s="97" t="s">
        <v>263</v>
      </c>
      <c r="C35" s="671">
        <v>0.5</v>
      </c>
      <c r="D35" s="672"/>
      <c r="E35" s="671">
        <v>0.7</v>
      </c>
      <c r="F35" s="672"/>
    </row>
    <row r="36" spans="2:6" ht="15.75" customHeight="1">
      <c r="B36" s="47" t="s">
        <v>227</v>
      </c>
      <c r="C36" s="662" t="s">
        <v>334</v>
      </c>
      <c r="D36" s="663"/>
      <c r="E36" s="662" t="s">
        <v>347</v>
      </c>
      <c r="F36" s="663"/>
    </row>
    <row r="37" spans="2:6" ht="15.75" customHeight="1">
      <c r="B37" s="98" t="s">
        <v>240</v>
      </c>
      <c r="C37" s="650">
        <v>100</v>
      </c>
      <c r="D37" s="651"/>
      <c r="E37" s="650">
        <v>100</v>
      </c>
      <c r="F37" s="651"/>
    </row>
    <row r="38" spans="2:6" ht="12.75">
      <c r="B38" s="99" t="s">
        <v>241</v>
      </c>
      <c r="C38" s="648">
        <v>805</v>
      </c>
      <c r="D38" s="649"/>
      <c r="E38" s="648">
        <v>2446</v>
      </c>
      <c r="F38" s="649"/>
    </row>
    <row r="39" ht="12.75">
      <c r="B39" s="422" t="s">
        <v>348</v>
      </c>
    </row>
    <row r="40" ht="12.75">
      <c r="B40" s="423" t="s">
        <v>346</v>
      </c>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O45"/>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319</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7" ht="12.75">
      <c r="B5" s="561" t="s">
        <v>264</v>
      </c>
      <c r="C5" s="586" t="s">
        <v>265</v>
      </c>
      <c r="D5" s="684" t="s">
        <v>264</v>
      </c>
      <c r="E5" s="685"/>
      <c r="F5" s="685"/>
      <c r="G5" s="686"/>
    </row>
    <row r="6" spans="2:7" ht="12.75">
      <c r="B6" s="562"/>
      <c r="C6" s="587"/>
      <c r="D6" s="374" t="s">
        <v>266</v>
      </c>
      <c r="E6" s="374" t="s">
        <v>267</v>
      </c>
      <c r="F6" s="375" t="s">
        <v>226</v>
      </c>
      <c r="G6" s="376" t="s">
        <v>268</v>
      </c>
    </row>
    <row r="7" spans="2:7" ht="15">
      <c r="B7" s="562"/>
      <c r="C7" s="418" t="s">
        <v>277</v>
      </c>
      <c r="D7" s="419">
        <v>789</v>
      </c>
      <c r="E7" s="420">
        <v>88</v>
      </c>
      <c r="F7" s="58">
        <f>SUM(D7:E7)</f>
        <v>877</v>
      </c>
      <c r="G7" s="421">
        <v>2</v>
      </c>
    </row>
    <row r="8" spans="2:7" ht="15">
      <c r="B8" s="562"/>
      <c r="C8" s="418" t="s">
        <v>278</v>
      </c>
      <c r="D8" s="419">
        <v>828</v>
      </c>
      <c r="E8" s="420">
        <v>101</v>
      </c>
      <c r="F8" s="58">
        <f>SUM(D8:E8)</f>
        <v>929</v>
      </c>
      <c r="G8" s="421">
        <v>1</v>
      </c>
    </row>
    <row r="9" spans="2:7" ht="15">
      <c r="B9" s="562"/>
      <c r="C9" s="418" t="s">
        <v>279</v>
      </c>
      <c r="D9" s="419">
        <v>825</v>
      </c>
      <c r="E9" s="420">
        <v>78</v>
      </c>
      <c r="F9" s="58">
        <f>SUM(D9:E9)</f>
        <v>903</v>
      </c>
      <c r="G9" s="421">
        <v>0</v>
      </c>
    </row>
    <row r="10" spans="2:7" ht="12.75">
      <c r="B10" s="563"/>
      <c r="C10" s="417" t="s">
        <v>226</v>
      </c>
      <c r="D10" s="58">
        <f>SUM(D7:D9)</f>
        <v>2442</v>
      </c>
      <c r="E10" s="58">
        <f>SUM(E7:E9)</f>
        <v>267</v>
      </c>
      <c r="F10" s="58">
        <f>SUM(F7:F9)</f>
        <v>2709</v>
      </c>
      <c r="G10" s="58">
        <f>SUM(G7:G9)</f>
        <v>3</v>
      </c>
    </row>
    <row r="11" spans="2:15" ht="12.75">
      <c r="B11" s="108"/>
      <c r="C11" s="100"/>
      <c r="D11" s="100"/>
      <c r="E11" s="103"/>
      <c r="F11" s="103"/>
      <c r="G11" s="103"/>
      <c r="H11" s="103"/>
      <c r="J11" s="661"/>
      <c r="K11" s="661"/>
      <c r="L11" s="661"/>
      <c r="M11" s="661"/>
      <c r="N11" s="661"/>
      <c r="O11" s="661"/>
    </row>
    <row r="12" spans="2:8" ht="12.75">
      <c r="B12" s="95"/>
      <c r="C12" s="100"/>
      <c r="D12" s="100"/>
      <c r="E12" s="103"/>
      <c r="F12" s="103"/>
      <c r="G12" s="103"/>
      <c r="H12" s="103"/>
    </row>
    <row r="13" spans="2:7" ht="12.75">
      <c r="B13" s="35"/>
      <c r="C13" s="35"/>
      <c r="D13" s="35"/>
      <c r="E13" s="374" t="s">
        <v>266</v>
      </c>
      <c r="F13" s="374" t="s">
        <v>267</v>
      </c>
      <c r="G13" s="375" t="s">
        <v>226</v>
      </c>
    </row>
    <row r="14" spans="1:7" s="37" customFormat="1" ht="32.25" customHeight="1">
      <c r="A14" s="29"/>
      <c r="B14" s="652" t="s">
        <v>168</v>
      </c>
      <c r="C14" s="653"/>
      <c r="D14" s="654"/>
      <c r="E14" s="110">
        <v>54</v>
      </c>
      <c r="F14" s="110">
        <v>6</v>
      </c>
      <c r="G14" s="111">
        <f>SUM(E14:F14)</f>
        <v>60</v>
      </c>
    </row>
    <row r="15" spans="1:2" s="37" customFormat="1" ht="17.25" customHeight="1">
      <c r="A15" s="29"/>
      <c r="B15" s="38"/>
    </row>
    <row r="16" spans="1:8" s="37" customFormat="1" ht="12.75">
      <c r="A16" s="29"/>
      <c r="B16" s="582" t="s">
        <v>285</v>
      </c>
      <c r="C16" s="582"/>
      <c r="D16" s="582"/>
      <c r="E16" s="582"/>
      <c r="F16" s="582"/>
      <c r="G16" s="582"/>
      <c r="H16" s="48"/>
    </row>
    <row r="17" spans="1:8" s="37" customFormat="1" ht="8.25" customHeight="1">
      <c r="A17" s="29"/>
      <c r="B17" s="34"/>
      <c r="C17" s="40"/>
      <c r="D17" s="40"/>
      <c r="E17" s="33"/>
      <c r="F17" s="31"/>
      <c r="G17" s="31"/>
      <c r="H17" s="39"/>
    </row>
    <row r="18" spans="1:8" s="37" customFormat="1" ht="16.5" customHeight="1">
      <c r="A18" s="29"/>
      <c r="B18" s="40"/>
      <c r="C18" s="40"/>
      <c r="D18" s="377" t="s">
        <v>280</v>
      </c>
      <c r="E18" s="377" t="s">
        <v>266</v>
      </c>
      <c r="F18" s="379" t="s">
        <v>267</v>
      </c>
      <c r="G18" s="378" t="s">
        <v>226</v>
      </c>
      <c r="H18" s="39"/>
    </row>
    <row r="19" spans="1:8" s="37" customFormat="1" ht="15">
      <c r="A19" s="29"/>
      <c r="B19" s="567" t="s">
        <v>269</v>
      </c>
      <c r="C19" s="568"/>
      <c r="D19" s="52" t="s">
        <v>277</v>
      </c>
      <c r="E19" s="61">
        <v>2158</v>
      </c>
      <c r="F19" s="62">
        <v>235</v>
      </c>
      <c r="G19" s="63">
        <f>SUM(E19:F19)</f>
        <v>2393</v>
      </c>
      <c r="H19" s="39"/>
    </row>
    <row r="20" spans="1:8" s="37" customFormat="1" ht="15">
      <c r="A20" s="29"/>
      <c r="B20" s="569"/>
      <c r="C20" s="570"/>
      <c r="D20" s="44" t="s">
        <v>278</v>
      </c>
      <c r="E20" s="56">
        <v>11</v>
      </c>
      <c r="F20" s="55">
        <v>3</v>
      </c>
      <c r="G20" s="26">
        <f>SUM(E20:F20)</f>
        <v>14</v>
      </c>
      <c r="H20" s="39"/>
    </row>
    <row r="21" spans="1:8" s="37" customFormat="1" ht="12.75">
      <c r="A21" s="29"/>
      <c r="B21" s="571"/>
      <c r="C21" s="572"/>
      <c r="D21" s="45" t="s">
        <v>226</v>
      </c>
      <c r="E21" s="63">
        <f>SUM(E19:E20)</f>
        <v>2169</v>
      </c>
      <c r="F21" s="72">
        <f>SUM(F19:F20)</f>
        <v>238</v>
      </c>
      <c r="G21" s="430">
        <f>SUM(G19:G20)</f>
        <v>2407</v>
      </c>
      <c r="H21" s="39"/>
    </row>
    <row r="22" spans="1:10" s="37" customFormat="1" ht="16.5">
      <c r="A22" s="29"/>
      <c r="B22" s="567" t="s">
        <v>270</v>
      </c>
      <c r="C22" s="568"/>
      <c r="D22" s="52" t="s">
        <v>277</v>
      </c>
      <c r="E22" s="73">
        <v>732</v>
      </c>
      <c r="F22" s="61">
        <v>79</v>
      </c>
      <c r="G22" s="74">
        <f>SUM(E22:F22)</f>
        <v>811</v>
      </c>
      <c r="H22" s="103"/>
      <c r="I22" s="103"/>
      <c r="J22" s="407"/>
    </row>
    <row r="23" spans="1:10" s="37" customFormat="1" ht="15">
      <c r="A23" s="29"/>
      <c r="B23" s="569"/>
      <c r="C23" s="570"/>
      <c r="D23" s="44" t="s">
        <v>278</v>
      </c>
      <c r="E23" s="75">
        <v>11</v>
      </c>
      <c r="F23" s="64">
        <v>3</v>
      </c>
      <c r="G23" s="76">
        <f>SUM(E23:F23)</f>
        <v>14</v>
      </c>
      <c r="H23" s="103"/>
      <c r="I23" s="103"/>
      <c r="J23" s="416"/>
    </row>
    <row r="24" spans="1:10" s="37" customFormat="1" ht="12.75">
      <c r="A24" s="29"/>
      <c r="B24" s="571"/>
      <c r="C24" s="572"/>
      <c r="D24" s="45" t="s">
        <v>226</v>
      </c>
      <c r="E24" s="58">
        <f>SUM(E22:E23)</f>
        <v>743</v>
      </c>
      <c r="F24" s="77">
        <f>SUM(F22:F23)</f>
        <v>82</v>
      </c>
      <c r="G24" s="431">
        <f>SUM(G22:G23)</f>
        <v>825</v>
      </c>
      <c r="H24" s="432"/>
      <c r="I24" s="432"/>
      <c r="J24" s="416"/>
    </row>
    <row r="25" spans="1:8" s="37" customFormat="1" ht="12.75" customHeight="1">
      <c r="A25" s="29"/>
      <c r="B25" s="583" t="s">
        <v>271</v>
      </c>
      <c r="C25" s="585"/>
      <c r="D25" s="52" t="s">
        <v>277</v>
      </c>
      <c r="E25" s="61">
        <v>3</v>
      </c>
      <c r="F25" s="62">
        <v>1</v>
      </c>
      <c r="G25" s="63">
        <f>SUM(E25:F25)</f>
        <v>4</v>
      </c>
      <c r="H25" s="40"/>
    </row>
    <row r="26" spans="1:8" s="37" customFormat="1" ht="12.75" customHeight="1">
      <c r="A26" s="29"/>
      <c r="B26" s="588"/>
      <c r="C26" s="589"/>
      <c r="D26" s="44" t="s">
        <v>278</v>
      </c>
      <c r="E26" s="56">
        <v>0</v>
      </c>
      <c r="F26" s="55">
        <v>0</v>
      </c>
      <c r="G26" s="26">
        <f>SUM(E26:F26)</f>
        <v>0</v>
      </c>
      <c r="H26" s="40"/>
    </row>
    <row r="27" spans="1:8" s="37" customFormat="1" ht="12.75" customHeight="1">
      <c r="A27" s="29"/>
      <c r="B27" s="564"/>
      <c r="C27" s="566"/>
      <c r="D27" s="45" t="s">
        <v>226</v>
      </c>
      <c r="E27" s="63">
        <f>SUM(E25:E26)</f>
        <v>3</v>
      </c>
      <c r="F27" s="72">
        <f>SUM(F25:F26)</f>
        <v>1</v>
      </c>
      <c r="G27" s="63">
        <f>SUM(G25:G26)</f>
        <v>4</v>
      </c>
      <c r="H27" s="40"/>
    </row>
    <row r="28" spans="1:8" s="37" customFormat="1" ht="12.75" customHeight="1">
      <c r="A28" s="29"/>
      <c r="B28" s="583" t="s">
        <v>272</v>
      </c>
      <c r="C28" s="585"/>
      <c r="D28" s="52" t="s">
        <v>277</v>
      </c>
      <c r="E28" s="61">
        <v>0</v>
      </c>
      <c r="F28" s="62">
        <v>0</v>
      </c>
      <c r="G28" s="63">
        <f>SUM(E28:F28)</f>
        <v>0</v>
      </c>
      <c r="H28" s="1"/>
    </row>
    <row r="29" spans="1:8" s="37" customFormat="1" ht="12.75" customHeight="1">
      <c r="A29" s="29"/>
      <c r="B29" s="588"/>
      <c r="C29" s="589"/>
      <c r="D29" s="44" t="s">
        <v>278</v>
      </c>
      <c r="E29" s="56">
        <v>0</v>
      </c>
      <c r="F29" s="55">
        <v>0</v>
      </c>
      <c r="G29" s="26">
        <f>SUM(E29:F29)</f>
        <v>0</v>
      </c>
      <c r="H29" s="1"/>
    </row>
    <row r="30" spans="1:8" s="37" customFormat="1" ht="12.75" customHeight="1">
      <c r="A30" s="29"/>
      <c r="B30" s="564"/>
      <c r="C30" s="566"/>
      <c r="D30" s="45" t="s">
        <v>226</v>
      </c>
      <c r="E30" s="58">
        <f>SUM(E28:E29)</f>
        <v>0</v>
      </c>
      <c r="F30" s="77">
        <f>SUM(F28:F29)</f>
        <v>0</v>
      </c>
      <c r="G30" s="58">
        <f>SUM(G28:G29)</f>
        <v>0</v>
      </c>
      <c r="H30" s="1"/>
    </row>
    <row r="31" spans="1:8" s="37" customFormat="1" ht="17.25" customHeight="1">
      <c r="A31" s="29"/>
      <c r="B31" s="39"/>
      <c r="C31" s="39"/>
      <c r="D31" s="39"/>
      <c r="E31" s="42"/>
      <c r="F31" s="42"/>
      <c r="G31" s="42"/>
      <c r="H31" s="40"/>
    </row>
    <row r="32" spans="1:8" s="37" customFormat="1" ht="12.75">
      <c r="A32" s="29"/>
      <c r="B32" s="582" t="s">
        <v>286</v>
      </c>
      <c r="C32" s="582"/>
      <c r="D32" s="582"/>
      <c r="E32" s="582"/>
      <c r="F32" s="582"/>
      <c r="G32" s="582"/>
      <c r="H32" s="48"/>
    </row>
    <row r="33" spans="1:8" s="37" customFormat="1" ht="8.25" customHeight="1">
      <c r="A33" s="29"/>
      <c r="B33" s="34"/>
      <c r="C33" s="40"/>
      <c r="D33" s="40"/>
      <c r="E33" s="40"/>
      <c r="F33" s="40"/>
      <c r="G33" s="40"/>
      <c r="H33" s="40"/>
    </row>
    <row r="34" spans="1:8" s="37" customFormat="1" ht="17.25" customHeight="1">
      <c r="A34" s="29"/>
      <c r="B34" s="35"/>
      <c r="C34" s="35"/>
      <c r="D34" s="35"/>
      <c r="E34" s="377" t="s">
        <v>266</v>
      </c>
      <c r="F34" s="379" t="s">
        <v>267</v>
      </c>
      <c r="G34" s="378" t="s">
        <v>226</v>
      </c>
      <c r="H34" s="40"/>
    </row>
    <row r="35" spans="1:8" s="37" customFormat="1" ht="27" customHeight="1">
      <c r="A35" s="29"/>
      <c r="B35" s="583" t="s">
        <v>187</v>
      </c>
      <c r="C35" s="584"/>
      <c r="D35" s="585"/>
      <c r="E35" s="59">
        <v>9770</v>
      </c>
      <c r="F35" s="67">
        <v>1246</v>
      </c>
      <c r="G35" s="68">
        <f>SUM(E35:F35)</f>
        <v>11016</v>
      </c>
      <c r="H35" s="40"/>
    </row>
    <row r="36" spans="1:8" s="37" customFormat="1" ht="12.75" customHeight="1">
      <c r="A36" s="29"/>
      <c r="B36" s="564" t="s">
        <v>273</v>
      </c>
      <c r="C36" s="565"/>
      <c r="D36" s="566"/>
      <c r="E36" s="60">
        <v>2204</v>
      </c>
      <c r="F36" s="69">
        <v>231</v>
      </c>
      <c r="G36" s="70">
        <f>SUM(E36:F36)</f>
        <v>2435</v>
      </c>
      <c r="H36" s="40"/>
    </row>
    <row r="37" spans="1:8" s="37" customFormat="1" ht="12.75">
      <c r="A37" s="29"/>
      <c r="B37" s="39" t="s">
        <v>188</v>
      </c>
      <c r="C37" s="39"/>
      <c r="D37" s="39"/>
      <c r="E37" s="39"/>
      <c r="F37" s="39"/>
      <c r="G37" s="40"/>
      <c r="H37" s="40"/>
    </row>
    <row r="38" spans="1:8" s="37" customFormat="1" ht="17.25" customHeight="1">
      <c r="A38" s="29"/>
      <c r="B38" s="39"/>
      <c r="C38" s="39"/>
      <c r="D38" s="39"/>
      <c r="E38" s="39"/>
      <c r="F38" s="39"/>
      <c r="G38" s="40"/>
      <c r="H38" s="40"/>
    </row>
    <row r="39" spans="1:8" s="37" customFormat="1" ht="12.75">
      <c r="A39" s="29"/>
      <c r="B39" s="582" t="s">
        <v>287</v>
      </c>
      <c r="C39" s="582"/>
      <c r="D39" s="582"/>
      <c r="E39" s="582"/>
      <c r="F39" s="582"/>
      <c r="G39" s="582"/>
      <c r="H39" s="48"/>
    </row>
    <row r="40" spans="1:8" s="37" customFormat="1" ht="8.25" customHeight="1">
      <c r="A40" s="29"/>
      <c r="B40" s="43"/>
      <c r="C40" s="33"/>
      <c r="D40" s="33"/>
      <c r="E40" s="31"/>
      <c r="F40" s="29"/>
      <c r="G40" s="40"/>
      <c r="H40" s="40"/>
    </row>
    <row r="41" spans="1:8" s="37" customFormat="1" ht="12.75">
      <c r="A41" s="29"/>
      <c r="B41" s="380" t="s">
        <v>274</v>
      </c>
      <c r="C41" s="380" t="s">
        <v>275</v>
      </c>
      <c r="D41" s="573" t="s">
        <v>276</v>
      </c>
      <c r="E41" s="574"/>
      <c r="F41" s="577" t="s">
        <v>226</v>
      </c>
      <c r="G41" s="578"/>
      <c r="H41" s="40"/>
    </row>
    <row r="42" spans="1:8" s="37" customFormat="1" ht="12.75">
      <c r="A42" s="29"/>
      <c r="B42" s="113">
        <v>8</v>
      </c>
      <c r="C42" s="113">
        <v>5</v>
      </c>
      <c r="D42" s="575">
        <v>0</v>
      </c>
      <c r="E42" s="576"/>
      <c r="F42" s="579">
        <f>SUM(B42:E42)</f>
        <v>13</v>
      </c>
      <c r="G42" s="580"/>
      <c r="H42" s="40"/>
    </row>
    <row r="43" spans="1:8" s="37" customFormat="1" ht="12.75">
      <c r="A43" s="29"/>
      <c r="B43" s="29"/>
      <c r="C43" s="29"/>
      <c r="D43" s="29"/>
      <c r="E43" s="29"/>
      <c r="F43" s="29"/>
      <c r="G43" s="29"/>
      <c r="H43" s="29"/>
    </row>
    <row r="44" spans="1:8" s="37" customFormat="1" ht="12.75">
      <c r="A44" s="29"/>
      <c r="B44" s="29"/>
      <c r="C44" s="29"/>
      <c r="D44" s="29"/>
      <c r="E44" s="29"/>
      <c r="F44" s="29"/>
      <c r="G44" s="29"/>
      <c r="H44" s="29"/>
    </row>
    <row r="45" spans="1:8" s="37" customFormat="1" ht="12.75">
      <c r="A45" s="29"/>
      <c r="B45" s="29"/>
      <c r="C45" s="29"/>
      <c r="D45" s="29"/>
      <c r="E45" s="29"/>
      <c r="F45" s="29"/>
      <c r="G45" s="29"/>
      <c r="H45" s="29"/>
    </row>
  </sheetData>
  <sheetProtection/>
  <mergeCells count="20">
    <mergeCell ref="A1:I1"/>
    <mergeCell ref="B3:G3"/>
    <mergeCell ref="B5:B10"/>
    <mergeCell ref="C5:C6"/>
    <mergeCell ref="D5:G5"/>
    <mergeCell ref="B28:C30"/>
    <mergeCell ref="D42:E42"/>
    <mergeCell ref="F42:G42"/>
    <mergeCell ref="B32:G32"/>
    <mergeCell ref="B35:D35"/>
    <mergeCell ref="B36:D36"/>
    <mergeCell ref="B39:G39"/>
    <mergeCell ref="D41:E41"/>
    <mergeCell ref="F41:G41"/>
    <mergeCell ref="J11:O11"/>
    <mergeCell ref="B14:D14"/>
    <mergeCell ref="B16:G16"/>
    <mergeCell ref="B19:C21"/>
    <mergeCell ref="B22:C24"/>
    <mergeCell ref="B25:C27"/>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1:H30" formula="1"/>
  </ignoredErrors>
</worksheet>
</file>

<file path=xl/worksheets/sheet4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N48" sqref="N48"/>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319</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92</v>
      </c>
      <c r="D12" s="10">
        <v>0.3</v>
      </c>
      <c r="E12" s="8">
        <v>1.3</v>
      </c>
      <c r="F12" s="10">
        <v>0.3</v>
      </c>
      <c r="G12" s="11">
        <v>6.3</v>
      </c>
      <c r="H12" s="8">
        <v>0</v>
      </c>
      <c r="I12" s="9">
        <f>SUM(C12:H12)</f>
        <v>100.19999999999999</v>
      </c>
    </row>
    <row r="13" spans="2:9" ht="12.75">
      <c r="B13" s="84" t="s">
        <v>241</v>
      </c>
      <c r="C13" s="14"/>
      <c r="D13" s="13"/>
      <c r="E13" s="14"/>
      <c r="F13" s="13"/>
      <c r="G13" s="14"/>
      <c r="H13" s="15"/>
      <c r="I13" s="88">
        <v>796</v>
      </c>
    </row>
    <row r="14" spans="2:9" ht="12.75">
      <c r="B14" s="85" t="s">
        <v>291</v>
      </c>
      <c r="C14" s="16">
        <v>85.3</v>
      </c>
      <c r="D14" s="17">
        <v>6.3</v>
      </c>
      <c r="E14" s="18">
        <v>1.8</v>
      </c>
      <c r="F14" s="17">
        <v>0.3</v>
      </c>
      <c r="G14" s="18">
        <v>6.3</v>
      </c>
      <c r="H14" s="4">
        <v>0</v>
      </c>
      <c r="I14" s="7">
        <f>SUM(C14:H14)</f>
        <v>99.99999999999999</v>
      </c>
    </row>
    <row r="15" spans="2:9" ht="12.75">
      <c r="B15" s="86" t="s">
        <v>241</v>
      </c>
      <c r="C15" s="12"/>
      <c r="D15" s="13"/>
      <c r="E15" s="14"/>
      <c r="F15" s="13"/>
      <c r="G15" s="14"/>
      <c r="H15" s="20"/>
      <c r="I15" s="89">
        <v>2443</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11" ht="12.75">
      <c r="B21" s="49" t="s">
        <v>242</v>
      </c>
      <c r="C21" s="617">
        <v>34.2</v>
      </c>
      <c r="D21" s="618">
        <v>34.8</v>
      </c>
      <c r="E21" s="617">
        <v>12</v>
      </c>
      <c r="F21" s="618">
        <v>14.2</v>
      </c>
      <c r="G21" s="18"/>
      <c r="H21" s="23"/>
      <c r="I21" s="250"/>
      <c r="K21" s="250"/>
    </row>
    <row r="22" spans="2:11" ht="12.75">
      <c r="B22" s="50" t="s">
        <v>243</v>
      </c>
      <c r="C22" s="609">
        <v>50.5</v>
      </c>
      <c r="D22" s="610">
        <v>46.5</v>
      </c>
      <c r="E22" s="609">
        <v>57.6</v>
      </c>
      <c r="F22" s="610">
        <v>57</v>
      </c>
      <c r="G22" s="18"/>
      <c r="H22" s="23"/>
      <c r="I22" s="250"/>
      <c r="K22" s="250"/>
    </row>
    <row r="23" spans="2:11" ht="12.75">
      <c r="B23" s="50" t="s">
        <v>244</v>
      </c>
      <c r="C23" s="609">
        <v>4.9</v>
      </c>
      <c r="D23" s="610">
        <v>47.5</v>
      </c>
      <c r="E23" s="609">
        <v>16.5</v>
      </c>
      <c r="F23" s="610">
        <v>58</v>
      </c>
      <c r="G23" s="18"/>
      <c r="H23" s="23"/>
      <c r="I23" s="250"/>
      <c r="K23" s="250"/>
    </row>
    <row r="24" spans="2:11" ht="12.75">
      <c r="B24" s="50" t="s">
        <v>245</v>
      </c>
      <c r="C24" s="609">
        <v>2.5</v>
      </c>
      <c r="D24" s="610">
        <v>48.5</v>
      </c>
      <c r="E24" s="609">
        <v>5.2</v>
      </c>
      <c r="F24" s="610">
        <v>59</v>
      </c>
      <c r="G24" s="18"/>
      <c r="H24" s="23"/>
      <c r="I24" s="250"/>
      <c r="K24" s="250"/>
    </row>
    <row r="25" spans="2:11" ht="12.75">
      <c r="B25" s="50" t="s">
        <v>246</v>
      </c>
      <c r="C25" s="609">
        <v>3.5</v>
      </c>
      <c r="D25" s="610">
        <v>49.5</v>
      </c>
      <c r="E25" s="609">
        <v>3.8</v>
      </c>
      <c r="F25" s="610">
        <v>60</v>
      </c>
      <c r="G25" s="18"/>
      <c r="H25" s="23"/>
      <c r="I25" s="250"/>
      <c r="K25" s="250"/>
    </row>
    <row r="26" spans="2:11" ht="12.75">
      <c r="B26" s="50" t="s">
        <v>247</v>
      </c>
      <c r="C26" s="609">
        <v>2.3</v>
      </c>
      <c r="D26" s="610">
        <v>50.5</v>
      </c>
      <c r="E26" s="609">
        <v>2.5</v>
      </c>
      <c r="F26" s="610">
        <v>61</v>
      </c>
      <c r="G26" s="18"/>
      <c r="H26" s="23"/>
      <c r="I26" s="250"/>
      <c r="K26" s="250"/>
    </row>
    <row r="27" spans="2:11" ht="12.75">
      <c r="B27" s="50" t="s">
        <v>248</v>
      </c>
      <c r="C27" s="609">
        <v>1.4</v>
      </c>
      <c r="D27" s="610">
        <v>51.5</v>
      </c>
      <c r="E27" s="609">
        <v>1.6</v>
      </c>
      <c r="F27" s="610">
        <v>62</v>
      </c>
      <c r="G27" s="18"/>
      <c r="H27" s="23"/>
      <c r="I27" s="250"/>
      <c r="K27" s="250"/>
    </row>
    <row r="28" spans="2:11" ht="12.75">
      <c r="B28" s="50" t="s">
        <v>249</v>
      </c>
      <c r="C28" s="609">
        <v>0.4</v>
      </c>
      <c r="D28" s="610">
        <v>52.5</v>
      </c>
      <c r="E28" s="609">
        <v>0.5</v>
      </c>
      <c r="F28" s="610">
        <v>63</v>
      </c>
      <c r="G28" s="18"/>
      <c r="H28" s="23"/>
      <c r="I28" s="250"/>
      <c r="K28" s="250"/>
    </row>
    <row r="29" spans="2:11" ht="12.75">
      <c r="B29" s="50" t="s">
        <v>250</v>
      </c>
      <c r="C29" s="609">
        <v>0</v>
      </c>
      <c r="D29" s="610">
        <v>53.5</v>
      </c>
      <c r="E29" s="609">
        <v>0</v>
      </c>
      <c r="F29" s="610">
        <v>64</v>
      </c>
      <c r="G29" s="18"/>
      <c r="H29" s="23"/>
      <c r="I29" s="24"/>
      <c r="K29" s="250"/>
    </row>
    <row r="30" spans="2:11" ht="12.75">
      <c r="B30" s="51" t="s">
        <v>227</v>
      </c>
      <c r="C30" s="609">
        <v>0.4</v>
      </c>
      <c r="D30" s="610"/>
      <c r="E30" s="609">
        <v>0.4</v>
      </c>
      <c r="F30" s="610"/>
      <c r="G30" s="18"/>
      <c r="H30" s="23"/>
      <c r="I30" s="24"/>
      <c r="K30" s="250"/>
    </row>
    <row r="31" spans="2:9" ht="12.75">
      <c r="B31" s="87" t="s">
        <v>226</v>
      </c>
      <c r="C31" s="611">
        <f>SUM(C21:C30)</f>
        <v>100.10000000000002</v>
      </c>
      <c r="D31" s="612"/>
      <c r="E31" s="611">
        <f>SUM(E21:E30)</f>
        <v>100.1</v>
      </c>
      <c r="F31" s="612"/>
      <c r="G31" s="18"/>
      <c r="H31" s="23"/>
      <c r="I31" s="24"/>
    </row>
    <row r="32" spans="2:9" ht="12.75">
      <c r="B32" s="86" t="s">
        <v>241</v>
      </c>
      <c r="C32" s="620">
        <v>796</v>
      </c>
      <c r="D32" s="614"/>
      <c r="E32" s="613">
        <v>2443</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8" ht="18" customHeight="1">
      <c r="C36" s="592" t="s">
        <v>222</v>
      </c>
      <c r="D36" s="594"/>
      <c r="E36" s="592" t="s">
        <v>223</v>
      </c>
      <c r="F36" s="594"/>
      <c r="G36" s="592" t="s">
        <v>224</v>
      </c>
      <c r="H36" s="594"/>
    </row>
    <row r="37" spans="2:14" ht="18.75" customHeight="1">
      <c r="B37" s="49" t="s">
        <v>153</v>
      </c>
      <c r="C37" s="601">
        <v>194</v>
      </c>
      <c r="D37" s="602">
        <v>161</v>
      </c>
      <c r="E37" s="601">
        <v>194</v>
      </c>
      <c r="F37" s="602">
        <v>128</v>
      </c>
      <c r="G37" s="601">
        <v>170</v>
      </c>
      <c r="H37" s="602">
        <v>146</v>
      </c>
      <c r="L37" s="250"/>
      <c r="M37" s="250"/>
      <c r="N37" s="250"/>
    </row>
    <row r="38" spans="2:14" ht="26.25" customHeight="1">
      <c r="B38" s="50" t="s">
        <v>154</v>
      </c>
      <c r="C38" s="605">
        <v>24</v>
      </c>
      <c r="D38" s="606">
        <v>60</v>
      </c>
      <c r="E38" s="605">
        <v>58</v>
      </c>
      <c r="F38" s="606">
        <v>20</v>
      </c>
      <c r="G38" s="605">
        <v>25</v>
      </c>
      <c r="H38" s="606">
        <v>30</v>
      </c>
      <c r="L38" s="250"/>
      <c r="M38" s="250"/>
      <c r="N38" s="250"/>
    </row>
    <row r="39" spans="2:14" ht="27.75" customHeight="1">
      <c r="B39" s="50" t="s">
        <v>155</v>
      </c>
      <c r="C39" s="605">
        <v>0</v>
      </c>
      <c r="D39" s="606">
        <v>61</v>
      </c>
      <c r="E39" s="605">
        <v>0</v>
      </c>
      <c r="F39" s="606">
        <v>21</v>
      </c>
      <c r="G39" s="605">
        <v>0</v>
      </c>
      <c r="H39" s="606">
        <v>31</v>
      </c>
      <c r="L39" s="250"/>
      <c r="M39" s="250"/>
      <c r="N39" s="250"/>
    </row>
    <row r="40" spans="2:14" ht="18" customHeight="1">
      <c r="B40" s="50" t="s">
        <v>156</v>
      </c>
      <c r="C40" s="605">
        <v>2</v>
      </c>
      <c r="D40" s="606">
        <v>62</v>
      </c>
      <c r="E40" s="605">
        <v>35</v>
      </c>
      <c r="F40" s="606">
        <v>22</v>
      </c>
      <c r="G40" s="605">
        <v>49</v>
      </c>
      <c r="H40" s="606">
        <v>32</v>
      </c>
      <c r="L40" s="250"/>
      <c r="M40" s="250"/>
      <c r="N40" s="250"/>
    </row>
    <row r="41" spans="2:14" ht="29.25" customHeight="1">
      <c r="B41" s="50" t="s">
        <v>189</v>
      </c>
      <c r="C41" s="605">
        <v>6</v>
      </c>
      <c r="D41" s="606">
        <v>63</v>
      </c>
      <c r="E41" s="605">
        <v>7</v>
      </c>
      <c r="F41" s="606">
        <v>23</v>
      </c>
      <c r="G41" s="605">
        <v>7</v>
      </c>
      <c r="H41" s="606">
        <v>33</v>
      </c>
      <c r="L41" s="250"/>
      <c r="M41" s="250"/>
      <c r="N41" s="250"/>
    </row>
    <row r="42" spans="2:14" ht="16.5" customHeight="1">
      <c r="B42" s="50" t="s">
        <v>251</v>
      </c>
      <c r="C42" s="605">
        <v>0</v>
      </c>
      <c r="D42" s="606">
        <v>64</v>
      </c>
      <c r="E42" s="605">
        <v>41</v>
      </c>
      <c r="F42" s="606">
        <v>24</v>
      </c>
      <c r="G42" s="605">
        <v>46</v>
      </c>
      <c r="H42" s="606">
        <v>34</v>
      </c>
      <c r="L42" s="250"/>
      <c r="M42" s="250"/>
      <c r="N42" s="250"/>
    </row>
    <row r="43" spans="2:14" ht="29.25" customHeight="1">
      <c r="B43" s="50" t="s">
        <v>159</v>
      </c>
      <c r="C43" s="605">
        <v>45</v>
      </c>
      <c r="D43" s="606">
        <v>65</v>
      </c>
      <c r="E43" s="605">
        <v>51</v>
      </c>
      <c r="F43" s="606">
        <v>25</v>
      </c>
      <c r="G43" s="605">
        <v>50</v>
      </c>
      <c r="H43" s="606">
        <v>35</v>
      </c>
      <c r="L43" s="250"/>
      <c r="M43" s="250"/>
      <c r="N43" s="250"/>
    </row>
    <row r="44" spans="2:14" ht="26.25" customHeight="1">
      <c r="B44" s="50" t="s">
        <v>181</v>
      </c>
      <c r="C44" s="605">
        <v>0</v>
      </c>
      <c r="D44" s="606">
        <v>66</v>
      </c>
      <c r="E44" s="605">
        <v>0</v>
      </c>
      <c r="F44" s="606">
        <v>26</v>
      </c>
      <c r="G44" s="605">
        <v>0</v>
      </c>
      <c r="H44" s="606">
        <v>36</v>
      </c>
      <c r="L44" s="250"/>
      <c r="M44" s="250"/>
      <c r="N44" s="250"/>
    </row>
    <row r="45" spans="2:14" ht="29.25" customHeight="1">
      <c r="B45" s="50" t="s">
        <v>170</v>
      </c>
      <c r="C45" s="605">
        <v>0</v>
      </c>
      <c r="D45" s="606">
        <v>67</v>
      </c>
      <c r="E45" s="605">
        <v>0</v>
      </c>
      <c r="F45" s="606">
        <v>27</v>
      </c>
      <c r="G45" s="605">
        <v>0</v>
      </c>
      <c r="H45" s="606">
        <v>37</v>
      </c>
      <c r="L45" s="250"/>
      <c r="M45" s="250"/>
      <c r="N45" s="250"/>
    </row>
    <row r="46" spans="2:14" ht="28.5" customHeight="1">
      <c r="B46" s="50" t="s">
        <v>171</v>
      </c>
      <c r="C46" s="605">
        <v>0</v>
      </c>
      <c r="D46" s="606">
        <v>68</v>
      </c>
      <c r="E46" s="605">
        <v>1</v>
      </c>
      <c r="F46" s="606">
        <v>28</v>
      </c>
      <c r="G46" s="605">
        <v>0</v>
      </c>
      <c r="H46" s="606">
        <v>38</v>
      </c>
      <c r="L46" s="250"/>
      <c r="M46" s="250"/>
      <c r="N46" s="250"/>
    </row>
    <row r="47" spans="2:14" ht="16.5" customHeight="1">
      <c r="B47" s="50" t="s">
        <v>157</v>
      </c>
      <c r="C47" s="605">
        <v>5</v>
      </c>
      <c r="D47" s="606">
        <v>69</v>
      </c>
      <c r="E47" s="605">
        <v>13</v>
      </c>
      <c r="F47" s="606">
        <v>29</v>
      </c>
      <c r="G47" s="605">
        <v>10</v>
      </c>
      <c r="H47" s="606">
        <v>39</v>
      </c>
      <c r="L47" s="250"/>
      <c r="M47" s="250"/>
      <c r="N47" s="250"/>
    </row>
    <row r="48" spans="2:14" ht="12.75">
      <c r="B48" s="50" t="s">
        <v>158</v>
      </c>
      <c r="C48" s="605">
        <v>65</v>
      </c>
      <c r="D48" s="606">
        <v>70</v>
      </c>
      <c r="E48" s="605">
        <v>23</v>
      </c>
      <c r="F48" s="606">
        <v>30</v>
      </c>
      <c r="G48" s="605">
        <v>3</v>
      </c>
      <c r="H48" s="606">
        <v>40</v>
      </c>
      <c r="L48" s="250"/>
      <c r="M48" s="250"/>
      <c r="N48" s="250"/>
    </row>
    <row r="49" spans="2:14" ht="12.75">
      <c r="B49" s="51" t="s">
        <v>182</v>
      </c>
      <c r="C49" s="607">
        <v>495</v>
      </c>
      <c r="D49" s="608">
        <v>519</v>
      </c>
      <c r="E49" s="607">
        <v>435</v>
      </c>
      <c r="F49" s="608">
        <v>481</v>
      </c>
      <c r="G49" s="607">
        <v>467</v>
      </c>
      <c r="H49" s="608">
        <v>399</v>
      </c>
      <c r="L49" s="250"/>
      <c r="M49" s="250"/>
      <c r="N49" s="250"/>
    </row>
  </sheetData>
  <sheetProtection/>
  <mergeCells count="80">
    <mergeCell ref="G48:H48"/>
    <mergeCell ref="E48:F48"/>
    <mergeCell ref="C48:D48"/>
    <mergeCell ref="C38:D38"/>
    <mergeCell ref="E38:F38"/>
    <mergeCell ref="G38:H38"/>
    <mergeCell ref="C46:D46"/>
    <mergeCell ref="E46:F46"/>
    <mergeCell ref="G46:H46"/>
    <mergeCell ref="C39:D39"/>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7:D47"/>
    <mergeCell ref="E47:F47"/>
    <mergeCell ref="G47:H47"/>
    <mergeCell ref="C44:D44"/>
    <mergeCell ref="E44:F44"/>
    <mergeCell ref="G44:H44"/>
    <mergeCell ref="C45:D45"/>
    <mergeCell ref="E45:F45"/>
    <mergeCell ref="G45:H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I62"/>
  <sheetViews>
    <sheetView showGridLines="0" zoomScalePageLayoutView="0" workbookViewId="0" topLeftCell="A1">
      <selection activeCell="I29" sqref="I29:I30"/>
    </sheetView>
  </sheetViews>
  <sheetFormatPr defaultColWidth="11.421875" defaultRowHeight="12.75"/>
  <cols>
    <col min="1" max="1" width="2.140625" style="0" customWidth="1"/>
    <col min="2" max="2" width="11.421875" style="0" customWidth="1"/>
    <col min="5" max="5" width="10.140625" style="0" customWidth="1"/>
    <col min="6" max="7" width="25.7109375" style="0" customWidth="1"/>
    <col min="8" max="8" width="4.00390625" style="0" customWidth="1"/>
  </cols>
  <sheetData>
    <row r="1" spans="1:8" ht="16.5">
      <c r="A1" s="581" t="s">
        <v>319</v>
      </c>
      <c r="B1" s="581"/>
      <c r="C1" s="581"/>
      <c r="D1" s="581"/>
      <c r="E1" s="581"/>
      <c r="F1" s="581"/>
      <c r="G1" s="581"/>
      <c r="H1" s="581"/>
    </row>
    <row r="2" spans="1:8" ht="12.75">
      <c r="A2" s="384"/>
      <c r="B2" s="384"/>
      <c r="C2" s="384"/>
      <c r="D2" s="384"/>
      <c r="E2" s="384"/>
      <c r="F2" s="384"/>
      <c r="G2" s="384"/>
      <c r="H2" s="384"/>
    </row>
    <row r="3" spans="1:8" ht="12.75" customHeight="1">
      <c r="A3" s="384"/>
      <c r="B3" s="582" t="s">
        <v>198</v>
      </c>
      <c r="C3" s="582"/>
      <c r="D3" s="582"/>
      <c r="E3" s="582"/>
      <c r="F3" s="582"/>
      <c r="G3" s="582"/>
      <c r="H3" s="384"/>
    </row>
    <row r="4" spans="2:5" ht="8.25" customHeight="1">
      <c r="B4" s="2"/>
      <c r="C4" s="2"/>
      <c r="D4" s="2"/>
      <c r="E4" s="2"/>
    </row>
    <row r="5" spans="2:7" ht="21" customHeight="1">
      <c r="B5" s="624"/>
      <c r="C5" s="624"/>
      <c r="D5" s="624"/>
      <c r="E5" s="624"/>
      <c r="F5" s="381" t="s">
        <v>290</v>
      </c>
      <c r="G5" s="382" t="s">
        <v>291</v>
      </c>
    </row>
    <row r="6" spans="2:7" ht="12.75" customHeight="1">
      <c r="B6" s="583" t="s">
        <v>199</v>
      </c>
      <c r="C6" s="584"/>
      <c r="D6" s="584"/>
      <c r="E6" s="584"/>
      <c r="F6" s="115">
        <v>0.1</v>
      </c>
      <c r="G6" s="123">
        <v>0.1</v>
      </c>
    </row>
    <row r="7" spans="2:7" ht="12.75" customHeight="1">
      <c r="B7" s="588" t="s">
        <v>200</v>
      </c>
      <c r="C7" s="623"/>
      <c r="D7" s="623"/>
      <c r="E7" s="623"/>
      <c r="F7" s="107">
        <v>0</v>
      </c>
      <c r="G7" s="124">
        <v>0</v>
      </c>
    </row>
    <row r="8" spans="2:7" ht="13.5" customHeight="1">
      <c r="B8" s="588" t="s">
        <v>201</v>
      </c>
      <c r="C8" s="623"/>
      <c r="D8" s="623"/>
      <c r="E8" s="623"/>
      <c r="F8" s="107">
        <v>0</v>
      </c>
      <c r="G8" s="124">
        <v>0</v>
      </c>
    </row>
    <row r="9" spans="2:7" ht="12" customHeight="1">
      <c r="B9" s="588" t="s">
        <v>172</v>
      </c>
      <c r="C9" s="623"/>
      <c r="D9" s="623"/>
      <c r="E9" s="589"/>
      <c r="F9" s="107">
        <v>0</v>
      </c>
      <c r="G9" s="124">
        <v>0</v>
      </c>
    </row>
    <row r="10" spans="2:7" ht="15" customHeight="1">
      <c r="B10" s="588" t="s">
        <v>173</v>
      </c>
      <c r="C10" s="623"/>
      <c r="D10" s="623"/>
      <c r="E10" s="623"/>
      <c r="F10" s="107">
        <v>0.1</v>
      </c>
      <c r="G10" s="124">
        <v>0.1</v>
      </c>
    </row>
    <row r="11" spans="2:7" ht="13.5" customHeight="1">
      <c r="B11" s="588" t="s">
        <v>174</v>
      </c>
      <c r="C11" s="623"/>
      <c r="D11" s="623"/>
      <c r="E11" s="623"/>
      <c r="F11" s="107">
        <v>0.1</v>
      </c>
      <c r="G11" s="124">
        <v>0.5</v>
      </c>
    </row>
    <row r="12" spans="2:7" ht="13.5" customHeight="1">
      <c r="B12" s="588" t="s">
        <v>202</v>
      </c>
      <c r="C12" s="623"/>
      <c r="D12" s="623"/>
      <c r="E12" s="623"/>
      <c r="F12" s="107">
        <v>87.4</v>
      </c>
      <c r="G12" s="124">
        <v>81</v>
      </c>
    </row>
    <row r="13" spans="2:7" ht="12.75">
      <c r="B13" s="588" t="s">
        <v>203</v>
      </c>
      <c r="C13" s="623"/>
      <c r="D13" s="623"/>
      <c r="E13" s="623"/>
      <c r="F13" s="107">
        <v>0.1</v>
      </c>
      <c r="G13" s="124">
        <v>0.3</v>
      </c>
    </row>
    <row r="14" spans="2:7" ht="12.75">
      <c r="B14" s="588" t="s">
        <v>204</v>
      </c>
      <c r="C14" s="623"/>
      <c r="D14" s="623"/>
      <c r="E14" s="623"/>
      <c r="F14" s="107">
        <v>1.4</v>
      </c>
      <c r="G14" s="124">
        <v>1.5</v>
      </c>
    </row>
    <row r="15" spans="2:7" ht="12.75" customHeight="1">
      <c r="B15" s="588" t="s">
        <v>175</v>
      </c>
      <c r="C15" s="623"/>
      <c r="D15" s="623"/>
      <c r="E15" s="623"/>
      <c r="F15" s="107">
        <v>0.8</v>
      </c>
      <c r="G15" s="124">
        <v>1.1</v>
      </c>
    </row>
    <row r="16" spans="2:7" ht="12.75">
      <c r="B16" s="588" t="s">
        <v>205</v>
      </c>
      <c r="C16" s="623"/>
      <c r="D16" s="623"/>
      <c r="E16" s="623"/>
      <c r="F16" s="107">
        <v>1.4</v>
      </c>
      <c r="G16" s="124">
        <v>1.1</v>
      </c>
    </row>
    <row r="17" spans="2:7" ht="12.75">
      <c r="B17" s="588" t="s">
        <v>206</v>
      </c>
      <c r="C17" s="623"/>
      <c r="D17" s="623"/>
      <c r="E17" s="623"/>
      <c r="F17" s="107">
        <v>3.1</v>
      </c>
      <c r="G17" s="124">
        <v>7.7</v>
      </c>
    </row>
    <row r="18" spans="2:7" ht="12.75" customHeight="1">
      <c r="B18" s="588" t="s">
        <v>207</v>
      </c>
      <c r="C18" s="623"/>
      <c r="D18" s="623"/>
      <c r="E18" s="623"/>
      <c r="F18" s="107">
        <v>1.9</v>
      </c>
      <c r="G18" s="124">
        <v>1.6</v>
      </c>
    </row>
    <row r="19" spans="2:7" ht="12.75">
      <c r="B19" s="588" t="s">
        <v>208</v>
      </c>
      <c r="C19" s="623"/>
      <c r="D19" s="623"/>
      <c r="E19" s="623"/>
      <c r="F19" s="107">
        <v>2.3</v>
      </c>
      <c r="G19" s="124">
        <v>2.5</v>
      </c>
    </row>
    <row r="20" spans="2:7" ht="12.75">
      <c r="B20" s="588" t="s">
        <v>209</v>
      </c>
      <c r="C20" s="623"/>
      <c r="D20" s="623"/>
      <c r="E20" s="623"/>
      <c r="F20" s="107">
        <v>0.4</v>
      </c>
      <c r="G20" s="124">
        <v>0.3</v>
      </c>
    </row>
    <row r="21" spans="2:7" ht="12.75">
      <c r="B21" s="564" t="s">
        <v>227</v>
      </c>
      <c r="C21" s="565"/>
      <c r="D21" s="565"/>
      <c r="E21" s="565"/>
      <c r="F21" s="107">
        <v>0.9</v>
      </c>
      <c r="G21" s="124">
        <v>2.3</v>
      </c>
    </row>
    <row r="22" spans="2:7" ht="12.75" customHeight="1">
      <c r="B22" s="625" t="s">
        <v>226</v>
      </c>
      <c r="C22" s="626"/>
      <c r="D22" s="626"/>
      <c r="E22" s="626"/>
      <c r="F22" s="117">
        <f>SUM(F6:F21)</f>
        <v>100.00000000000001</v>
      </c>
      <c r="G22" s="125">
        <f>SUM(G6:G21)</f>
        <v>100.09999999999998</v>
      </c>
    </row>
    <row r="23" spans="2:7" ht="16.5" customHeight="1">
      <c r="B23" s="628" t="s">
        <v>241</v>
      </c>
      <c r="C23" s="629"/>
      <c r="D23" s="629"/>
      <c r="E23" s="629"/>
      <c r="F23" s="118">
        <v>796</v>
      </c>
      <c r="G23" s="126">
        <v>2443</v>
      </c>
    </row>
    <row r="24" spans="2:7" ht="16.5" customHeight="1">
      <c r="B24" s="21"/>
      <c r="C24" s="21"/>
      <c r="D24" s="21"/>
      <c r="E24" s="21"/>
      <c r="F24" s="131"/>
      <c r="G24" s="131"/>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5.7</v>
      </c>
      <c r="G28" s="5">
        <v>7</v>
      </c>
    </row>
    <row r="29" spans="2:9" ht="12.75">
      <c r="B29" s="569" t="s">
        <v>212</v>
      </c>
      <c r="C29" s="630"/>
      <c r="D29" s="630"/>
      <c r="E29" s="570"/>
      <c r="F29" s="116">
        <v>11.8</v>
      </c>
      <c r="G29" s="102">
        <v>15.5</v>
      </c>
      <c r="I29" s="402"/>
    </row>
    <row r="30" spans="2:9" ht="12.75">
      <c r="B30" s="569" t="s">
        <v>213</v>
      </c>
      <c r="C30" s="630"/>
      <c r="D30" s="630"/>
      <c r="E30" s="570"/>
      <c r="F30" s="116">
        <v>73.2</v>
      </c>
      <c r="G30" s="102">
        <v>64.3</v>
      </c>
      <c r="I30" s="414"/>
    </row>
    <row r="31" spans="2:7" ht="12.75">
      <c r="B31" s="569" t="s">
        <v>179</v>
      </c>
      <c r="C31" s="630"/>
      <c r="D31" s="630"/>
      <c r="E31" s="570"/>
      <c r="F31" s="116">
        <v>0.6</v>
      </c>
      <c r="G31" s="102">
        <v>0.6</v>
      </c>
    </row>
    <row r="32" spans="2:7" ht="12.75">
      <c r="B32" s="569" t="s">
        <v>214</v>
      </c>
      <c r="C32" s="630"/>
      <c r="D32" s="630"/>
      <c r="E32" s="570"/>
      <c r="F32" s="116">
        <v>0.9</v>
      </c>
      <c r="G32" s="102">
        <v>1.1</v>
      </c>
    </row>
    <row r="33" spans="2:7" ht="12.75">
      <c r="B33" s="569" t="s">
        <v>176</v>
      </c>
      <c r="C33" s="630"/>
      <c r="D33" s="630"/>
      <c r="E33" s="570"/>
      <c r="F33" s="116">
        <v>1</v>
      </c>
      <c r="G33" s="102">
        <v>1.6</v>
      </c>
    </row>
    <row r="34" spans="2:7" ht="12.75">
      <c r="B34" s="569" t="s">
        <v>215</v>
      </c>
      <c r="C34" s="630"/>
      <c r="D34" s="630"/>
      <c r="E34" s="570"/>
      <c r="F34" s="116">
        <v>0.1</v>
      </c>
      <c r="G34" s="102">
        <v>0.4</v>
      </c>
    </row>
    <row r="35" spans="2:7" ht="12.75">
      <c r="B35" s="569" t="s">
        <v>160</v>
      </c>
      <c r="C35" s="630"/>
      <c r="D35" s="630"/>
      <c r="E35" s="570"/>
      <c r="F35" s="116">
        <v>4.7</v>
      </c>
      <c r="G35" s="102">
        <v>5.5</v>
      </c>
    </row>
    <row r="36" spans="2:7" ht="12.75">
      <c r="B36" s="569" t="s">
        <v>216</v>
      </c>
      <c r="C36" s="630"/>
      <c r="D36" s="630"/>
      <c r="E36" s="570"/>
      <c r="F36" s="116">
        <v>0</v>
      </c>
      <c r="G36" s="102">
        <v>0</v>
      </c>
    </row>
    <row r="37" spans="2:7" ht="12.75">
      <c r="B37" s="569" t="s">
        <v>177</v>
      </c>
      <c r="C37" s="630"/>
      <c r="D37" s="630"/>
      <c r="E37" s="570"/>
      <c r="F37" s="116">
        <v>0</v>
      </c>
      <c r="G37" s="102">
        <v>0</v>
      </c>
    </row>
    <row r="38" spans="2:7" ht="12.75">
      <c r="B38" s="569" t="s">
        <v>4</v>
      </c>
      <c r="C38" s="630"/>
      <c r="D38" s="630"/>
      <c r="E38" s="570"/>
      <c r="F38" s="116">
        <v>0.4</v>
      </c>
      <c r="G38" s="102">
        <v>0.2</v>
      </c>
    </row>
    <row r="39" spans="2:7" ht="12.75">
      <c r="B39" s="97" t="s">
        <v>3</v>
      </c>
      <c r="C39" s="41"/>
      <c r="D39" s="41"/>
      <c r="E39" s="130"/>
      <c r="F39" s="116">
        <v>0.5</v>
      </c>
      <c r="G39" s="102">
        <v>0.5</v>
      </c>
    </row>
    <row r="40" spans="2:7" ht="12.75">
      <c r="B40" s="97" t="s">
        <v>178</v>
      </c>
      <c r="C40" s="41"/>
      <c r="D40" s="41"/>
      <c r="E40" s="130"/>
      <c r="F40" s="116">
        <v>0</v>
      </c>
      <c r="G40" s="102">
        <v>0</v>
      </c>
    </row>
    <row r="41" spans="2:7" ht="12.75">
      <c r="B41" s="571" t="s">
        <v>227</v>
      </c>
      <c r="C41" s="638"/>
      <c r="D41" s="638"/>
      <c r="E41" s="572"/>
      <c r="F41" s="116">
        <v>0.9</v>
      </c>
      <c r="G41" s="102">
        <v>3.3</v>
      </c>
    </row>
    <row r="42" spans="2:7" ht="12.75">
      <c r="B42" s="635" t="s">
        <v>226</v>
      </c>
      <c r="C42" s="636"/>
      <c r="D42" s="636"/>
      <c r="E42" s="637"/>
      <c r="F42" s="117">
        <f>SUM(F28:F41)</f>
        <v>99.80000000000001</v>
      </c>
      <c r="G42" s="125">
        <f>SUM(G28:G41)</f>
        <v>99.99999999999999</v>
      </c>
    </row>
    <row r="43" spans="2:7" ht="16.5" customHeight="1">
      <c r="B43" s="631" t="s">
        <v>241</v>
      </c>
      <c r="C43" s="632"/>
      <c r="D43" s="632"/>
      <c r="E43" s="633"/>
      <c r="F43" s="118">
        <v>785</v>
      </c>
      <c r="G43" s="126">
        <v>2364</v>
      </c>
    </row>
    <row r="44" spans="2:7" ht="16.5" customHeight="1">
      <c r="B44" s="100"/>
      <c r="C44" s="100"/>
      <c r="D44" s="100"/>
      <c r="E44" s="100"/>
      <c r="F44" s="131"/>
      <c r="G44" s="131"/>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5.5</v>
      </c>
      <c r="G48" s="8">
        <v>3.2</v>
      </c>
    </row>
    <row r="49" spans="2:7" ht="12.75">
      <c r="B49" s="569" t="s">
        <v>190</v>
      </c>
      <c r="C49" s="630"/>
      <c r="D49" s="630"/>
      <c r="E49" s="570"/>
      <c r="F49" s="121">
        <v>66.2</v>
      </c>
      <c r="G49" s="17">
        <v>64.2</v>
      </c>
    </row>
    <row r="50" spans="2:7" ht="12.75">
      <c r="B50" s="569" t="s">
        <v>218</v>
      </c>
      <c r="C50" s="630"/>
      <c r="D50" s="630"/>
      <c r="E50" s="570"/>
      <c r="F50" s="121">
        <v>16.5</v>
      </c>
      <c r="G50" s="17">
        <v>14.1</v>
      </c>
    </row>
    <row r="51" spans="2:7" ht="27.75" customHeight="1">
      <c r="B51" s="588" t="s">
        <v>219</v>
      </c>
      <c r="C51" s="623"/>
      <c r="D51" s="623"/>
      <c r="E51" s="589"/>
      <c r="F51" s="121">
        <v>3.8</v>
      </c>
      <c r="G51" s="17">
        <v>7.5</v>
      </c>
    </row>
    <row r="52" spans="2:7" ht="12.75">
      <c r="B52" s="569" t="s">
        <v>220</v>
      </c>
      <c r="C52" s="630"/>
      <c r="D52" s="630"/>
      <c r="E52" s="570"/>
      <c r="F52" s="121">
        <v>0.4</v>
      </c>
      <c r="G52" s="17">
        <v>0.8</v>
      </c>
    </row>
    <row r="53" spans="2:7" ht="12.75">
      <c r="B53" s="569" t="s">
        <v>229</v>
      </c>
      <c r="C53" s="630"/>
      <c r="D53" s="630"/>
      <c r="E53" s="570"/>
      <c r="F53" s="121">
        <v>3</v>
      </c>
      <c r="G53" s="17">
        <v>3.4</v>
      </c>
    </row>
    <row r="54" spans="2:7" ht="27.75" customHeight="1">
      <c r="B54" s="588" t="s">
        <v>221</v>
      </c>
      <c r="C54" s="623"/>
      <c r="D54" s="623"/>
      <c r="E54" s="589"/>
      <c r="F54" s="121">
        <v>0</v>
      </c>
      <c r="G54" s="17">
        <v>0</v>
      </c>
    </row>
    <row r="55" spans="2:7" ht="12.75">
      <c r="B55" s="569" t="s">
        <v>230</v>
      </c>
      <c r="C55" s="630"/>
      <c r="D55" s="630"/>
      <c r="E55" s="570"/>
      <c r="F55" s="121">
        <v>2.5</v>
      </c>
      <c r="G55" s="17">
        <v>2.4</v>
      </c>
    </row>
    <row r="56" spans="2:7" ht="12.75">
      <c r="B56" s="569" t="s">
        <v>191</v>
      </c>
      <c r="C56" s="630"/>
      <c r="D56" s="630"/>
      <c r="E56" s="570"/>
      <c r="F56" s="121">
        <v>0</v>
      </c>
      <c r="G56" s="17">
        <v>0.6</v>
      </c>
    </row>
    <row r="57" spans="2:7" ht="12.75">
      <c r="B57" s="569" t="s">
        <v>192</v>
      </c>
      <c r="C57" s="630"/>
      <c r="D57" s="630"/>
      <c r="E57" s="570"/>
      <c r="F57" s="121">
        <v>1</v>
      </c>
      <c r="G57" s="17">
        <v>0.8</v>
      </c>
    </row>
    <row r="58" spans="2:7" ht="12.75">
      <c r="B58" s="569" t="s">
        <v>231</v>
      </c>
      <c r="C58" s="630"/>
      <c r="D58" s="630"/>
      <c r="E58" s="570"/>
      <c r="F58" s="121">
        <v>0.1</v>
      </c>
      <c r="G58" s="17">
        <v>0.2</v>
      </c>
    </row>
    <row r="59" spans="2:7" ht="12.75">
      <c r="B59" s="569" t="s">
        <v>193</v>
      </c>
      <c r="C59" s="630"/>
      <c r="D59" s="630"/>
      <c r="E59" s="570"/>
      <c r="F59" s="121">
        <v>0.3</v>
      </c>
      <c r="G59" s="17">
        <v>0.4</v>
      </c>
    </row>
    <row r="60" spans="2:7" ht="12.75">
      <c r="B60" s="571" t="s">
        <v>227</v>
      </c>
      <c r="C60" s="638"/>
      <c r="D60" s="638"/>
      <c r="E60" s="572"/>
      <c r="F60" s="121">
        <v>0.8</v>
      </c>
      <c r="G60" s="17">
        <v>2.5</v>
      </c>
    </row>
    <row r="61" spans="2:7" ht="12.75">
      <c r="B61" s="635" t="s">
        <v>226</v>
      </c>
      <c r="C61" s="636"/>
      <c r="D61" s="636"/>
      <c r="E61" s="636"/>
      <c r="F61" s="114">
        <f>SUM(F48:F60)</f>
        <v>100.1</v>
      </c>
      <c r="G61" s="7">
        <f>SUM(G48:G60)</f>
        <v>100.10000000000001</v>
      </c>
    </row>
    <row r="62" spans="2:7" ht="12.75">
      <c r="B62" s="631" t="s">
        <v>241</v>
      </c>
      <c r="C62" s="632"/>
      <c r="D62" s="632"/>
      <c r="E62" s="632"/>
      <c r="F62" s="122">
        <v>796</v>
      </c>
      <c r="G62" s="129">
        <v>2443</v>
      </c>
    </row>
  </sheetData>
  <sheetProtection/>
  <mergeCells count="53">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5:E55"/>
    <mergeCell ref="B52:E52"/>
    <mergeCell ref="B53:E53"/>
    <mergeCell ref="B50:E50"/>
    <mergeCell ref="B51:E51"/>
    <mergeCell ref="B48:E48"/>
    <mergeCell ref="B49:E49"/>
    <mergeCell ref="B54:E54"/>
    <mergeCell ref="B62:E62"/>
    <mergeCell ref="B60:E60"/>
    <mergeCell ref="B61:E61"/>
    <mergeCell ref="B58:E58"/>
    <mergeCell ref="B59:E59"/>
    <mergeCell ref="B56:E56"/>
    <mergeCell ref="B57:E5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pageSetUpPr fitToPage="1"/>
  </sheetPr>
  <dimension ref="A1:K40"/>
  <sheetViews>
    <sheetView showGridLines="0" zoomScalePageLayoutView="0" workbookViewId="0" topLeftCell="A1">
      <selection activeCell="H14" sqref="H14:H15"/>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4.57421875" style="0" customWidth="1"/>
  </cols>
  <sheetData>
    <row r="1" spans="1:7" ht="16.5">
      <c r="A1" s="581" t="s">
        <v>320</v>
      </c>
      <c r="B1" s="581"/>
      <c r="C1" s="581"/>
      <c r="D1" s="581"/>
      <c r="E1" s="581"/>
      <c r="F1" s="581"/>
      <c r="G1" s="581"/>
    </row>
    <row r="2" spans="1:7" ht="12.75">
      <c r="A2" s="384"/>
      <c r="B2" s="384"/>
      <c r="C2" s="384"/>
      <c r="D2" s="384"/>
      <c r="E2" s="384"/>
      <c r="F2" s="384"/>
      <c r="G2" s="384"/>
    </row>
    <row r="3" spans="1:8" ht="12.75" customHeight="1">
      <c r="A3" s="384"/>
      <c r="B3" s="582" t="s">
        <v>289</v>
      </c>
      <c r="C3" s="582"/>
      <c r="D3" s="582"/>
      <c r="E3" s="582"/>
      <c r="F3" s="582"/>
      <c r="G3" s="38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3.8</v>
      </c>
      <c r="D7" s="5">
        <v>1.4</v>
      </c>
      <c r="E7" s="5">
        <v>3.4</v>
      </c>
      <c r="F7" s="5">
        <v>1.3</v>
      </c>
    </row>
    <row r="8" spans="2:6" ht="17.25" customHeight="1">
      <c r="B8" s="94" t="s">
        <v>162</v>
      </c>
      <c r="C8" s="102">
        <v>10.3</v>
      </c>
      <c r="D8" s="102">
        <v>2.6</v>
      </c>
      <c r="E8" s="102">
        <v>11.4</v>
      </c>
      <c r="F8" s="102">
        <v>3.7</v>
      </c>
    </row>
    <row r="9" spans="2:6" ht="17.25" customHeight="1">
      <c r="B9" s="94" t="s">
        <v>163</v>
      </c>
      <c r="C9" s="102">
        <v>34.4</v>
      </c>
      <c r="D9" s="102">
        <v>23.2</v>
      </c>
      <c r="E9" s="102">
        <v>36.1</v>
      </c>
      <c r="F9" s="102">
        <v>23.9</v>
      </c>
    </row>
    <row r="10" spans="2:6" ht="17.25" customHeight="1">
      <c r="B10" s="94" t="s">
        <v>164</v>
      </c>
      <c r="C10" s="102">
        <v>15.1</v>
      </c>
      <c r="D10" s="102">
        <v>24.7</v>
      </c>
      <c r="E10" s="102">
        <v>13</v>
      </c>
      <c r="F10" s="102">
        <v>21</v>
      </c>
    </row>
    <row r="11" spans="2:6" ht="17.25" customHeight="1">
      <c r="B11" s="94" t="s">
        <v>165</v>
      </c>
      <c r="C11" s="102">
        <v>22</v>
      </c>
      <c r="D11" s="102">
        <v>35.2</v>
      </c>
      <c r="E11" s="102">
        <v>18.6</v>
      </c>
      <c r="F11" s="102">
        <v>34.5</v>
      </c>
    </row>
    <row r="12" spans="2:6" ht="17.25" customHeight="1">
      <c r="B12" s="94" t="s">
        <v>166</v>
      </c>
      <c r="C12" s="102">
        <v>6.3</v>
      </c>
      <c r="D12" s="102">
        <v>1.9</v>
      </c>
      <c r="E12" s="102">
        <v>6.5</v>
      </c>
      <c r="F12" s="102">
        <v>2</v>
      </c>
    </row>
    <row r="13" spans="2:6" ht="17.25" customHeight="1">
      <c r="B13" s="97" t="s">
        <v>228</v>
      </c>
      <c r="C13" s="102">
        <v>3.1</v>
      </c>
      <c r="D13" s="102">
        <v>8.2</v>
      </c>
      <c r="E13" s="102">
        <v>3.1</v>
      </c>
      <c r="F13" s="102">
        <v>7.5</v>
      </c>
    </row>
    <row r="14" spans="2:8" ht="17.25" customHeight="1">
      <c r="B14" s="47" t="s">
        <v>227</v>
      </c>
      <c r="C14" s="6">
        <v>5</v>
      </c>
      <c r="D14" s="6">
        <v>2.8</v>
      </c>
      <c r="E14" s="6">
        <v>7.9</v>
      </c>
      <c r="F14" s="6">
        <v>6.2</v>
      </c>
      <c r="H14" s="402"/>
    </row>
    <row r="15" spans="2:8" ht="15.75" customHeight="1">
      <c r="B15" s="104" t="s">
        <v>240</v>
      </c>
      <c r="C15" s="90">
        <f>SUM(C7:C14)</f>
        <v>99.99999999999999</v>
      </c>
      <c r="D15" s="91">
        <f>SUM(D7:D14)</f>
        <v>100</v>
      </c>
      <c r="E15" s="91">
        <f>SUM(E7:E14)</f>
        <v>100</v>
      </c>
      <c r="F15" s="91">
        <f>SUM(F7:F14)</f>
        <v>100.10000000000001</v>
      </c>
      <c r="H15" s="414"/>
    </row>
    <row r="16" spans="2:6" ht="15.75" customHeight="1">
      <c r="B16" s="54" t="s">
        <v>241</v>
      </c>
      <c r="C16" s="92">
        <v>796</v>
      </c>
      <c r="D16" s="93">
        <v>796</v>
      </c>
      <c r="E16" s="93">
        <v>2443</v>
      </c>
      <c r="F16" s="93">
        <v>2443</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11" ht="17.25" customHeight="1">
      <c r="B21" s="96" t="s">
        <v>252</v>
      </c>
      <c r="C21" s="641">
        <v>77.9</v>
      </c>
      <c r="D21" s="642"/>
      <c r="E21" s="641">
        <v>80.4</v>
      </c>
      <c r="F21" s="642"/>
      <c r="K21" s="250"/>
    </row>
    <row r="22" spans="2:11" ht="17.25" customHeight="1">
      <c r="B22" s="97" t="s">
        <v>253</v>
      </c>
      <c r="C22" s="639">
        <v>0.3</v>
      </c>
      <c r="D22" s="640"/>
      <c r="E22" s="639">
        <v>1.8</v>
      </c>
      <c r="F22" s="640"/>
      <c r="K22" s="250"/>
    </row>
    <row r="23" spans="2:11" ht="17.25" customHeight="1">
      <c r="B23" s="97" t="s">
        <v>232</v>
      </c>
      <c r="C23" s="639">
        <v>0</v>
      </c>
      <c r="D23" s="640"/>
      <c r="E23" s="639">
        <v>0.1</v>
      </c>
      <c r="F23" s="640"/>
      <c r="K23" s="250"/>
    </row>
    <row r="24" spans="2:11" ht="17.25" customHeight="1">
      <c r="B24" s="97" t="s">
        <v>254</v>
      </c>
      <c r="C24" s="639">
        <v>0</v>
      </c>
      <c r="D24" s="640"/>
      <c r="E24" s="639">
        <v>0.2</v>
      </c>
      <c r="F24" s="640"/>
      <c r="K24" s="250"/>
    </row>
    <row r="25" spans="2:11" ht="17.25" customHeight="1">
      <c r="B25" s="97" t="s">
        <v>255</v>
      </c>
      <c r="C25" s="639">
        <v>0.1</v>
      </c>
      <c r="D25" s="640"/>
      <c r="E25" s="639">
        <v>0</v>
      </c>
      <c r="F25" s="640"/>
      <c r="K25" s="250"/>
    </row>
    <row r="26" spans="2:11" ht="17.25" customHeight="1">
      <c r="B26" s="97" t="s">
        <v>256</v>
      </c>
      <c r="C26" s="639">
        <v>0</v>
      </c>
      <c r="D26" s="640"/>
      <c r="E26" s="639">
        <v>0</v>
      </c>
      <c r="F26" s="640"/>
      <c r="K26" s="250"/>
    </row>
    <row r="27" spans="2:11" ht="17.25" customHeight="1">
      <c r="B27" s="97" t="s">
        <v>180</v>
      </c>
      <c r="C27" s="639">
        <v>0</v>
      </c>
      <c r="D27" s="640"/>
      <c r="E27" s="639">
        <v>0.1</v>
      </c>
      <c r="F27" s="640"/>
      <c r="K27" s="250"/>
    </row>
    <row r="28" spans="2:11" ht="17.25" customHeight="1">
      <c r="B28" s="97" t="s">
        <v>257</v>
      </c>
      <c r="C28" s="639">
        <v>0.1</v>
      </c>
      <c r="D28" s="640"/>
      <c r="E28" s="639">
        <v>0.2</v>
      </c>
      <c r="F28" s="640"/>
      <c r="K28" s="250"/>
    </row>
    <row r="29" spans="2:11" ht="17.25" customHeight="1">
      <c r="B29" s="97" t="s">
        <v>258</v>
      </c>
      <c r="C29" s="639">
        <v>0</v>
      </c>
      <c r="D29" s="640"/>
      <c r="E29" s="639">
        <v>0</v>
      </c>
      <c r="F29" s="640"/>
      <c r="K29" s="250"/>
    </row>
    <row r="30" spans="2:11" ht="17.25" customHeight="1">
      <c r="B30" s="97" t="s">
        <v>259</v>
      </c>
      <c r="C30" s="639">
        <v>0</v>
      </c>
      <c r="D30" s="640"/>
      <c r="E30" s="639">
        <v>0</v>
      </c>
      <c r="F30" s="640"/>
      <c r="K30" s="250"/>
    </row>
    <row r="31" spans="2:6" ht="17.25" customHeight="1">
      <c r="B31" s="97" t="s">
        <v>260</v>
      </c>
      <c r="C31" s="639">
        <v>0</v>
      </c>
      <c r="D31" s="640"/>
      <c r="E31" s="639">
        <v>0</v>
      </c>
      <c r="F31" s="640"/>
    </row>
    <row r="32" spans="2:6" ht="17.25" customHeight="1">
      <c r="B32" s="97" t="s">
        <v>261</v>
      </c>
      <c r="C32" s="639">
        <v>0.1</v>
      </c>
      <c r="D32" s="640"/>
      <c r="E32" s="639">
        <v>0</v>
      </c>
      <c r="F32" s="640"/>
    </row>
    <row r="33" spans="2:6" ht="17.25" customHeight="1">
      <c r="B33" s="97" t="s">
        <v>262</v>
      </c>
      <c r="C33" s="639">
        <v>0</v>
      </c>
      <c r="D33" s="640"/>
      <c r="E33" s="639">
        <v>0.1</v>
      </c>
      <c r="F33" s="640"/>
    </row>
    <row r="34" spans="2:6" ht="17.25" customHeight="1">
      <c r="B34" s="97" t="s">
        <v>167</v>
      </c>
      <c r="C34" s="639">
        <v>0</v>
      </c>
      <c r="D34" s="640"/>
      <c r="E34" s="639">
        <v>0.1</v>
      </c>
      <c r="F34" s="640"/>
    </row>
    <row r="35" spans="2:6" ht="17.25" customHeight="1">
      <c r="B35" s="97" t="s">
        <v>263</v>
      </c>
      <c r="C35" s="639">
        <v>0.4</v>
      </c>
      <c r="D35" s="640"/>
      <c r="E35" s="639">
        <v>0.5</v>
      </c>
      <c r="F35" s="640"/>
    </row>
    <row r="36" spans="2:6" ht="15.75" customHeight="1">
      <c r="B36" s="47" t="s">
        <v>227</v>
      </c>
      <c r="C36" s="662" t="s">
        <v>335</v>
      </c>
      <c r="D36" s="663"/>
      <c r="E36" s="662">
        <v>16.5</v>
      </c>
      <c r="F36" s="663"/>
    </row>
    <row r="37" spans="2:6" ht="15.75" customHeight="1">
      <c r="B37" s="98" t="s">
        <v>240</v>
      </c>
      <c r="C37" s="650">
        <v>100</v>
      </c>
      <c r="D37" s="651"/>
      <c r="E37" s="650">
        <f>SUM(E21:E36)</f>
        <v>99.99999999999999</v>
      </c>
      <c r="F37" s="651"/>
    </row>
    <row r="38" spans="2:6" ht="12.75">
      <c r="B38" s="99" t="s">
        <v>241</v>
      </c>
      <c r="C38" s="648">
        <v>796</v>
      </c>
      <c r="D38" s="649"/>
      <c r="E38" s="648">
        <v>2443</v>
      </c>
      <c r="F38" s="649"/>
    </row>
    <row r="39" ht="12.75">
      <c r="B39" s="422" t="s">
        <v>348</v>
      </c>
    </row>
    <row r="40" ht="12.75">
      <c r="B40" s="423" t="s">
        <v>346</v>
      </c>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I46"/>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293</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1625</v>
      </c>
      <c r="F7" s="56">
        <v>14</v>
      </c>
      <c r="G7" s="26">
        <f>SUM(E7:F7)</f>
        <v>1639</v>
      </c>
      <c r="H7" s="57">
        <v>12</v>
      </c>
    </row>
    <row r="8" spans="2:8" ht="15">
      <c r="B8" s="562"/>
      <c r="C8" s="559"/>
      <c r="D8" s="44" t="s">
        <v>278</v>
      </c>
      <c r="E8" s="55">
        <v>3872</v>
      </c>
      <c r="F8" s="56">
        <v>30</v>
      </c>
      <c r="G8" s="26">
        <f>SUM(E8:F8)</f>
        <v>3902</v>
      </c>
      <c r="H8" s="57">
        <v>19</v>
      </c>
    </row>
    <row r="9" spans="2:8" ht="12.75">
      <c r="B9" s="562"/>
      <c r="C9" s="560"/>
      <c r="D9" s="45" t="s">
        <v>226</v>
      </c>
      <c r="E9" s="77">
        <f>SUM(E7:E8)</f>
        <v>5497</v>
      </c>
      <c r="F9" s="58">
        <f>SUM(F7:F8)</f>
        <v>44</v>
      </c>
      <c r="G9" s="58">
        <f>SUM(G7:G8)</f>
        <v>5541</v>
      </c>
      <c r="H9" s="78">
        <f>SUM(H7:H8)</f>
        <v>31</v>
      </c>
    </row>
    <row r="10" spans="2:8" ht="12.75">
      <c r="B10" s="563"/>
      <c r="C10" s="590" t="s">
        <v>226</v>
      </c>
      <c r="D10" s="591"/>
      <c r="E10" s="77">
        <f>SUM(E9)</f>
        <v>5497</v>
      </c>
      <c r="F10" s="58">
        <f>SUM(F9)</f>
        <v>44</v>
      </c>
      <c r="G10" s="58">
        <f>SUM(G9)</f>
        <v>5541</v>
      </c>
      <c r="H10" s="78">
        <f>SUM(H9)</f>
        <v>31</v>
      </c>
    </row>
    <row r="11" spans="2:8" ht="12.75">
      <c r="B11" s="108"/>
      <c r="C11" s="100"/>
      <c r="D11" s="100"/>
      <c r="E11" s="103"/>
      <c r="F11" s="103"/>
      <c r="G11" s="103"/>
      <c r="H11" s="103"/>
    </row>
    <row r="12" spans="2:8" ht="12.75">
      <c r="B12" s="95"/>
      <c r="C12" s="100"/>
      <c r="D12" s="100"/>
      <c r="E12" s="103"/>
      <c r="F12" s="103"/>
      <c r="G12" s="103"/>
      <c r="H12" s="103"/>
    </row>
    <row r="13" spans="2:8" ht="12.75">
      <c r="B13" s="35"/>
      <c r="C13" s="35"/>
      <c r="D13" s="35"/>
      <c r="E13" s="377" t="s">
        <v>266</v>
      </c>
      <c r="F13" s="377" t="s">
        <v>267</v>
      </c>
      <c r="G13" s="378" t="s">
        <v>226</v>
      </c>
      <c r="H13" s="28"/>
    </row>
    <row r="14" spans="1:7" s="37" customFormat="1" ht="16.5" customHeight="1">
      <c r="A14" s="29"/>
      <c r="B14" s="561" t="s">
        <v>183</v>
      </c>
      <c r="C14" s="137" t="s">
        <v>184</v>
      </c>
      <c r="D14" s="135"/>
      <c r="E14" s="133">
        <v>142</v>
      </c>
      <c r="F14" s="59">
        <v>1</v>
      </c>
      <c r="G14" s="68">
        <f>SUM(E14:F14)</f>
        <v>143</v>
      </c>
    </row>
    <row r="15" spans="1:7" s="37" customFormat="1" ht="17.25" customHeight="1">
      <c r="A15" s="29"/>
      <c r="B15" s="563"/>
      <c r="C15" s="138" t="s">
        <v>185</v>
      </c>
      <c r="D15" s="136"/>
      <c r="E15" s="134">
        <v>940</v>
      </c>
      <c r="F15" s="60">
        <v>6</v>
      </c>
      <c r="G15" s="70">
        <f>SUM(E15:F15)</f>
        <v>946</v>
      </c>
    </row>
    <row r="16" spans="1:2" s="37" customFormat="1" ht="17.25" customHeight="1">
      <c r="A16" s="29"/>
      <c r="B16" s="39"/>
    </row>
    <row r="17" spans="1:8" s="37" customFormat="1" ht="12.75">
      <c r="A17" s="29"/>
      <c r="B17" s="582" t="s">
        <v>285</v>
      </c>
      <c r="C17" s="582"/>
      <c r="D17" s="582"/>
      <c r="E17" s="582"/>
      <c r="F17" s="582"/>
      <c r="G17" s="582"/>
      <c r="H17" s="48"/>
    </row>
    <row r="18" spans="1:8" s="37" customFormat="1" ht="8.25" customHeight="1">
      <c r="A18" s="29"/>
      <c r="B18" s="34"/>
      <c r="C18" s="40"/>
      <c r="D18" s="40"/>
      <c r="E18" s="33"/>
      <c r="F18" s="31"/>
      <c r="G18" s="31"/>
      <c r="H18" s="39"/>
    </row>
    <row r="19" spans="1:8" s="37" customFormat="1" ht="16.5" customHeight="1">
      <c r="A19" s="29"/>
      <c r="B19" s="40"/>
      <c r="C19" s="40"/>
      <c r="D19" s="377" t="s">
        <v>280</v>
      </c>
      <c r="E19" s="377" t="s">
        <v>266</v>
      </c>
      <c r="F19" s="379" t="s">
        <v>267</v>
      </c>
      <c r="G19" s="378" t="s">
        <v>226</v>
      </c>
      <c r="H19" s="39"/>
    </row>
    <row r="20" spans="1:8" s="37" customFormat="1" ht="15">
      <c r="A20" s="29"/>
      <c r="B20" s="567" t="s">
        <v>269</v>
      </c>
      <c r="C20" s="568"/>
      <c r="D20" s="52" t="s">
        <v>277</v>
      </c>
      <c r="E20" s="61">
        <v>4034</v>
      </c>
      <c r="F20" s="62">
        <v>29</v>
      </c>
      <c r="G20" s="63">
        <f>SUM(E20:F20)</f>
        <v>4063</v>
      </c>
      <c r="H20" s="39"/>
    </row>
    <row r="21" spans="1:8" s="37" customFormat="1" ht="15">
      <c r="A21" s="29"/>
      <c r="B21" s="569"/>
      <c r="C21" s="570"/>
      <c r="D21" s="44" t="s">
        <v>278</v>
      </c>
      <c r="E21" s="56">
        <v>1161</v>
      </c>
      <c r="F21" s="55">
        <v>17</v>
      </c>
      <c r="G21" s="26">
        <f>SUM(E21:F21)</f>
        <v>1178</v>
      </c>
      <c r="H21" s="39"/>
    </row>
    <row r="22" spans="1:8" s="37" customFormat="1" ht="12.75">
      <c r="A22" s="29"/>
      <c r="B22" s="571"/>
      <c r="C22" s="572"/>
      <c r="D22" s="45" t="s">
        <v>226</v>
      </c>
      <c r="E22" s="63">
        <f>SUM(E20:E21)</f>
        <v>5195</v>
      </c>
      <c r="F22" s="72">
        <f>SUM(F20:F21)</f>
        <v>46</v>
      </c>
      <c r="G22" s="63">
        <f>SUM(G20:G21)</f>
        <v>5241</v>
      </c>
      <c r="H22" s="39"/>
    </row>
    <row r="23" spans="1:8" s="37" customFormat="1" ht="15">
      <c r="A23" s="29"/>
      <c r="B23" s="567" t="s">
        <v>270</v>
      </c>
      <c r="C23" s="568"/>
      <c r="D23" s="52" t="s">
        <v>277</v>
      </c>
      <c r="E23" s="73">
        <v>3646</v>
      </c>
      <c r="F23" s="61">
        <v>27</v>
      </c>
      <c r="G23" s="74">
        <f>SUM(E23:F23)</f>
        <v>3673</v>
      </c>
      <c r="H23" s="40"/>
    </row>
    <row r="24" spans="1:8" s="37" customFormat="1" ht="15">
      <c r="A24" s="29"/>
      <c r="B24" s="569"/>
      <c r="C24" s="570"/>
      <c r="D24" s="44" t="s">
        <v>278</v>
      </c>
      <c r="E24" s="75">
        <v>1090</v>
      </c>
      <c r="F24" s="64">
        <v>16</v>
      </c>
      <c r="G24" s="76">
        <f>SUM(E24:F24)</f>
        <v>1106</v>
      </c>
      <c r="H24" s="40"/>
    </row>
    <row r="25" spans="1:8" s="37" customFormat="1" ht="12.75">
      <c r="A25" s="29"/>
      <c r="B25" s="571"/>
      <c r="C25" s="572"/>
      <c r="D25" s="45" t="s">
        <v>226</v>
      </c>
      <c r="E25" s="58">
        <f>SUM(E23:E24)</f>
        <v>4736</v>
      </c>
      <c r="F25" s="77">
        <f>SUM(F23:F24)</f>
        <v>43</v>
      </c>
      <c r="G25" s="58">
        <f>SUM(G23:G24)</f>
        <v>4779</v>
      </c>
      <c r="H25" s="40"/>
    </row>
    <row r="26" spans="1:8" s="37" customFormat="1" ht="12.75" customHeight="1">
      <c r="A26" s="29"/>
      <c r="B26" s="583" t="s">
        <v>271</v>
      </c>
      <c r="C26" s="585"/>
      <c r="D26" s="52" t="s">
        <v>277</v>
      </c>
      <c r="E26" s="61">
        <v>95</v>
      </c>
      <c r="F26" s="62">
        <v>0</v>
      </c>
      <c r="G26" s="63">
        <f>SUM(E26:F26)</f>
        <v>95</v>
      </c>
      <c r="H26" s="40"/>
    </row>
    <row r="27" spans="1:8" s="37" customFormat="1" ht="12.75" customHeight="1">
      <c r="A27" s="29"/>
      <c r="B27" s="588"/>
      <c r="C27" s="589"/>
      <c r="D27" s="44" t="s">
        <v>278</v>
      </c>
      <c r="E27" s="56">
        <v>29</v>
      </c>
      <c r="F27" s="55">
        <v>0</v>
      </c>
      <c r="G27" s="26">
        <f>SUM(E27:F27)</f>
        <v>29</v>
      </c>
      <c r="H27" s="40"/>
    </row>
    <row r="28" spans="1:8" s="37" customFormat="1" ht="12.75" customHeight="1">
      <c r="A28" s="29"/>
      <c r="B28" s="564"/>
      <c r="C28" s="566"/>
      <c r="D28" s="45" t="s">
        <v>226</v>
      </c>
      <c r="E28" s="63">
        <f>SUM(E26:E27)</f>
        <v>124</v>
      </c>
      <c r="F28" s="72">
        <f>SUM(F26:F27)</f>
        <v>0</v>
      </c>
      <c r="G28" s="63">
        <f>SUM(G26:G27)</f>
        <v>124</v>
      </c>
      <c r="H28" s="40"/>
    </row>
    <row r="29" spans="1:8" s="37" customFormat="1" ht="12.75" customHeight="1">
      <c r="A29" s="29"/>
      <c r="B29" s="583" t="s">
        <v>272</v>
      </c>
      <c r="C29" s="585"/>
      <c r="D29" s="52" t="s">
        <v>277</v>
      </c>
      <c r="E29" s="61">
        <v>91</v>
      </c>
      <c r="F29" s="62">
        <v>0</v>
      </c>
      <c r="G29" s="63">
        <f>SUM(E29:F29)</f>
        <v>91</v>
      </c>
      <c r="H29" s="1"/>
    </row>
    <row r="30" spans="1:8" s="37" customFormat="1" ht="12.75" customHeight="1">
      <c r="A30" s="29"/>
      <c r="B30" s="588"/>
      <c r="C30" s="589"/>
      <c r="D30" s="44" t="s">
        <v>278</v>
      </c>
      <c r="E30" s="56">
        <v>27</v>
      </c>
      <c r="F30" s="55">
        <v>0</v>
      </c>
      <c r="G30" s="26">
        <f>SUM(E30:F30)</f>
        <v>27</v>
      </c>
      <c r="H30" s="1"/>
    </row>
    <row r="31" spans="1:8" s="37" customFormat="1" ht="12.75" customHeight="1">
      <c r="A31" s="29"/>
      <c r="B31" s="564"/>
      <c r="C31" s="566"/>
      <c r="D31" s="45" t="s">
        <v>226</v>
      </c>
      <c r="E31" s="58">
        <f>SUM(E29:E30)</f>
        <v>118</v>
      </c>
      <c r="F31" s="77">
        <f>SUM(F29:F30)</f>
        <v>0</v>
      </c>
      <c r="G31" s="58">
        <f>SUM(G29:G30)</f>
        <v>118</v>
      </c>
      <c r="H31" s="1"/>
    </row>
    <row r="32" spans="1:8" s="37" customFormat="1" ht="17.25" customHeight="1">
      <c r="A32" s="29"/>
      <c r="B32" s="39"/>
      <c r="C32" s="39"/>
      <c r="D32" s="39"/>
      <c r="E32" s="42"/>
      <c r="F32" s="42"/>
      <c r="G32" s="42"/>
      <c r="H32" s="40"/>
    </row>
    <row r="33" spans="1:8" s="37" customFormat="1" ht="12.75">
      <c r="A33" s="29"/>
      <c r="B33" s="582" t="s">
        <v>286</v>
      </c>
      <c r="C33" s="582"/>
      <c r="D33" s="582"/>
      <c r="E33" s="582"/>
      <c r="F33" s="582"/>
      <c r="G33" s="582"/>
      <c r="H33" s="48"/>
    </row>
    <row r="34" spans="1:8" s="37" customFormat="1" ht="8.25" customHeight="1">
      <c r="A34" s="29"/>
      <c r="B34" s="34"/>
      <c r="C34" s="40"/>
      <c r="D34" s="40"/>
      <c r="E34" s="40"/>
      <c r="F34" s="40"/>
      <c r="G34" s="40"/>
      <c r="H34" s="40"/>
    </row>
    <row r="35" spans="1:8" s="37" customFormat="1" ht="17.25" customHeight="1">
      <c r="A35" s="29"/>
      <c r="B35" s="35"/>
      <c r="C35" s="35"/>
      <c r="D35" s="35"/>
      <c r="E35" s="377" t="s">
        <v>266</v>
      </c>
      <c r="F35" s="379" t="s">
        <v>267</v>
      </c>
      <c r="G35" s="378" t="s">
        <v>226</v>
      </c>
      <c r="H35" s="40"/>
    </row>
    <row r="36" spans="1:8" s="37" customFormat="1" ht="27" customHeight="1">
      <c r="A36" s="29"/>
      <c r="B36" s="583" t="s">
        <v>187</v>
      </c>
      <c r="C36" s="584"/>
      <c r="D36" s="585"/>
      <c r="E36" s="59">
        <v>45855</v>
      </c>
      <c r="F36" s="67">
        <v>417</v>
      </c>
      <c r="G36" s="68">
        <f>SUM(E36:F36)</f>
        <v>46272</v>
      </c>
      <c r="H36" s="40"/>
    </row>
    <row r="37" spans="1:8" s="37" customFormat="1" ht="12.75" customHeight="1">
      <c r="A37" s="29"/>
      <c r="B37" s="564" t="s">
        <v>273</v>
      </c>
      <c r="C37" s="565"/>
      <c r="D37" s="566"/>
      <c r="E37" s="60">
        <v>11136</v>
      </c>
      <c r="F37" s="69">
        <v>73</v>
      </c>
      <c r="G37" s="70">
        <f>SUM(E37:F37)</f>
        <v>11209</v>
      </c>
      <c r="H37" s="40"/>
    </row>
    <row r="38" spans="1:8" s="37" customFormat="1" ht="12.75">
      <c r="A38" s="29"/>
      <c r="B38" s="39" t="s">
        <v>188</v>
      </c>
      <c r="C38" s="39"/>
      <c r="D38" s="39"/>
      <c r="E38" s="39"/>
      <c r="F38" s="39"/>
      <c r="G38" s="40"/>
      <c r="H38" s="40"/>
    </row>
    <row r="39" spans="1:8" s="37" customFormat="1" ht="17.25" customHeight="1">
      <c r="A39" s="29"/>
      <c r="B39" s="39"/>
      <c r="C39" s="39"/>
      <c r="D39" s="39"/>
      <c r="E39" s="39"/>
      <c r="F39" s="39"/>
      <c r="G39" s="40"/>
      <c r="H39" s="40"/>
    </row>
    <row r="40" spans="1:8" s="37" customFormat="1" ht="12.75">
      <c r="A40" s="29"/>
      <c r="B40" s="582" t="s">
        <v>287</v>
      </c>
      <c r="C40" s="582"/>
      <c r="D40" s="582"/>
      <c r="E40" s="582"/>
      <c r="F40" s="582"/>
      <c r="G40" s="582"/>
      <c r="H40" s="48"/>
    </row>
    <row r="41" spans="1:8" s="37" customFormat="1" ht="8.25" customHeight="1">
      <c r="A41" s="29"/>
      <c r="B41" s="43"/>
      <c r="C41" s="33"/>
      <c r="D41" s="33"/>
      <c r="E41" s="31"/>
      <c r="F41" s="29"/>
      <c r="G41" s="40"/>
      <c r="H41" s="40"/>
    </row>
    <row r="42" spans="1:8" s="37" customFormat="1" ht="12.75">
      <c r="A42" s="29"/>
      <c r="B42" s="380" t="s">
        <v>274</v>
      </c>
      <c r="C42" s="380" t="s">
        <v>275</v>
      </c>
      <c r="D42" s="573" t="s">
        <v>276</v>
      </c>
      <c r="E42" s="574"/>
      <c r="F42" s="577" t="s">
        <v>226</v>
      </c>
      <c r="G42" s="578"/>
      <c r="H42" s="40"/>
    </row>
    <row r="43" spans="1:8" s="37" customFormat="1" ht="12.75">
      <c r="A43" s="29"/>
      <c r="B43" s="113">
        <v>70</v>
      </c>
      <c r="C43" s="113">
        <v>57</v>
      </c>
      <c r="D43" s="575">
        <v>2</v>
      </c>
      <c r="E43" s="576"/>
      <c r="F43" s="579">
        <f>SUM(B43:E43)</f>
        <v>129</v>
      </c>
      <c r="G43" s="580"/>
      <c r="H43" s="40"/>
    </row>
    <row r="44" spans="1:8" s="37" customFormat="1" ht="12.75">
      <c r="A44" s="29"/>
      <c r="B44" s="29"/>
      <c r="C44" s="29"/>
      <c r="D44" s="29"/>
      <c r="E44" s="29"/>
      <c r="F44" s="29"/>
      <c r="G44" s="29"/>
      <c r="H44" s="29"/>
    </row>
    <row r="45" spans="1:8" s="37" customFormat="1" ht="12.75">
      <c r="A45" s="29"/>
      <c r="B45" s="29"/>
      <c r="C45" s="29"/>
      <c r="D45" s="29"/>
      <c r="E45" s="29"/>
      <c r="F45" s="29"/>
      <c r="G45" s="29"/>
      <c r="H45" s="29"/>
    </row>
    <row r="46" spans="1:8" s="37" customFormat="1" ht="12.75">
      <c r="A46" s="29"/>
      <c r="B46" s="29"/>
      <c r="C46" s="29"/>
      <c r="D46" s="29"/>
      <c r="E46" s="29"/>
      <c r="F46" s="29"/>
      <c r="G46" s="29"/>
      <c r="H46" s="29"/>
    </row>
  </sheetData>
  <sheetProtection/>
  <mergeCells count="22">
    <mergeCell ref="A1:I1"/>
    <mergeCell ref="B3:G3"/>
    <mergeCell ref="B5:B10"/>
    <mergeCell ref="C5:C6"/>
    <mergeCell ref="D5:D6"/>
    <mergeCell ref="E5:H5"/>
    <mergeCell ref="C7:C9"/>
    <mergeCell ref="C10:D10"/>
    <mergeCell ref="D43:E43"/>
    <mergeCell ref="F43:G43"/>
    <mergeCell ref="B33:G33"/>
    <mergeCell ref="B36:D36"/>
    <mergeCell ref="B37:D37"/>
    <mergeCell ref="B40:G40"/>
    <mergeCell ref="D42:E42"/>
    <mergeCell ref="B14:B15"/>
    <mergeCell ref="F42:G42"/>
    <mergeCell ref="B17:G17"/>
    <mergeCell ref="B20:C22"/>
    <mergeCell ref="B23:C25"/>
    <mergeCell ref="B26:C28"/>
    <mergeCell ref="B29:C31"/>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2:G31" formula="1"/>
  </ignoredErrors>
</worksheet>
</file>

<file path=xl/worksheets/sheet47.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O41" sqref="O41"/>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293</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41.5</v>
      </c>
      <c r="D12" s="10">
        <v>8.6</v>
      </c>
      <c r="E12" s="8">
        <v>6.8</v>
      </c>
      <c r="F12" s="10">
        <v>4.7</v>
      </c>
      <c r="G12" s="11">
        <v>38.4</v>
      </c>
      <c r="H12" s="8">
        <v>0</v>
      </c>
      <c r="I12" s="9">
        <f>SUM(C12:H12)</f>
        <v>100</v>
      </c>
    </row>
    <row r="13" spans="2:9" ht="12.75">
      <c r="B13" s="84" t="s">
        <v>241</v>
      </c>
      <c r="C13" s="14"/>
      <c r="D13" s="13"/>
      <c r="E13" s="14"/>
      <c r="F13" s="13"/>
      <c r="G13" s="14"/>
      <c r="H13" s="15"/>
      <c r="I13" s="88">
        <v>4617</v>
      </c>
    </row>
    <row r="14" spans="2:9" ht="12.75">
      <c r="B14" s="85" t="s">
        <v>291</v>
      </c>
      <c r="C14" s="16">
        <v>41.8</v>
      </c>
      <c r="D14" s="17">
        <v>8.7</v>
      </c>
      <c r="E14" s="18">
        <v>6.7</v>
      </c>
      <c r="F14" s="17">
        <v>4.7</v>
      </c>
      <c r="G14" s="18">
        <v>38.2</v>
      </c>
      <c r="H14" s="4">
        <v>0</v>
      </c>
      <c r="I14" s="7">
        <f>SUM(C14:H14)</f>
        <v>100.10000000000001</v>
      </c>
    </row>
    <row r="15" spans="2:9" ht="12.75">
      <c r="B15" s="86" t="s">
        <v>241</v>
      </c>
      <c r="C15" s="12"/>
      <c r="D15" s="13"/>
      <c r="E15" s="14"/>
      <c r="F15" s="13"/>
      <c r="G15" s="14"/>
      <c r="H15" s="20"/>
      <c r="I15" s="89">
        <v>4941</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9" ht="12.75">
      <c r="B21" s="49" t="s">
        <v>242</v>
      </c>
      <c r="C21" s="681">
        <v>15.6</v>
      </c>
      <c r="D21" s="682"/>
      <c r="E21" s="681">
        <v>15</v>
      </c>
      <c r="F21" s="682"/>
      <c r="G21" s="18"/>
      <c r="H21" s="23"/>
      <c r="I21" s="24"/>
    </row>
    <row r="22" spans="2:9" ht="12.75">
      <c r="B22" s="50" t="s">
        <v>243</v>
      </c>
      <c r="C22" s="679">
        <v>30.2</v>
      </c>
      <c r="D22" s="680"/>
      <c r="E22" s="679">
        <v>30.8</v>
      </c>
      <c r="F22" s="680"/>
      <c r="G22" s="18"/>
      <c r="H22" s="23"/>
      <c r="I22" s="24"/>
    </row>
    <row r="23" spans="2:9" ht="12.75">
      <c r="B23" s="50" t="s">
        <v>244</v>
      </c>
      <c r="C23" s="679">
        <v>17.1</v>
      </c>
      <c r="D23" s="680"/>
      <c r="E23" s="679">
        <v>17.2</v>
      </c>
      <c r="F23" s="680"/>
      <c r="G23" s="18"/>
      <c r="H23" s="23"/>
      <c r="I23" s="24"/>
    </row>
    <row r="24" spans="2:9" ht="12.75">
      <c r="B24" s="50" t="s">
        <v>245</v>
      </c>
      <c r="C24" s="679">
        <v>15.3</v>
      </c>
      <c r="D24" s="680"/>
      <c r="E24" s="679">
        <v>15.2</v>
      </c>
      <c r="F24" s="680"/>
      <c r="G24" s="18"/>
      <c r="H24" s="23"/>
      <c r="I24" s="24"/>
    </row>
    <row r="25" spans="2:9" ht="12.75">
      <c r="B25" s="50" t="s">
        <v>246</v>
      </c>
      <c r="C25" s="679">
        <v>10.3</v>
      </c>
      <c r="D25" s="680"/>
      <c r="E25" s="679">
        <v>10.3</v>
      </c>
      <c r="F25" s="680"/>
      <c r="G25" s="18"/>
      <c r="H25" s="23"/>
      <c r="I25" s="24"/>
    </row>
    <row r="26" spans="2:9" ht="12.75">
      <c r="B26" s="50" t="s">
        <v>247</v>
      </c>
      <c r="C26" s="679">
        <v>5.5</v>
      </c>
      <c r="D26" s="680"/>
      <c r="E26" s="679">
        <v>5.5</v>
      </c>
      <c r="F26" s="680"/>
      <c r="G26" s="18"/>
      <c r="H26" s="23"/>
      <c r="I26" s="24"/>
    </row>
    <row r="27" spans="2:9" ht="12.75">
      <c r="B27" s="50" t="s">
        <v>248</v>
      </c>
      <c r="C27" s="679">
        <v>3.4</v>
      </c>
      <c r="D27" s="680"/>
      <c r="E27" s="679">
        <v>3.3</v>
      </c>
      <c r="F27" s="680"/>
      <c r="G27" s="18"/>
      <c r="H27" s="23"/>
      <c r="I27" s="24"/>
    </row>
    <row r="28" spans="2:9" ht="12.75">
      <c r="B28" s="50" t="s">
        <v>249</v>
      </c>
      <c r="C28" s="679">
        <v>1.7</v>
      </c>
      <c r="D28" s="680"/>
      <c r="E28" s="679">
        <v>1.8</v>
      </c>
      <c r="F28" s="680"/>
      <c r="G28" s="18"/>
      <c r="H28" s="23"/>
      <c r="I28" s="24"/>
    </row>
    <row r="29" spans="2:9" ht="12.75">
      <c r="B29" s="50" t="s">
        <v>250</v>
      </c>
      <c r="C29" s="679">
        <v>0.7</v>
      </c>
      <c r="D29" s="680"/>
      <c r="E29" s="679">
        <v>0.7</v>
      </c>
      <c r="F29" s="680"/>
      <c r="G29" s="18"/>
      <c r="H29" s="23"/>
      <c r="I29" s="24"/>
    </row>
    <row r="30" spans="2:9" ht="12.75">
      <c r="B30" s="51" t="s">
        <v>227</v>
      </c>
      <c r="C30" s="609">
        <v>0.2</v>
      </c>
      <c r="D30" s="610"/>
      <c r="E30" s="609">
        <v>0.2</v>
      </c>
      <c r="F30" s="610"/>
      <c r="G30" s="18"/>
      <c r="H30" s="23"/>
      <c r="I30" s="24"/>
    </row>
    <row r="31" spans="2:9" ht="12.75">
      <c r="B31" s="87" t="s">
        <v>226</v>
      </c>
      <c r="C31" s="611">
        <f>SUM(C21:C30)</f>
        <v>100.00000000000001</v>
      </c>
      <c r="D31" s="612"/>
      <c r="E31" s="611">
        <f>SUM(E21:E30)</f>
        <v>100</v>
      </c>
      <c r="F31" s="612"/>
      <c r="G31" s="18"/>
      <c r="H31" s="23"/>
      <c r="I31" s="24"/>
    </row>
    <row r="32" spans="2:9" ht="12.75">
      <c r="B32" s="86" t="s">
        <v>241</v>
      </c>
      <c r="C32" s="620">
        <v>4617</v>
      </c>
      <c r="D32" s="614"/>
      <c r="E32" s="613">
        <v>4941</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4" ht="18" customHeight="1">
      <c r="C36" s="592" t="s">
        <v>222</v>
      </c>
      <c r="D36" s="594"/>
    </row>
    <row r="37" spans="2:4" ht="18.75" customHeight="1">
      <c r="B37" s="49" t="s">
        <v>153</v>
      </c>
      <c r="C37" s="601">
        <v>1393</v>
      </c>
      <c r="D37" s="602">
        <v>1247</v>
      </c>
    </row>
    <row r="38" spans="2:4" ht="25.5" customHeight="1">
      <c r="B38" s="50" t="s">
        <v>154</v>
      </c>
      <c r="C38" s="605">
        <v>88</v>
      </c>
      <c r="D38" s="606">
        <v>109</v>
      </c>
    </row>
    <row r="39" spans="2:4" ht="25.5">
      <c r="B39" s="50" t="s">
        <v>155</v>
      </c>
      <c r="C39" s="605">
        <v>4</v>
      </c>
      <c r="D39" s="606">
        <v>110</v>
      </c>
    </row>
    <row r="40" spans="2:4" ht="15" customHeight="1">
      <c r="B40" s="50" t="s">
        <v>156</v>
      </c>
      <c r="C40" s="605">
        <v>33</v>
      </c>
      <c r="D40" s="606">
        <v>111</v>
      </c>
    </row>
    <row r="41" spans="2:4" ht="29.25" customHeight="1">
      <c r="B41" s="50" t="s">
        <v>189</v>
      </c>
      <c r="C41" s="605">
        <v>313</v>
      </c>
      <c r="D41" s="606">
        <v>112</v>
      </c>
    </row>
    <row r="42" spans="2:4" ht="16.5" customHeight="1">
      <c r="B42" s="50" t="s">
        <v>251</v>
      </c>
      <c r="C42" s="605">
        <v>417</v>
      </c>
      <c r="D42" s="606">
        <v>113</v>
      </c>
    </row>
    <row r="43" spans="2:4" ht="29.25" customHeight="1">
      <c r="B43" s="50" t="s">
        <v>159</v>
      </c>
      <c r="C43" s="605">
        <v>1614</v>
      </c>
      <c r="D43" s="606">
        <v>114</v>
      </c>
    </row>
    <row r="44" spans="2:4" ht="26.25" customHeight="1">
      <c r="B44" s="50" t="s">
        <v>181</v>
      </c>
      <c r="C44" s="605">
        <v>65</v>
      </c>
      <c r="D44" s="606">
        <v>115</v>
      </c>
    </row>
    <row r="45" spans="2:4" ht="30.75" customHeight="1">
      <c r="B45" s="50" t="s">
        <v>170</v>
      </c>
      <c r="C45" s="605">
        <v>13</v>
      </c>
      <c r="D45" s="606">
        <v>116</v>
      </c>
    </row>
    <row r="46" spans="2:4" ht="29.25" customHeight="1">
      <c r="B46" s="50" t="s">
        <v>171</v>
      </c>
      <c r="C46" s="605">
        <v>86</v>
      </c>
      <c r="D46" s="606">
        <v>117</v>
      </c>
    </row>
    <row r="47" spans="2:4" ht="16.5" customHeight="1">
      <c r="B47" s="50" t="s">
        <v>157</v>
      </c>
      <c r="C47" s="605">
        <v>242</v>
      </c>
      <c r="D47" s="606">
        <v>118</v>
      </c>
    </row>
    <row r="48" spans="2:4" ht="12.75">
      <c r="B48" s="50" t="s">
        <v>158</v>
      </c>
      <c r="C48" s="605">
        <v>257</v>
      </c>
      <c r="D48" s="606">
        <v>119</v>
      </c>
    </row>
    <row r="49" spans="2:4" ht="12.75">
      <c r="B49" s="51" t="s">
        <v>182</v>
      </c>
      <c r="C49" s="607">
        <v>851</v>
      </c>
      <c r="D49" s="608">
        <v>838</v>
      </c>
    </row>
  </sheetData>
  <sheetProtection/>
  <mergeCells count="52">
    <mergeCell ref="C48:D48"/>
    <mergeCell ref="C49:D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7:D37"/>
    <mergeCell ref="C39:D39"/>
    <mergeCell ref="C31:D31"/>
    <mergeCell ref="E31:F31"/>
    <mergeCell ref="C32:D32"/>
    <mergeCell ref="E32:F32"/>
    <mergeCell ref="B34:I34"/>
    <mergeCell ref="C36:D36"/>
    <mergeCell ref="C38:D38"/>
    <mergeCell ref="C47:D47"/>
    <mergeCell ref="C44:D44"/>
    <mergeCell ref="C45:D45"/>
    <mergeCell ref="C42:D42"/>
    <mergeCell ref="C43:D43"/>
    <mergeCell ref="C40:D40"/>
    <mergeCell ref="C41:D41"/>
    <mergeCell ref="C46:D4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K36" sqref="K36"/>
    </sheetView>
  </sheetViews>
  <sheetFormatPr defaultColWidth="11.421875" defaultRowHeight="12.75"/>
  <cols>
    <col min="1" max="1" width="2.140625" style="0" customWidth="1"/>
    <col min="2" max="2" width="11.421875" style="0" customWidth="1"/>
    <col min="5" max="5" width="9.8515625" style="0" customWidth="1"/>
    <col min="6" max="7" width="25.7109375" style="0" customWidth="1"/>
    <col min="8" max="8" width="4.00390625" style="0" customWidth="1"/>
  </cols>
  <sheetData>
    <row r="1" spans="1:8" ht="16.5">
      <c r="A1" s="581" t="s">
        <v>293</v>
      </c>
      <c r="B1" s="581"/>
      <c r="C1" s="581"/>
      <c r="D1" s="581"/>
      <c r="E1" s="581"/>
      <c r="F1" s="581"/>
      <c r="G1" s="581"/>
      <c r="H1" s="581"/>
    </row>
    <row r="2" spans="1:8" ht="12.75">
      <c r="A2" s="384"/>
      <c r="B2" s="384"/>
      <c r="C2" s="384"/>
      <c r="D2" s="384"/>
      <c r="E2" s="384"/>
      <c r="F2" s="384"/>
      <c r="G2" s="384"/>
      <c r="H2" s="384"/>
    </row>
    <row r="3" spans="1:8" ht="12.75" customHeight="1">
      <c r="A3" s="384"/>
      <c r="B3" s="582" t="s">
        <v>198</v>
      </c>
      <c r="C3" s="582"/>
      <c r="D3" s="582"/>
      <c r="E3" s="582"/>
      <c r="F3" s="582"/>
      <c r="G3" s="582"/>
      <c r="H3" s="384"/>
    </row>
    <row r="4" spans="2:5" ht="8.25" customHeight="1">
      <c r="B4" s="2"/>
      <c r="C4" s="2"/>
      <c r="D4" s="2"/>
      <c r="E4" s="2"/>
    </row>
    <row r="5" spans="2:7" ht="21" customHeight="1">
      <c r="B5" s="624"/>
      <c r="C5" s="624"/>
      <c r="D5" s="624"/>
      <c r="E5" s="624"/>
      <c r="F5" s="381" t="s">
        <v>290</v>
      </c>
      <c r="G5" s="382" t="s">
        <v>291</v>
      </c>
    </row>
    <row r="6" spans="2:10" ht="12.75" customHeight="1">
      <c r="B6" s="583" t="s">
        <v>199</v>
      </c>
      <c r="C6" s="584"/>
      <c r="D6" s="584"/>
      <c r="E6" s="584"/>
      <c r="F6" s="115">
        <v>0.7</v>
      </c>
      <c r="G6" s="123">
        <v>0.7</v>
      </c>
      <c r="J6" s="251"/>
    </row>
    <row r="7" spans="2:7" ht="12.75" customHeight="1">
      <c r="B7" s="588" t="s">
        <v>200</v>
      </c>
      <c r="C7" s="623"/>
      <c r="D7" s="623"/>
      <c r="E7" s="623"/>
      <c r="F7" s="107">
        <v>5.8</v>
      </c>
      <c r="G7" s="124">
        <v>6.2</v>
      </c>
    </row>
    <row r="8" spans="2:7" ht="11.25" customHeight="1">
      <c r="B8" s="588" t="s">
        <v>201</v>
      </c>
      <c r="C8" s="623"/>
      <c r="D8" s="623"/>
      <c r="E8" s="623"/>
      <c r="F8" s="107">
        <v>1.2</v>
      </c>
      <c r="G8" s="124">
        <v>1.2</v>
      </c>
    </row>
    <row r="9" spans="2:7" ht="12" customHeight="1">
      <c r="B9" s="588" t="s">
        <v>172</v>
      </c>
      <c r="C9" s="623"/>
      <c r="D9" s="623"/>
      <c r="E9" s="589"/>
      <c r="F9" s="107">
        <v>0.4</v>
      </c>
      <c r="G9" s="124">
        <v>0.3</v>
      </c>
    </row>
    <row r="10" spans="2:7" ht="12.75">
      <c r="B10" s="588" t="s">
        <v>173</v>
      </c>
      <c r="C10" s="623"/>
      <c r="D10" s="623"/>
      <c r="E10" s="623"/>
      <c r="F10" s="107">
        <v>8.8</v>
      </c>
      <c r="G10" s="124">
        <v>8.9</v>
      </c>
    </row>
    <row r="11" spans="2:7" ht="13.5" customHeight="1">
      <c r="B11" s="588" t="s">
        <v>174</v>
      </c>
      <c r="C11" s="623"/>
      <c r="D11" s="623"/>
      <c r="E11" s="623"/>
      <c r="F11" s="107">
        <v>3</v>
      </c>
      <c r="G11" s="124">
        <v>3</v>
      </c>
    </row>
    <row r="12" spans="2:9" ht="13.5" customHeight="1">
      <c r="B12" s="588" t="s">
        <v>202</v>
      </c>
      <c r="C12" s="623"/>
      <c r="D12" s="623"/>
      <c r="E12" s="623"/>
      <c r="F12" s="107">
        <v>57.4</v>
      </c>
      <c r="G12" s="124">
        <v>56.6</v>
      </c>
      <c r="I12" s="402"/>
    </row>
    <row r="13" spans="2:7" ht="12.75">
      <c r="B13" s="588" t="s">
        <v>203</v>
      </c>
      <c r="C13" s="623"/>
      <c r="D13" s="623"/>
      <c r="E13" s="623"/>
      <c r="F13" s="107">
        <v>2.5</v>
      </c>
      <c r="G13" s="124">
        <v>2.5</v>
      </c>
    </row>
    <row r="14" spans="2:7" ht="12.75">
      <c r="B14" s="588" t="s">
        <v>204</v>
      </c>
      <c r="C14" s="623"/>
      <c r="D14" s="623"/>
      <c r="E14" s="623"/>
      <c r="F14" s="107">
        <v>6.2</v>
      </c>
      <c r="G14" s="124">
        <v>6.4</v>
      </c>
    </row>
    <row r="15" spans="2:7" ht="12.75" customHeight="1">
      <c r="B15" s="588" t="s">
        <v>175</v>
      </c>
      <c r="C15" s="623"/>
      <c r="D15" s="623"/>
      <c r="E15" s="623"/>
      <c r="F15" s="107">
        <v>1.1</v>
      </c>
      <c r="G15" s="124">
        <v>1.1</v>
      </c>
    </row>
    <row r="16" spans="2:7" ht="12.75">
      <c r="B16" s="588" t="s">
        <v>205</v>
      </c>
      <c r="C16" s="623"/>
      <c r="D16" s="623"/>
      <c r="E16" s="623"/>
      <c r="F16" s="107">
        <v>1</v>
      </c>
      <c r="G16" s="124">
        <v>0.9</v>
      </c>
    </row>
    <row r="17" spans="2:7" ht="12.75">
      <c r="B17" s="588" t="s">
        <v>206</v>
      </c>
      <c r="C17" s="623"/>
      <c r="D17" s="623"/>
      <c r="E17" s="623"/>
      <c r="F17" s="107">
        <v>3.8</v>
      </c>
      <c r="G17" s="124">
        <v>3.9</v>
      </c>
    </row>
    <row r="18" spans="2:7" ht="12.75" customHeight="1">
      <c r="B18" s="588" t="s">
        <v>207</v>
      </c>
      <c r="C18" s="623"/>
      <c r="D18" s="623"/>
      <c r="E18" s="623"/>
      <c r="F18" s="107">
        <v>0.8</v>
      </c>
      <c r="G18" s="124">
        <v>0.9</v>
      </c>
    </row>
    <row r="19" spans="2:7" ht="12.75">
      <c r="B19" s="588" t="s">
        <v>208</v>
      </c>
      <c r="C19" s="623"/>
      <c r="D19" s="623"/>
      <c r="E19" s="623"/>
      <c r="F19" s="107">
        <v>0.9</v>
      </c>
      <c r="G19" s="124">
        <v>0.9</v>
      </c>
    </row>
    <row r="20" spans="2:7" ht="12.75">
      <c r="B20" s="588" t="s">
        <v>209</v>
      </c>
      <c r="C20" s="623"/>
      <c r="D20" s="623"/>
      <c r="E20" s="623"/>
      <c r="F20" s="107">
        <v>0</v>
      </c>
      <c r="G20" s="124">
        <v>0</v>
      </c>
    </row>
    <row r="21" spans="2:7" ht="12.75">
      <c r="B21" s="564" t="s">
        <v>227</v>
      </c>
      <c r="C21" s="565"/>
      <c r="D21" s="565"/>
      <c r="E21" s="565"/>
      <c r="F21" s="107">
        <v>6.2</v>
      </c>
      <c r="G21" s="124">
        <v>6.5</v>
      </c>
    </row>
    <row r="22" spans="2:7" ht="12.75" customHeight="1">
      <c r="B22" s="625" t="s">
        <v>226</v>
      </c>
      <c r="C22" s="626"/>
      <c r="D22" s="626"/>
      <c r="E22" s="626"/>
      <c r="F22" s="117">
        <f>SUM(F6:F21)</f>
        <v>99.8</v>
      </c>
      <c r="G22" s="125">
        <f>SUM(G6:G21)</f>
        <v>100.00000000000003</v>
      </c>
    </row>
    <row r="23" spans="2:7" ht="16.5" customHeight="1">
      <c r="B23" s="628" t="s">
        <v>241</v>
      </c>
      <c r="C23" s="629"/>
      <c r="D23" s="629"/>
      <c r="E23" s="629"/>
      <c r="F23" s="118">
        <v>4617</v>
      </c>
      <c r="G23" s="126">
        <v>4941</v>
      </c>
    </row>
    <row r="24" spans="2:7" ht="16.5" customHeight="1">
      <c r="B24" s="21"/>
      <c r="C24" s="21"/>
      <c r="D24" s="21"/>
      <c r="E24" s="21"/>
      <c r="F24" s="131"/>
      <c r="G24" s="131"/>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9.8</v>
      </c>
      <c r="G28" s="5">
        <v>9.7</v>
      </c>
    </row>
    <row r="29" spans="2:7" ht="12.75">
      <c r="B29" s="569" t="s">
        <v>212</v>
      </c>
      <c r="C29" s="630"/>
      <c r="D29" s="630"/>
      <c r="E29" s="570"/>
      <c r="F29" s="116">
        <v>10.9</v>
      </c>
      <c r="G29" s="102">
        <v>10.9</v>
      </c>
    </row>
    <row r="30" spans="2:7" ht="12.75">
      <c r="B30" s="569" t="s">
        <v>213</v>
      </c>
      <c r="C30" s="630"/>
      <c r="D30" s="630"/>
      <c r="E30" s="570"/>
      <c r="F30" s="116">
        <v>7.3</v>
      </c>
      <c r="G30" s="102">
        <v>7.4</v>
      </c>
    </row>
    <row r="31" spans="2:7" ht="12.75">
      <c r="B31" s="569" t="s">
        <v>179</v>
      </c>
      <c r="C31" s="630"/>
      <c r="D31" s="630"/>
      <c r="E31" s="570"/>
      <c r="F31" s="116">
        <v>0.8</v>
      </c>
      <c r="G31" s="102">
        <v>0.8</v>
      </c>
    </row>
    <row r="32" spans="2:7" ht="12.75">
      <c r="B32" s="569" t="s">
        <v>214</v>
      </c>
      <c r="C32" s="630"/>
      <c r="D32" s="630"/>
      <c r="E32" s="570"/>
      <c r="F32" s="116">
        <v>0.9</v>
      </c>
      <c r="G32" s="102">
        <v>0.9</v>
      </c>
    </row>
    <row r="33" spans="2:7" ht="12.75">
      <c r="B33" s="569" t="s">
        <v>176</v>
      </c>
      <c r="C33" s="630"/>
      <c r="D33" s="630"/>
      <c r="E33" s="570"/>
      <c r="F33" s="116">
        <v>11</v>
      </c>
      <c r="G33" s="102">
        <v>11.3</v>
      </c>
    </row>
    <row r="34" spans="2:7" ht="12.75">
      <c r="B34" s="569" t="s">
        <v>215</v>
      </c>
      <c r="C34" s="630"/>
      <c r="D34" s="630"/>
      <c r="E34" s="570"/>
      <c r="F34" s="116">
        <v>0.5</v>
      </c>
      <c r="G34" s="102">
        <v>0.5</v>
      </c>
    </row>
    <row r="35" spans="2:7" ht="12.75">
      <c r="B35" s="569" t="s">
        <v>160</v>
      </c>
      <c r="C35" s="630"/>
      <c r="D35" s="630"/>
      <c r="E35" s="570"/>
      <c r="F35" s="116">
        <v>20</v>
      </c>
      <c r="G35" s="102">
        <v>20.2</v>
      </c>
    </row>
    <row r="36" spans="2:7" ht="12.75">
      <c r="B36" s="569" t="s">
        <v>216</v>
      </c>
      <c r="C36" s="630"/>
      <c r="D36" s="630"/>
      <c r="E36" s="570"/>
      <c r="F36" s="116">
        <v>0.4</v>
      </c>
      <c r="G36" s="102">
        <v>0.4</v>
      </c>
    </row>
    <row r="37" spans="2:7" ht="12.75">
      <c r="B37" s="569" t="s">
        <v>177</v>
      </c>
      <c r="C37" s="630"/>
      <c r="D37" s="630"/>
      <c r="E37" s="570"/>
      <c r="F37" s="116">
        <v>0</v>
      </c>
      <c r="G37" s="102">
        <v>0</v>
      </c>
    </row>
    <row r="38" spans="2:15" ht="12.75">
      <c r="B38" s="569" t="s">
        <v>4</v>
      </c>
      <c r="C38" s="630"/>
      <c r="D38" s="630"/>
      <c r="E38" s="570"/>
      <c r="F38" s="537">
        <v>21.5</v>
      </c>
      <c r="G38" s="538">
        <v>20.4</v>
      </c>
      <c r="I38" s="661"/>
      <c r="J38" s="661"/>
      <c r="K38" s="661"/>
      <c r="L38" s="661"/>
      <c r="M38" s="661"/>
      <c r="N38" s="661"/>
      <c r="O38" s="661"/>
    </row>
    <row r="39" spans="2:15" ht="12.75">
      <c r="B39" s="97" t="s">
        <v>3</v>
      </c>
      <c r="C39" s="41"/>
      <c r="D39" s="41"/>
      <c r="E39" s="130"/>
      <c r="F39" s="537">
        <v>12.3</v>
      </c>
      <c r="G39" s="538">
        <v>12.7</v>
      </c>
      <c r="I39" s="661"/>
      <c r="J39" s="661"/>
      <c r="K39" s="661"/>
      <c r="L39" s="661"/>
      <c r="M39" s="661"/>
      <c r="N39" s="661"/>
      <c r="O39" s="661"/>
    </row>
    <row r="40" spans="2:15" ht="12.75">
      <c r="B40" s="97" t="s">
        <v>178</v>
      </c>
      <c r="C40" s="41"/>
      <c r="D40" s="41"/>
      <c r="E40" s="130"/>
      <c r="F40" s="116">
        <v>1</v>
      </c>
      <c r="G40" s="102">
        <v>1.1</v>
      </c>
      <c r="I40" s="661"/>
      <c r="J40" s="661"/>
      <c r="K40" s="661"/>
      <c r="L40" s="661"/>
      <c r="M40" s="661"/>
      <c r="N40" s="661"/>
      <c r="O40" s="661"/>
    </row>
    <row r="41" spans="2:9" ht="12.75">
      <c r="B41" s="571" t="s">
        <v>227</v>
      </c>
      <c r="C41" s="638"/>
      <c r="D41" s="638"/>
      <c r="E41" s="572"/>
      <c r="F41" s="116">
        <v>3.5</v>
      </c>
      <c r="G41" s="102">
        <v>3.5</v>
      </c>
      <c r="I41" s="414"/>
    </row>
    <row r="42" spans="2:9" ht="12.75">
      <c r="B42" s="635" t="s">
        <v>226</v>
      </c>
      <c r="C42" s="636"/>
      <c r="D42" s="636"/>
      <c r="E42" s="637"/>
      <c r="F42" s="117">
        <f>SUM(F28:F41)</f>
        <v>99.89999999999999</v>
      </c>
      <c r="G42" s="125">
        <f>SUM(G28:G41)</f>
        <v>99.8</v>
      </c>
      <c r="I42" s="414"/>
    </row>
    <row r="43" spans="2:7" ht="16.5" customHeight="1">
      <c r="B43" s="631" t="s">
        <v>241</v>
      </c>
      <c r="C43" s="632"/>
      <c r="D43" s="632"/>
      <c r="E43" s="633"/>
      <c r="F43" s="118">
        <v>3295</v>
      </c>
      <c r="G43" s="126">
        <v>3492</v>
      </c>
    </row>
    <row r="44" spans="2:7" ht="16.5" customHeight="1">
      <c r="B44" s="100"/>
      <c r="C44" s="100"/>
      <c r="D44" s="100"/>
      <c r="E44" s="100"/>
      <c r="F44" s="131"/>
      <c r="G44" s="131"/>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10.7</v>
      </c>
      <c r="G48" s="8">
        <v>11.2</v>
      </c>
    </row>
    <row r="49" spans="2:7" ht="12.75">
      <c r="B49" s="569" t="s">
        <v>190</v>
      </c>
      <c r="C49" s="630"/>
      <c r="D49" s="630"/>
      <c r="E49" s="570"/>
      <c r="F49" s="121">
        <v>12.1</v>
      </c>
      <c r="G49" s="17">
        <v>11.8</v>
      </c>
    </row>
    <row r="50" spans="2:7" ht="12.75">
      <c r="B50" s="569" t="s">
        <v>218</v>
      </c>
      <c r="C50" s="630"/>
      <c r="D50" s="630"/>
      <c r="E50" s="570"/>
      <c r="F50" s="121">
        <v>0.3</v>
      </c>
      <c r="G50" s="17">
        <v>0.4</v>
      </c>
    </row>
    <row r="51" spans="2:7" ht="27.75" customHeight="1">
      <c r="B51" s="588" t="s">
        <v>219</v>
      </c>
      <c r="C51" s="623"/>
      <c r="D51" s="623"/>
      <c r="E51" s="589"/>
      <c r="F51" s="121">
        <v>3.4</v>
      </c>
      <c r="G51" s="17">
        <v>3.4</v>
      </c>
    </row>
    <row r="52" spans="2:7" ht="12.75">
      <c r="B52" s="569" t="s">
        <v>220</v>
      </c>
      <c r="C52" s="630"/>
      <c r="D52" s="630"/>
      <c r="E52" s="570"/>
      <c r="F52" s="121">
        <v>23.5</v>
      </c>
      <c r="G52" s="17">
        <v>23</v>
      </c>
    </row>
    <row r="53" spans="2:7" ht="12.75">
      <c r="B53" s="569" t="s">
        <v>229</v>
      </c>
      <c r="C53" s="630"/>
      <c r="D53" s="630"/>
      <c r="E53" s="570"/>
      <c r="F53" s="121">
        <v>17.6</v>
      </c>
      <c r="G53" s="17">
        <v>17.8</v>
      </c>
    </row>
    <row r="54" spans="2:7" ht="27.75" customHeight="1">
      <c r="B54" s="588" t="s">
        <v>221</v>
      </c>
      <c r="C54" s="623"/>
      <c r="D54" s="623"/>
      <c r="E54" s="589"/>
      <c r="F54" s="121">
        <v>0.5</v>
      </c>
      <c r="G54" s="17">
        <v>0.5</v>
      </c>
    </row>
    <row r="55" spans="2:7" ht="12.75">
      <c r="B55" s="569" t="s">
        <v>230</v>
      </c>
      <c r="C55" s="630"/>
      <c r="D55" s="630"/>
      <c r="E55" s="570"/>
      <c r="F55" s="121">
        <v>16.7</v>
      </c>
      <c r="G55" s="17">
        <v>16.6</v>
      </c>
    </row>
    <row r="56" spans="2:7" ht="12.75">
      <c r="B56" s="569" t="s">
        <v>191</v>
      </c>
      <c r="C56" s="630"/>
      <c r="D56" s="630"/>
      <c r="E56" s="570"/>
      <c r="F56" s="121">
        <v>0.1</v>
      </c>
      <c r="G56" s="17">
        <v>0.1</v>
      </c>
    </row>
    <row r="57" spans="2:7" ht="12.75">
      <c r="B57" s="569" t="s">
        <v>192</v>
      </c>
      <c r="C57" s="630"/>
      <c r="D57" s="630"/>
      <c r="E57" s="570"/>
      <c r="F57" s="121">
        <v>4.4</v>
      </c>
      <c r="G57" s="17">
        <v>4.4</v>
      </c>
    </row>
    <row r="58" spans="2:7" ht="12.75">
      <c r="B58" s="569" t="s">
        <v>231</v>
      </c>
      <c r="C58" s="630"/>
      <c r="D58" s="630"/>
      <c r="E58" s="570"/>
      <c r="F58" s="121">
        <v>1</v>
      </c>
      <c r="G58" s="17">
        <v>1.1</v>
      </c>
    </row>
    <row r="59" spans="2:7" ht="12.75">
      <c r="B59" s="569" t="s">
        <v>193</v>
      </c>
      <c r="C59" s="630"/>
      <c r="D59" s="630"/>
      <c r="E59" s="570"/>
      <c r="F59" s="121">
        <v>2.4</v>
      </c>
      <c r="G59" s="17">
        <v>2.4</v>
      </c>
    </row>
    <row r="60" spans="2:7" ht="12.75">
      <c r="B60" s="571" t="s">
        <v>227</v>
      </c>
      <c r="C60" s="638"/>
      <c r="D60" s="638"/>
      <c r="E60" s="572"/>
      <c r="F60" s="121">
        <v>7.2</v>
      </c>
      <c r="G60" s="17">
        <v>7.3</v>
      </c>
    </row>
    <row r="61" spans="2:7" ht="12.75">
      <c r="B61" s="635" t="s">
        <v>226</v>
      </c>
      <c r="C61" s="636"/>
      <c r="D61" s="636"/>
      <c r="E61" s="636"/>
      <c r="F61" s="114">
        <f>SUM(F48:F60)</f>
        <v>99.9</v>
      </c>
      <c r="G61" s="7">
        <f>SUM(G48:G60)</f>
        <v>99.99999999999999</v>
      </c>
    </row>
    <row r="62" spans="2:7" ht="12.75">
      <c r="B62" s="631" t="s">
        <v>241</v>
      </c>
      <c r="C62" s="632"/>
      <c r="D62" s="632"/>
      <c r="E62" s="632"/>
      <c r="F62" s="122">
        <v>4617</v>
      </c>
      <c r="G62" s="129">
        <v>4941</v>
      </c>
    </row>
  </sheetData>
  <sheetProtection/>
  <mergeCells count="54">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3:E53"/>
    <mergeCell ref="B50:E50"/>
    <mergeCell ref="B51:E51"/>
    <mergeCell ref="B48:E48"/>
    <mergeCell ref="B49:E49"/>
    <mergeCell ref="B54:E54"/>
    <mergeCell ref="I38:O40"/>
    <mergeCell ref="B62:E62"/>
    <mergeCell ref="B60:E60"/>
    <mergeCell ref="B61:E61"/>
    <mergeCell ref="B58:E58"/>
    <mergeCell ref="B59:E59"/>
    <mergeCell ref="B56:E56"/>
    <mergeCell ref="B57:E57"/>
    <mergeCell ref="B55:E55"/>
    <mergeCell ref="B52:E52"/>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H36" sqref="H36"/>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293</v>
      </c>
      <c r="B1" s="581"/>
      <c r="C1" s="581"/>
      <c r="D1" s="581"/>
      <c r="E1" s="581"/>
      <c r="F1" s="581"/>
      <c r="G1" s="581"/>
    </row>
    <row r="2" spans="1:7" ht="12.75">
      <c r="A2" s="384"/>
      <c r="B2" s="384"/>
      <c r="C2" s="384"/>
      <c r="D2" s="384"/>
      <c r="E2" s="384"/>
      <c r="F2" s="384"/>
      <c r="G2" s="384"/>
    </row>
    <row r="3" spans="1:8" ht="12.75" customHeight="1">
      <c r="A3" s="384"/>
      <c r="B3" s="582" t="s">
        <v>289</v>
      </c>
      <c r="C3" s="582"/>
      <c r="D3" s="582"/>
      <c r="E3" s="582"/>
      <c r="F3" s="582"/>
      <c r="G3" s="38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2.3</v>
      </c>
      <c r="D7" s="5">
        <v>1.1</v>
      </c>
      <c r="E7" s="5">
        <v>2.4</v>
      </c>
      <c r="F7" s="5">
        <v>1.2</v>
      </c>
    </row>
    <row r="8" spans="2:6" ht="17.25" customHeight="1">
      <c r="B8" s="94" t="s">
        <v>162</v>
      </c>
      <c r="C8" s="102">
        <v>11</v>
      </c>
      <c r="D8" s="102">
        <v>4.2</v>
      </c>
      <c r="E8" s="102">
        <v>11.1</v>
      </c>
      <c r="F8" s="102">
        <v>4.3</v>
      </c>
    </row>
    <row r="9" spans="2:6" ht="17.25" customHeight="1">
      <c r="B9" s="94" t="s">
        <v>163</v>
      </c>
      <c r="C9" s="102">
        <v>10.9</v>
      </c>
      <c r="D9" s="102">
        <v>5.8</v>
      </c>
      <c r="E9" s="102">
        <v>11.2</v>
      </c>
      <c r="F9" s="102">
        <v>5.9</v>
      </c>
    </row>
    <row r="10" spans="2:6" ht="17.25" customHeight="1">
      <c r="B10" s="94" t="s">
        <v>164</v>
      </c>
      <c r="C10" s="102">
        <v>5.3</v>
      </c>
      <c r="D10" s="102">
        <v>6.8</v>
      </c>
      <c r="E10" s="102">
        <v>5.5</v>
      </c>
      <c r="F10" s="102">
        <v>7</v>
      </c>
    </row>
    <row r="11" spans="2:6" ht="17.25" customHeight="1">
      <c r="B11" s="94" t="s">
        <v>165</v>
      </c>
      <c r="C11" s="102">
        <v>32</v>
      </c>
      <c r="D11" s="102">
        <v>50.4</v>
      </c>
      <c r="E11" s="102">
        <v>31.7</v>
      </c>
      <c r="F11" s="102">
        <v>50.1</v>
      </c>
    </row>
    <row r="12" spans="2:6" ht="17.25" customHeight="1">
      <c r="B12" s="94" t="s">
        <v>166</v>
      </c>
      <c r="C12" s="102">
        <v>19.1</v>
      </c>
      <c r="D12" s="102">
        <v>7.9</v>
      </c>
      <c r="E12" s="102">
        <v>18.7</v>
      </c>
      <c r="F12" s="102">
        <v>7.7</v>
      </c>
    </row>
    <row r="13" spans="2:6" ht="17.25" customHeight="1">
      <c r="B13" s="97" t="s">
        <v>228</v>
      </c>
      <c r="C13" s="102">
        <v>1.7</v>
      </c>
      <c r="D13" s="102">
        <v>9.9</v>
      </c>
      <c r="E13" s="102">
        <v>1.8</v>
      </c>
      <c r="F13" s="102">
        <v>10.1</v>
      </c>
    </row>
    <row r="14" spans="2:6" ht="17.25" customHeight="1">
      <c r="B14" s="47" t="s">
        <v>227</v>
      </c>
      <c r="C14" s="6">
        <v>17.5</v>
      </c>
      <c r="D14" s="6">
        <v>13.8</v>
      </c>
      <c r="E14" s="6">
        <v>17.6</v>
      </c>
      <c r="F14" s="6">
        <v>13.8</v>
      </c>
    </row>
    <row r="15" spans="2:6" ht="15.75" customHeight="1">
      <c r="B15" s="104" t="s">
        <v>240</v>
      </c>
      <c r="C15" s="90">
        <f>SUM(C7:C14)</f>
        <v>99.8</v>
      </c>
      <c r="D15" s="91">
        <f>SUM(D7:D14)</f>
        <v>99.9</v>
      </c>
      <c r="E15" s="91">
        <f>SUM(E7:E14)</f>
        <v>100</v>
      </c>
      <c r="F15" s="91">
        <f>SUM(F7:F14)</f>
        <v>100.1</v>
      </c>
    </row>
    <row r="16" spans="2:6" ht="15.75" customHeight="1">
      <c r="B16" s="54" t="s">
        <v>241</v>
      </c>
      <c r="C16" s="92">
        <v>4617</v>
      </c>
      <c r="D16" s="93">
        <v>4617</v>
      </c>
      <c r="E16" s="93">
        <v>4941</v>
      </c>
      <c r="F16" s="93">
        <v>4941</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6" ht="17.25" customHeight="1">
      <c r="B21" s="96" t="s">
        <v>252</v>
      </c>
      <c r="C21" s="641">
        <v>37.2</v>
      </c>
      <c r="D21" s="642"/>
      <c r="E21" s="641">
        <v>37.7</v>
      </c>
      <c r="F21" s="642"/>
    </row>
    <row r="22" spans="2:6" ht="17.25" customHeight="1">
      <c r="B22" s="97" t="s">
        <v>253</v>
      </c>
      <c r="C22" s="639">
        <v>9.3</v>
      </c>
      <c r="D22" s="640"/>
      <c r="E22" s="639">
        <v>9.3</v>
      </c>
      <c r="F22" s="640"/>
    </row>
    <row r="23" spans="2:6" ht="17.25" customHeight="1">
      <c r="B23" s="97" t="s">
        <v>232</v>
      </c>
      <c r="C23" s="639">
        <v>0</v>
      </c>
      <c r="D23" s="640"/>
      <c r="E23" s="639">
        <v>0</v>
      </c>
      <c r="F23" s="640"/>
    </row>
    <row r="24" spans="2:6" ht="17.25" customHeight="1">
      <c r="B24" s="97" t="s">
        <v>254</v>
      </c>
      <c r="C24" s="639">
        <v>0</v>
      </c>
      <c r="D24" s="640"/>
      <c r="E24" s="639">
        <v>0</v>
      </c>
      <c r="F24" s="640"/>
    </row>
    <row r="25" spans="2:6" ht="17.25" customHeight="1">
      <c r="B25" s="97" t="s">
        <v>255</v>
      </c>
      <c r="C25" s="639">
        <v>0</v>
      </c>
      <c r="D25" s="640"/>
      <c r="E25" s="639">
        <v>0</v>
      </c>
      <c r="F25" s="640"/>
    </row>
    <row r="26" spans="2:6" ht="17.25" customHeight="1">
      <c r="B26" s="97" t="s">
        <v>256</v>
      </c>
      <c r="C26" s="639">
        <v>0</v>
      </c>
      <c r="D26" s="640"/>
      <c r="E26" s="639">
        <v>0</v>
      </c>
      <c r="F26" s="640"/>
    </row>
    <row r="27" spans="2:6" ht="17.25" customHeight="1">
      <c r="B27" s="97" t="s">
        <v>180</v>
      </c>
      <c r="C27" s="639">
        <v>0</v>
      </c>
      <c r="D27" s="640"/>
      <c r="E27" s="639">
        <v>0.1</v>
      </c>
      <c r="F27" s="640"/>
    </row>
    <row r="28" spans="2:6" ht="17.25" customHeight="1">
      <c r="B28" s="97" t="s">
        <v>257</v>
      </c>
      <c r="C28" s="639">
        <v>10.5</v>
      </c>
      <c r="D28" s="640"/>
      <c r="E28" s="639">
        <v>10.2</v>
      </c>
      <c r="F28" s="640"/>
    </row>
    <row r="29" spans="2:6" ht="17.25" customHeight="1">
      <c r="B29" s="97" t="s">
        <v>258</v>
      </c>
      <c r="C29" s="639">
        <v>0</v>
      </c>
      <c r="D29" s="640"/>
      <c r="E29" s="639">
        <v>0</v>
      </c>
      <c r="F29" s="640"/>
    </row>
    <row r="30" spans="2:6" ht="17.25" customHeight="1">
      <c r="B30" s="97" t="s">
        <v>259</v>
      </c>
      <c r="C30" s="639">
        <v>0</v>
      </c>
      <c r="D30" s="640"/>
      <c r="E30" s="639">
        <v>0</v>
      </c>
      <c r="F30" s="640"/>
    </row>
    <row r="31" spans="2:6" ht="17.25" customHeight="1">
      <c r="B31" s="97" t="s">
        <v>260</v>
      </c>
      <c r="C31" s="639">
        <v>0</v>
      </c>
      <c r="D31" s="640"/>
      <c r="E31" s="639">
        <v>0</v>
      </c>
      <c r="F31" s="640"/>
    </row>
    <row r="32" spans="2:6" ht="17.25" customHeight="1">
      <c r="B32" s="97" t="s">
        <v>261</v>
      </c>
      <c r="C32" s="639">
        <v>0</v>
      </c>
      <c r="D32" s="640"/>
      <c r="E32" s="639">
        <v>0</v>
      </c>
      <c r="F32" s="640"/>
    </row>
    <row r="33" spans="2:6" ht="17.25" customHeight="1">
      <c r="B33" s="97" t="s">
        <v>262</v>
      </c>
      <c r="C33" s="639">
        <v>0.2</v>
      </c>
      <c r="D33" s="640"/>
      <c r="E33" s="639">
        <v>0.2</v>
      </c>
      <c r="F33" s="640"/>
    </row>
    <row r="34" spans="2:6" ht="17.25" customHeight="1">
      <c r="B34" s="97" t="s">
        <v>167</v>
      </c>
      <c r="C34" s="639">
        <v>0.1</v>
      </c>
      <c r="D34" s="640"/>
      <c r="E34" s="639">
        <v>0.1</v>
      </c>
      <c r="F34" s="640"/>
    </row>
    <row r="35" spans="2:6" ht="17.25" customHeight="1">
      <c r="B35" s="97" t="s">
        <v>263</v>
      </c>
      <c r="C35" s="639">
        <v>7.3</v>
      </c>
      <c r="D35" s="640"/>
      <c r="E35" s="639">
        <v>7.4</v>
      </c>
      <c r="F35" s="640"/>
    </row>
    <row r="36" spans="2:8" ht="15.75" customHeight="1">
      <c r="B36" s="47" t="s">
        <v>227</v>
      </c>
      <c r="C36" s="662" t="s">
        <v>336</v>
      </c>
      <c r="D36" s="663"/>
      <c r="E36" s="662" t="s">
        <v>340</v>
      </c>
      <c r="F36" s="663"/>
      <c r="H36" s="402"/>
    </row>
    <row r="37" spans="2:6" ht="15.75" customHeight="1">
      <c r="B37" s="98" t="s">
        <v>240</v>
      </c>
      <c r="C37" s="650">
        <v>100</v>
      </c>
      <c r="D37" s="651"/>
      <c r="E37" s="650">
        <f>SUM(E21:E36)</f>
        <v>65</v>
      </c>
      <c r="F37" s="651"/>
    </row>
    <row r="38" spans="2:6" ht="12.75">
      <c r="B38" s="99" t="s">
        <v>241</v>
      </c>
      <c r="C38" s="648">
        <v>4617</v>
      </c>
      <c r="D38" s="649">
        <v>4585</v>
      </c>
      <c r="E38" s="648">
        <v>4941</v>
      </c>
      <c r="F38" s="649"/>
    </row>
    <row r="39" ht="12.75">
      <c r="B39" s="422" t="s">
        <v>348</v>
      </c>
    </row>
    <row r="40" ht="12.75">
      <c r="B40" s="423" t="s">
        <v>346</v>
      </c>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1" sqref="A1:G40"/>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430</v>
      </c>
      <c r="B1" s="581"/>
      <c r="C1" s="581"/>
      <c r="D1" s="581"/>
      <c r="E1" s="581"/>
      <c r="F1" s="581"/>
      <c r="G1" s="581"/>
    </row>
    <row r="3" spans="2:8" ht="12.75" customHeight="1">
      <c r="B3" s="582" t="s">
        <v>289</v>
      </c>
      <c r="C3" s="582"/>
      <c r="D3" s="582"/>
      <c r="E3" s="582"/>
      <c r="F3" s="582"/>
      <c r="G3" s="4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3.1</v>
      </c>
      <c r="D7" s="5">
        <v>1.5</v>
      </c>
      <c r="E7" s="5">
        <v>3.1</v>
      </c>
      <c r="F7" s="5">
        <v>1.3</v>
      </c>
    </row>
    <row r="8" spans="2:6" ht="17.25" customHeight="1">
      <c r="B8" s="94" t="s">
        <v>162</v>
      </c>
      <c r="C8" s="102">
        <v>10.7</v>
      </c>
      <c r="D8" s="102">
        <v>4.6</v>
      </c>
      <c r="E8" s="102">
        <v>11.1</v>
      </c>
      <c r="F8" s="102">
        <v>4.7</v>
      </c>
    </row>
    <row r="9" spans="2:6" ht="17.25" customHeight="1">
      <c r="B9" s="94" t="s">
        <v>163</v>
      </c>
      <c r="C9" s="102">
        <v>16.5</v>
      </c>
      <c r="D9" s="102">
        <v>10.3</v>
      </c>
      <c r="E9" s="102">
        <v>19.6</v>
      </c>
      <c r="F9" s="102">
        <v>12</v>
      </c>
    </row>
    <row r="10" spans="2:6" ht="17.25" customHeight="1">
      <c r="B10" s="94" t="s">
        <v>164</v>
      </c>
      <c r="C10" s="102">
        <v>6.4</v>
      </c>
      <c r="D10" s="102">
        <v>10.1</v>
      </c>
      <c r="E10" s="102">
        <v>7.6</v>
      </c>
      <c r="F10" s="102">
        <v>11.9</v>
      </c>
    </row>
    <row r="11" spans="2:6" ht="17.25" customHeight="1">
      <c r="B11" s="94" t="s">
        <v>165</v>
      </c>
      <c r="C11" s="102">
        <v>28.2</v>
      </c>
      <c r="D11" s="102">
        <v>44.7</v>
      </c>
      <c r="E11" s="102">
        <v>26.5</v>
      </c>
      <c r="F11" s="102">
        <v>43.8</v>
      </c>
    </row>
    <row r="12" spans="2:6" ht="17.25" customHeight="1">
      <c r="B12" s="94" t="s">
        <v>166</v>
      </c>
      <c r="C12" s="102">
        <v>21.3</v>
      </c>
      <c r="D12" s="102">
        <v>8.7</v>
      </c>
      <c r="E12" s="102">
        <v>19.2</v>
      </c>
      <c r="F12" s="102">
        <v>7.5</v>
      </c>
    </row>
    <row r="13" spans="2:6" ht="17.25" customHeight="1">
      <c r="B13" s="97" t="s">
        <v>228</v>
      </c>
      <c r="C13" s="102">
        <v>1.7</v>
      </c>
      <c r="D13" s="102">
        <v>11.8</v>
      </c>
      <c r="E13" s="102">
        <v>1.6</v>
      </c>
      <c r="F13" s="102">
        <v>10.6</v>
      </c>
    </row>
    <row r="14" spans="2:6" ht="17.25" customHeight="1">
      <c r="B14" s="47" t="s">
        <v>227</v>
      </c>
      <c r="C14" s="6">
        <v>12</v>
      </c>
      <c r="D14" s="6">
        <v>8.4</v>
      </c>
      <c r="E14" s="6">
        <v>11.4</v>
      </c>
      <c r="F14" s="6">
        <v>8.1</v>
      </c>
    </row>
    <row r="15" spans="2:6" ht="15.75" customHeight="1">
      <c r="B15" s="104" t="s">
        <v>240</v>
      </c>
      <c r="C15" s="90">
        <f>SUM(C7:C14)</f>
        <v>99.89999999999999</v>
      </c>
      <c r="D15" s="91">
        <f>SUM(D7:D14)</f>
        <v>100.10000000000001</v>
      </c>
      <c r="E15" s="91">
        <f>SUM(E7:E14)</f>
        <v>100.10000000000001</v>
      </c>
      <c r="F15" s="91">
        <f>SUM(F7:F14)</f>
        <v>99.89999999999998</v>
      </c>
    </row>
    <row r="16" spans="2:6" ht="15.75" customHeight="1">
      <c r="B16" s="54" t="s">
        <v>241</v>
      </c>
      <c r="C16" s="92">
        <v>66562</v>
      </c>
      <c r="D16" s="93">
        <v>66562</v>
      </c>
      <c r="E16" s="93">
        <v>141890</v>
      </c>
      <c r="F16" s="93">
        <v>141890</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6" ht="17.25" customHeight="1">
      <c r="B21" s="96" t="s">
        <v>252</v>
      </c>
      <c r="C21" s="641">
        <v>50.2</v>
      </c>
      <c r="D21" s="642">
        <v>53.8</v>
      </c>
      <c r="E21" s="641">
        <v>58.7</v>
      </c>
      <c r="F21" s="642">
        <v>61.6</v>
      </c>
    </row>
    <row r="22" spans="2:6" ht="17.25" customHeight="1">
      <c r="B22" s="97" t="s">
        <v>253</v>
      </c>
      <c r="C22" s="639">
        <v>6.8</v>
      </c>
      <c r="D22" s="640">
        <v>54.8</v>
      </c>
      <c r="E22" s="639">
        <v>4.3</v>
      </c>
      <c r="F22" s="640">
        <v>62.6</v>
      </c>
    </row>
    <row r="23" spans="2:6" ht="17.25" customHeight="1">
      <c r="B23" s="97" t="s">
        <v>232</v>
      </c>
      <c r="C23" s="639">
        <v>0.7</v>
      </c>
      <c r="D23" s="640">
        <v>55.8</v>
      </c>
      <c r="E23" s="639">
        <v>0.5</v>
      </c>
      <c r="F23" s="640">
        <v>63.6</v>
      </c>
    </row>
    <row r="24" spans="2:6" ht="17.25" customHeight="1">
      <c r="B24" s="97" t="s">
        <v>254</v>
      </c>
      <c r="C24" s="639">
        <v>0.1</v>
      </c>
      <c r="D24" s="640">
        <v>56.8</v>
      </c>
      <c r="E24" s="639">
        <v>0.1</v>
      </c>
      <c r="F24" s="640">
        <v>64.6</v>
      </c>
    </row>
    <row r="25" spans="2:6" ht="17.25" customHeight="1">
      <c r="B25" s="97" t="s">
        <v>255</v>
      </c>
      <c r="C25" s="639">
        <v>0</v>
      </c>
      <c r="D25" s="640">
        <v>57.8</v>
      </c>
      <c r="E25" s="639">
        <v>0</v>
      </c>
      <c r="F25" s="640">
        <v>65.6</v>
      </c>
    </row>
    <row r="26" spans="2:6" ht="17.25" customHeight="1">
      <c r="B26" s="97" t="s">
        <v>256</v>
      </c>
      <c r="C26" s="639">
        <v>0</v>
      </c>
      <c r="D26" s="640">
        <v>58.8</v>
      </c>
      <c r="E26" s="639">
        <v>0</v>
      </c>
      <c r="F26" s="640">
        <v>66.6</v>
      </c>
    </row>
    <row r="27" spans="2:6" ht="17.25" customHeight="1">
      <c r="B27" s="97" t="s">
        <v>180</v>
      </c>
      <c r="C27" s="639">
        <v>0.1</v>
      </c>
      <c r="D27" s="640">
        <v>59.8</v>
      </c>
      <c r="E27" s="639">
        <v>0.2</v>
      </c>
      <c r="F27" s="640">
        <v>67.6</v>
      </c>
    </row>
    <row r="28" spans="2:6" ht="17.25" customHeight="1">
      <c r="B28" s="97" t="s">
        <v>257</v>
      </c>
      <c r="C28" s="639">
        <v>5.5</v>
      </c>
      <c r="D28" s="640">
        <v>60.8</v>
      </c>
      <c r="E28" s="639">
        <v>7.4</v>
      </c>
      <c r="F28" s="640">
        <v>68.6</v>
      </c>
    </row>
    <row r="29" spans="2:6" ht="17.25" customHeight="1">
      <c r="B29" s="97" t="s">
        <v>258</v>
      </c>
      <c r="C29" s="639">
        <v>0</v>
      </c>
      <c r="D29" s="640">
        <v>61.8</v>
      </c>
      <c r="E29" s="639">
        <v>0</v>
      </c>
      <c r="F29" s="640">
        <v>69.6</v>
      </c>
    </row>
    <row r="30" spans="2:6" ht="17.25" customHeight="1">
      <c r="B30" s="97" t="s">
        <v>259</v>
      </c>
      <c r="C30" s="639">
        <v>0</v>
      </c>
      <c r="D30" s="640">
        <v>62.8</v>
      </c>
      <c r="E30" s="639">
        <v>0</v>
      </c>
      <c r="F30" s="640">
        <v>70.6</v>
      </c>
    </row>
    <row r="31" spans="2:6" ht="17.25" customHeight="1">
      <c r="B31" s="97" t="s">
        <v>260</v>
      </c>
      <c r="C31" s="639">
        <v>0</v>
      </c>
      <c r="D31" s="640">
        <v>63.8</v>
      </c>
      <c r="E31" s="639">
        <v>0</v>
      </c>
      <c r="F31" s="640">
        <v>71.6</v>
      </c>
    </row>
    <row r="32" spans="2:6" ht="17.25" customHeight="1">
      <c r="B32" s="97" t="s">
        <v>261</v>
      </c>
      <c r="C32" s="639">
        <v>0</v>
      </c>
      <c r="D32" s="640">
        <v>64.8</v>
      </c>
      <c r="E32" s="639">
        <v>0</v>
      </c>
      <c r="F32" s="640">
        <v>72.6</v>
      </c>
    </row>
    <row r="33" spans="2:6" ht="17.25" customHeight="1">
      <c r="B33" s="97" t="s">
        <v>262</v>
      </c>
      <c r="C33" s="639">
        <v>0.5</v>
      </c>
      <c r="D33" s="640">
        <v>65.8</v>
      </c>
      <c r="E33" s="639">
        <v>0.5</v>
      </c>
      <c r="F33" s="640">
        <v>73.6</v>
      </c>
    </row>
    <row r="34" spans="2:6" ht="17.25" customHeight="1">
      <c r="B34" s="97" t="s">
        <v>167</v>
      </c>
      <c r="C34" s="639">
        <v>0.2</v>
      </c>
      <c r="D34" s="640">
        <v>66.8</v>
      </c>
      <c r="E34" s="639">
        <v>0.2</v>
      </c>
      <c r="F34" s="640">
        <v>74.6</v>
      </c>
    </row>
    <row r="35" spans="2:6" ht="17.25" customHeight="1">
      <c r="B35" s="97" t="s">
        <v>263</v>
      </c>
      <c r="C35" s="639">
        <v>4.7</v>
      </c>
      <c r="D35" s="640">
        <v>67.8</v>
      </c>
      <c r="E35" s="639">
        <v>3.1</v>
      </c>
      <c r="F35" s="640">
        <v>75.6</v>
      </c>
    </row>
    <row r="36" spans="2:8" ht="17.25" customHeight="1">
      <c r="B36" s="47" t="s">
        <v>227</v>
      </c>
      <c r="C36" s="646" t="s">
        <v>356</v>
      </c>
      <c r="D36" s="647"/>
      <c r="E36" s="646" t="s">
        <v>357</v>
      </c>
      <c r="F36" s="647"/>
      <c r="H36" s="543"/>
    </row>
    <row r="37" spans="2:8" ht="15.75" customHeight="1">
      <c r="B37" s="98" t="s">
        <v>240</v>
      </c>
      <c r="C37" s="650">
        <f>SUM(C21:C36)</f>
        <v>68.80000000000001</v>
      </c>
      <c r="D37" s="651"/>
      <c r="E37" s="650">
        <f>SUM(E21:E36)</f>
        <v>75</v>
      </c>
      <c r="F37" s="651"/>
      <c r="H37" s="543"/>
    </row>
    <row r="38" spans="2:8" ht="15.75" customHeight="1">
      <c r="B38" s="99" t="s">
        <v>241</v>
      </c>
      <c r="C38" s="648">
        <v>66562</v>
      </c>
      <c r="D38" s="649">
        <v>66691</v>
      </c>
      <c r="E38" s="648">
        <v>141890</v>
      </c>
      <c r="F38" s="649">
        <v>141766</v>
      </c>
      <c r="H38" s="402"/>
    </row>
    <row r="39" ht="12.75">
      <c r="B39" s="422" t="s">
        <v>348</v>
      </c>
    </row>
    <row r="40" ht="12.75">
      <c r="B40" s="423" t="s">
        <v>346</v>
      </c>
    </row>
  </sheetData>
  <sheetProtection/>
  <mergeCells count="43">
    <mergeCell ref="E37:F37"/>
    <mergeCell ref="C31:D31"/>
    <mergeCell ref="E26:F26"/>
    <mergeCell ref="C35:D35"/>
    <mergeCell ref="E30:F30"/>
    <mergeCell ref="C32:D32"/>
    <mergeCell ref="C33:D33"/>
    <mergeCell ref="C37:D37"/>
    <mergeCell ref="E28:F28"/>
    <mergeCell ref="E31:F31"/>
    <mergeCell ref="C38:D38"/>
    <mergeCell ref="E38:F38"/>
    <mergeCell ref="B3:F3"/>
    <mergeCell ref="B18:F18"/>
    <mergeCell ref="E32:F32"/>
    <mergeCell ref="E33:F33"/>
    <mergeCell ref="C30:D30"/>
    <mergeCell ref="E23:F23"/>
    <mergeCell ref="E24:F24"/>
    <mergeCell ref="E25:F25"/>
    <mergeCell ref="E35:F35"/>
    <mergeCell ref="E36:F36"/>
    <mergeCell ref="C36:D36"/>
    <mergeCell ref="C21:D21"/>
    <mergeCell ref="C22:D22"/>
    <mergeCell ref="C23:D23"/>
    <mergeCell ref="C24:D24"/>
    <mergeCell ref="C25:D25"/>
    <mergeCell ref="C27:D27"/>
    <mergeCell ref="E29:F29"/>
    <mergeCell ref="E21:F21"/>
    <mergeCell ref="E5:F5"/>
    <mergeCell ref="A1:G1"/>
    <mergeCell ref="C5:D5"/>
    <mergeCell ref="C20:D20"/>
    <mergeCell ref="E20:F20"/>
    <mergeCell ref="C29:D29"/>
    <mergeCell ref="C28:D28"/>
    <mergeCell ref="E27:F27"/>
    <mergeCell ref="C26:D26"/>
    <mergeCell ref="E22:F22"/>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294</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21</v>
      </c>
      <c r="F7" s="56">
        <v>1</v>
      </c>
      <c r="G7" s="26">
        <f>SUM(E7:F7)</f>
        <v>22</v>
      </c>
      <c r="H7" s="57">
        <v>0</v>
      </c>
    </row>
    <row r="8" spans="2:8" ht="15">
      <c r="B8" s="562"/>
      <c r="C8" s="559"/>
      <c r="D8" s="44" t="s">
        <v>278</v>
      </c>
      <c r="E8" s="55">
        <v>345</v>
      </c>
      <c r="F8" s="56">
        <v>47</v>
      </c>
      <c r="G8" s="26">
        <f>SUM(E8:F8)</f>
        <v>392</v>
      </c>
      <c r="H8" s="57">
        <v>1</v>
      </c>
    </row>
    <row r="9" spans="2:8" ht="12.75">
      <c r="B9" s="562"/>
      <c r="C9" s="560"/>
      <c r="D9" s="45" t="s">
        <v>226</v>
      </c>
      <c r="E9" s="77">
        <f>SUM(E7:E8)</f>
        <v>366</v>
      </c>
      <c r="F9" s="58">
        <f>SUM(F7:F8)</f>
        <v>48</v>
      </c>
      <c r="G9" s="58">
        <f>SUM(G7:G8)</f>
        <v>414</v>
      </c>
      <c r="H9" s="78">
        <f>SUM(H7:H8)</f>
        <v>1</v>
      </c>
    </row>
    <row r="10" spans="2:8" ht="12.75">
      <c r="B10" s="563"/>
      <c r="C10" s="590" t="s">
        <v>226</v>
      </c>
      <c r="D10" s="591"/>
      <c r="E10" s="77">
        <f>SUM(E9)</f>
        <v>366</v>
      </c>
      <c r="F10" s="58">
        <f>SUM(F9)</f>
        <v>48</v>
      </c>
      <c r="G10" s="58">
        <f>SUM(G9)</f>
        <v>414</v>
      </c>
      <c r="H10" s="78">
        <f>SUM(H9)</f>
        <v>1</v>
      </c>
    </row>
    <row r="11" spans="2:8" ht="12.75">
      <c r="B11" s="108"/>
      <c r="C11" s="100"/>
      <c r="D11" s="100"/>
      <c r="E11" s="103"/>
      <c r="F11" s="103"/>
      <c r="G11" s="103"/>
      <c r="H11" s="103"/>
    </row>
    <row r="12" spans="2:8" ht="12.75">
      <c r="B12" s="27"/>
      <c r="C12" s="27"/>
      <c r="D12" s="27"/>
      <c r="E12" s="27"/>
      <c r="F12" s="27"/>
      <c r="G12" s="28"/>
      <c r="H12" s="28"/>
    </row>
    <row r="13" spans="1:7" s="37" customFormat="1" ht="16.5" customHeight="1">
      <c r="A13" s="29"/>
      <c r="B13" s="35"/>
      <c r="C13" s="35"/>
      <c r="D13" s="35"/>
      <c r="E13" s="374" t="s">
        <v>266</v>
      </c>
      <c r="F13" s="374" t="s">
        <v>267</v>
      </c>
      <c r="G13" s="375" t="s">
        <v>226</v>
      </c>
    </row>
    <row r="14" spans="1:7" s="37" customFormat="1" ht="28.5" customHeight="1">
      <c r="A14" s="29"/>
      <c r="B14" s="652" t="s">
        <v>168</v>
      </c>
      <c r="C14" s="653"/>
      <c r="D14" s="654"/>
      <c r="E14" s="110">
        <v>82</v>
      </c>
      <c r="F14" s="110">
        <v>5</v>
      </c>
      <c r="G14" s="111">
        <f>SUM(E14:F14)</f>
        <v>87</v>
      </c>
    </row>
    <row r="15" spans="1:2" s="37" customFormat="1" ht="17.25" customHeight="1">
      <c r="A15" s="29"/>
      <c r="B15" s="39"/>
    </row>
    <row r="16" spans="1:8" s="37" customFormat="1" ht="12.75">
      <c r="A16" s="29"/>
      <c r="B16" s="582" t="s">
        <v>285</v>
      </c>
      <c r="C16" s="582"/>
      <c r="D16" s="582"/>
      <c r="E16" s="582"/>
      <c r="F16" s="582"/>
      <c r="G16" s="582"/>
      <c r="H16" s="48"/>
    </row>
    <row r="17" spans="1:8" s="37" customFormat="1" ht="8.25" customHeight="1">
      <c r="A17" s="29"/>
      <c r="B17" s="34"/>
      <c r="C17" s="40"/>
      <c r="D17" s="40"/>
      <c r="E17" s="33"/>
      <c r="F17" s="31"/>
      <c r="G17" s="31"/>
      <c r="H17" s="39"/>
    </row>
    <row r="18" spans="1:8" s="37" customFormat="1" ht="16.5" customHeight="1">
      <c r="A18" s="29"/>
      <c r="B18" s="40"/>
      <c r="C18" s="40"/>
      <c r="D18" s="377" t="s">
        <v>280</v>
      </c>
      <c r="E18" s="377" t="s">
        <v>266</v>
      </c>
      <c r="F18" s="379" t="s">
        <v>267</v>
      </c>
      <c r="G18" s="378" t="s">
        <v>226</v>
      </c>
      <c r="H18" s="39"/>
    </row>
    <row r="19" spans="1:8" s="37" customFormat="1" ht="15">
      <c r="A19" s="29"/>
      <c r="B19" s="567" t="s">
        <v>269</v>
      </c>
      <c r="C19" s="568"/>
      <c r="D19" s="52" t="s">
        <v>277</v>
      </c>
      <c r="E19" s="61">
        <v>195</v>
      </c>
      <c r="F19" s="62">
        <v>27</v>
      </c>
      <c r="G19" s="63">
        <f>SUM(E19:F19)</f>
        <v>222</v>
      </c>
      <c r="H19" s="39"/>
    </row>
    <row r="20" spans="1:8" s="37" customFormat="1" ht="15">
      <c r="A20" s="29"/>
      <c r="B20" s="569"/>
      <c r="C20" s="570"/>
      <c r="D20" s="44" t="s">
        <v>278</v>
      </c>
      <c r="E20" s="56">
        <v>123</v>
      </c>
      <c r="F20" s="55">
        <v>14</v>
      </c>
      <c r="G20" s="26">
        <f>SUM(E20:F20)</f>
        <v>137</v>
      </c>
      <c r="H20" s="39"/>
    </row>
    <row r="21" spans="1:8" s="37" customFormat="1" ht="12.75">
      <c r="A21" s="29"/>
      <c r="B21" s="571"/>
      <c r="C21" s="572"/>
      <c r="D21" s="45" t="s">
        <v>226</v>
      </c>
      <c r="E21" s="63">
        <f>SUM(E19:E20)</f>
        <v>318</v>
      </c>
      <c r="F21" s="72">
        <f>SUM(F19:F20)</f>
        <v>41</v>
      </c>
      <c r="G21" s="63">
        <f>SUM(G19:G20)</f>
        <v>359</v>
      </c>
      <c r="H21" s="39"/>
    </row>
    <row r="22" spans="1:8" s="37" customFormat="1" ht="15">
      <c r="A22" s="29"/>
      <c r="B22" s="567" t="s">
        <v>270</v>
      </c>
      <c r="C22" s="568"/>
      <c r="D22" s="52" t="s">
        <v>277</v>
      </c>
      <c r="E22" s="73">
        <v>192</v>
      </c>
      <c r="F22" s="61">
        <v>27</v>
      </c>
      <c r="G22" s="74">
        <f>SUM(E22:F22)</f>
        <v>219</v>
      </c>
      <c r="H22" s="40"/>
    </row>
    <row r="23" spans="1:8" s="37" customFormat="1" ht="15">
      <c r="A23" s="29"/>
      <c r="B23" s="569"/>
      <c r="C23" s="570"/>
      <c r="D23" s="44" t="s">
        <v>278</v>
      </c>
      <c r="E23" s="75">
        <v>123</v>
      </c>
      <c r="F23" s="64">
        <v>14</v>
      </c>
      <c r="G23" s="76">
        <f>SUM(E23:F23)</f>
        <v>137</v>
      </c>
      <c r="H23" s="40"/>
    </row>
    <row r="24" spans="1:8" s="37" customFormat="1" ht="12.75">
      <c r="A24" s="29"/>
      <c r="B24" s="571"/>
      <c r="C24" s="572"/>
      <c r="D24" s="45" t="s">
        <v>226</v>
      </c>
      <c r="E24" s="58">
        <f>SUM(E22:E23)</f>
        <v>315</v>
      </c>
      <c r="F24" s="77">
        <f>SUM(F22:F23)</f>
        <v>41</v>
      </c>
      <c r="G24" s="58">
        <f>SUM(G22:G23)</f>
        <v>356</v>
      </c>
      <c r="H24" s="40"/>
    </row>
    <row r="25" spans="1:8" s="37" customFormat="1" ht="12.75" customHeight="1">
      <c r="A25" s="29"/>
      <c r="B25" s="583" t="s">
        <v>271</v>
      </c>
      <c r="C25" s="585"/>
      <c r="D25" s="52" t="s">
        <v>277</v>
      </c>
      <c r="E25" s="61">
        <v>16</v>
      </c>
      <c r="F25" s="62">
        <v>0</v>
      </c>
      <c r="G25" s="63">
        <f>SUM(E25:F25)</f>
        <v>16</v>
      </c>
      <c r="H25" s="40"/>
    </row>
    <row r="26" spans="1:8" s="37" customFormat="1" ht="12.75" customHeight="1">
      <c r="A26" s="29"/>
      <c r="B26" s="588"/>
      <c r="C26" s="589"/>
      <c r="D26" s="44" t="s">
        <v>278</v>
      </c>
      <c r="E26" s="56">
        <v>29</v>
      </c>
      <c r="F26" s="55">
        <v>1</v>
      </c>
      <c r="G26" s="26">
        <f>SUM(E26:F26)</f>
        <v>30</v>
      </c>
      <c r="H26" s="40"/>
    </row>
    <row r="27" spans="1:8" s="37" customFormat="1" ht="12.75" customHeight="1">
      <c r="A27" s="29"/>
      <c r="B27" s="564"/>
      <c r="C27" s="566"/>
      <c r="D27" s="45" t="s">
        <v>226</v>
      </c>
      <c r="E27" s="63">
        <f>SUM(E25:E26)</f>
        <v>45</v>
      </c>
      <c r="F27" s="72">
        <f>SUM(F25:F26)</f>
        <v>1</v>
      </c>
      <c r="G27" s="63">
        <f>SUM(G25:G26)</f>
        <v>46</v>
      </c>
      <c r="H27" s="40"/>
    </row>
    <row r="28" spans="1:8" s="37" customFormat="1" ht="12.75" customHeight="1">
      <c r="A28" s="29"/>
      <c r="B28" s="583" t="s">
        <v>272</v>
      </c>
      <c r="C28" s="585"/>
      <c r="D28" s="52" t="s">
        <v>277</v>
      </c>
      <c r="E28" s="61">
        <v>15</v>
      </c>
      <c r="F28" s="62">
        <v>0</v>
      </c>
      <c r="G28" s="63">
        <f>SUM(E28:F28)</f>
        <v>15</v>
      </c>
      <c r="H28" s="1"/>
    </row>
    <row r="29" spans="1:8" s="37" customFormat="1" ht="12.75" customHeight="1">
      <c r="A29" s="29"/>
      <c r="B29" s="588"/>
      <c r="C29" s="589"/>
      <c r="D29" s="44" t="s">
        <v>278</v>
      </c>
      <c r="E29" s="56">
        <v>28</v>
      </c>
      <c r="F29" s="55">
        <v>1</v>
      </c>
      <c r="G29" s="26">
        <f>SUM(E29:F29)</f>
        <v>29</v>
      </c>
      <c r="H29" s="1"/>
    </row>
    <row r="30" spans="1:8" s="37" customFormat="1" ht="12.75" customHeight="1">
      <c r="A30" s="29"/>
      <c r="B30" s="564"/>
      <c r="C30" s="566"/>
      <c r="D30" s="45" t="s">
        <v>226</v>
      </c>
      <c r="E30" s="58">
        <f>SUM(E28:E29)</f>
        <v>43</v>
      </c>
      <c r="F30" s="77">
        <f>SUM(F28:F29)</f>
        <v>1</v>
      </c>
      <c r="G30" s="58">
        <f>SUM(G28:G29)</f>
        <v>44</v>
      </c>
      <c r="H30" s="1"/>
    </row>
    <row r="31" spans="1:8" s="37" customFormat="1" ht="17.25" customHeight="1">
      <c r="A31" s="29"/>
      <c r="B31" s="39"/>
      <c r="C31" s="39"/>
      <c r="D31" s="39"/>
      <c r="E31" s="42"/>
      <c r="F31" s="42"/>
      <c r="G31" s="42"/>
      <c r="H31" s="40"/>
    </row>
    <row r="32" spans="1:8" s="37" customFormat="1" ht="12.75">
      <c r="A32" s="29"/>
      <c r="B32" s="582" t="s">
        <v>286</v>
      </c>
      <c r="C32" s="582"/>
      <c r="D32" s="582"/>
      <c r="E32" s="582"/>
      <c r="F32" s="582"/>
      <c r="G32" s="582"/>
      <c r="H32" s="48"/>
    </row>
    <row r="33" spans="1:8" s="37" customFormat="1" ht="8.25" customHeight="1">
      <c r="A33" s="29"/>
      <c r="B33" s="34"/>
      <c r="C33" s="40"/>
      <c r="D33" s="40"/>
      <c r="E33" s="40"/>
      <c r="F33" s="40"/>
      <c r="G33" s="40"/>
      <c r="H33" s="40"/>
    </row>
    <row r="34" spans="1:8" s="37" customFormat="1" ht="17.25" customHeight="1">
      <c r="A34" s="29"/>
      <c r="B34" s="35"/>
      <c r="C34" s="35"/>
      <c r="D34" s="35"/>
      <c r="E34" s="377" t="s">
        <v>266</v>
      </c>
      <c r="F34" s="379" t="s">
        <v>267</v>
      </c>
      <c r="G34" s="378" t="s">
        <v>226</v>
      </c>
      <c r="H34" s="40"/>
    </row>
    <row r="35" spans="1:8" s="37" customFormat="1" ht="27" customHeight="1">
      <c r="A35" s="29"/>
      <c r="B35" s="583" t="s">
        <v>187</v>
      </c>
      <c r="C35" s="584"/>
      <c r="D35" s="585"/>
      <c r="E35" s="59">
        <v>591</v>
      </c>
      <c r="F35" s="67">
        <v>119</v>
      </c>
      <c r="G35" s="68">
        <f>SUM(E35:F35)</f>
        <v>710</v>
      </c>
      <c r="H35" s="40"/>
    </row>
    <row r="36" spans="1:8" s="37" customFormat="1" ht="12.75" customHeight="1">
      <c r="A36" s="29"/>
      <c r="B36" s="564" t="s">
        <v>273</v>
      </c>
      <c r="C36" s="565"/>
      <c r="D36" s="566"/>
      <c r="E36" s="60">
        <v>315</v>
      </c>
      <c r="F36" s="69">
        <v>44</v>
      </c>
      <c r="G36" s="70">
        <f>SUM(E36:F36)</f>
        <v>359</v>
      </c>
      <c r="H36" s="40"/>
    </row>
    <row r="37" spans="1:8" s="37" customFormat="1" ht="12.75">
      <c r="A37" s="29"/>
      <c r="B37" s="39" t="s">
        <v>188</v>
      </c>
      <c r="C37" s="39"/>
      <c r="D37" s="39"/>
      <c r="E37" s="39"/>
      <c r="F37" s="39"/>
      <c r="G37" s="40"/>
      <c r="H37" s="40"/>
    </row>
    <row r="38" spans="1:8" s="37" customFormat="1" ht="17.25" customHeight="1">
      <c r="A38" s="29"/>
      <c r="B38" s="39"/>
      <c r="C38" s="39"/>
      <c r="D38" s="39"/>
      <c r="E38" s="39"/>
      <c r="F38" s="39"/>
      <c r="G38" s="40"/>
      <c r="H38" s="40"/>
    </row>
    <row r="39" spans="1:8" s="37" customFormat="1" ht="12.75">
      <c r="A39" s="29"/>
      <c r="B39" s="582" t="s">
        <v>287</v>
      </c>
      <c r="C39" s="582"/>
      <c r="D39" s="582"/>
      <c r="E39" s="582"/>
      <c r="F39" s="582"/>
      <c r="G39" s="582"/>
      <c r="H39" s="48"/>
    </row>
    <row r="40" spans="1:8" s="37" customFormat="1" ht="8.25" customHeight="1">
      <c r="A40" s="29"/>
      <c r="B40" s="43"/>
      <c r="C40" s="33"/>
      <c r="D40" s="33"/>
      <c r="E40" s="31"/>
      <c r="F40" s="29"/>
      <c r="G40" s="40"/>
      <c r="H40" s="40"/>
    </row>
    <row r="41" spans="1:8" s="37" customFormat="1" ht="12.75">
      <c r="A41" s="29"/>
      <c r="B41" s="380" t="s">
        <v>274</v>
      </c>
      <c r="C41" s="380" t="s">
        <v>275</v>
      </c>
      <c r="D41" s="573" t="s">
        <v>276</v>
      </c>
      <c r="E41" s="574"/>
      <c r="F41" s="577" t="s">
        <v>226</v>
      </c>
      <c r="G41" s="578"/>
      <c r="H41" s="40"/>
    </row>
    <row r="42" spans="1:8" s="37" customFormat="1" ht="12.75">
      <c r="A42" s="29"/>
      <c r="B42" s="113">
        <v>8</v>
      </c>
      <c r="C42" s="113">
        <v>0</v>
      </c>
      <c r="D42" s="575">
        <v>0</v>
      </c>
      <c r="E42" s="576"/>
      <c r="F42" s="579">
        <f>SUM(B42:E42)</f>
        <v>8</v>
      </c>
      <c r="G42" s="580"/>
      <c r="H42" s="40"/>
    </row>
    <row r="43" spans="1:8" s="37" customFormat="1" ht="12.75">
      <c r="A43" s="29"/>
      <c r="B43" s="29"/>
      <c r="C43" s="29"/>
      <c r="D43" s="29"/>
      <c r="E43" s="29"/>
      <c r="F43" s="29"/>
      <c r="G43" s="29"/>
      <c r="H43" s="29"/>
    </row>
    <row r="44" spans="1:8" s="37" customFormat="1" ht="12.75">
      <c r="A44" s="29"/>
      <c r="B44" s="29"/>
      <c r="C44" s="29"/>
      <c r="D44" s="29"/>
      <c r="E44" s="29"/>
      <c r="F44" s="29"/>
      <c r="G44" s="29"/>
      <c r="H44" s="29"/>
    </row>
    <row r="45" spans="1:8" s="37" customFormat="1" ht="12.75">
      <c r="A45" s="29"/>
      <c r="B45" s="29"/>
      <c r="C45" s="29"/>
      <c r="D45" s="29"/>
      <c r="E45" s="29"/>
      <c r="F45" s="29"/>
      <c r="G45" s="29"/>
      <c r="H45" s="29"/>
    </row>
  </sheetData>
  <sheetProtection/>
  <mergeCells count="22">
    <mergeCell ref="A1:I1"/>
    <mergeCell ref="B3:G3"/>
    <mergeCell ref="B5:B10"/>
    <mergeCell ref="C5:C6"/>
    <mergeCell ref="D5:D6"/>
    <mergeCell ref="E5:H5"/>
    <mergeCell ref="C7:C9"/>
    <mergeCell ref="C10:D10"/>
    <mergeCell ref="D42:E42"/>
    <mergeCell ref="F42:G42"/>
    <mergeCell ref="B32:G32"/>
    <mergeCell ref="B35:D35"/>
    <mergeCell ref="B36:D36"/>
    <mergeCell ref="B39:G39"/>
    <mergeCell ref="D41:E41"/>
    <mergeCell ref="F41:G41"/>
    <mergeCell ref="B14:D14"/>
    <mergeCell ref="B16:G16"/>
    <mergeCell ref="B19:C21"/>
    <mergeCell ref="B22:C24"/>
    <mergeCell ref="B25:C27"/>
    <mergeCell ref="B28:C3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1:G30" formula="1"/>
  </ignoredErrors>
</worksheet>
</file>

<file path=xl/worksheets/sheet51.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M22" sqref="M22:O29"/>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294</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0.8</v>
      </c>
      <c r="D12" s="10">
        <v>34.2</v>
      </c>
      <c r="E12" s="8">
        <v>9.6</v>
      </c>
      <c r="F12" s="10">
        <v>42.9</v>
      </c>
      <c r="G12" s="11">
        <v>12.4</v>
      </c>
      <c r="H12" s="8">
        <v>0</v>
      </c>
      <c r="I12" s="9">
        <f>SUM(C12:H12)</f>
        <v>99.9</v>
      </c>
    </row>
    <row r="13" spans="2:9" ht="12.75">
      <c r="B13" s="84" t="s">
        <v>241</v>
      </c>
      <c r="C13" s="14"/>
      <c r="D13" s="13"/>
      <c r="E13" s="14"/>
      <c r="F13" s="13"/>
      <c r="G13" s="14"/>
      <c r="H13" s="15"/>
      <c r="I13" s="88">
        <v>354</v>
      </c>
    </row>
    <row r="14" spans="2:9" ht="12.75">
      <c r="B14" s="85" t="s">
        <v>291</v>
      </c>
      <c r="C14" s="16">
        <v>1</v>
      </c>
      <c r="D14" s="17">
        <v>32.8</v>
      </c>
      <c r="E14" s="18">
        <v>9</v>
      </c>
      <c r="F14" s="17">
        <v>44.4</v>
      </c>
      <c r="G14" s="18">
        <v>12.9</v>
      </c>
      <c r="H14" s="4">
        <v>0</v>
      </c>
      <c r="I14" s="7">
        <f>SUM(C14:H14)</f>
        <v>100.1</v>
      </c>
    </row>
    <row r="15" spans="2:9" ht="12.75">
      <c r="B15" s="86" t="s">
        <v>241</v>
      </c>
      <c r="C15" s="12"/>
      <c r="D15" s="13"/>
      <c r="E15" s="14"/>
      <c r="F15" s="13"/>
      <c r="G15" s="14"/>
      <c r="H15" s="20"/>
      <c r="I15" s="89">
        <v>412</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15" t="s">
        <v>291</v>
      </c>
      <c r="F19" s="615"/>
      <c r="G19" s="18"/>
      <c r="H19" s="23"/>
      <c r="I19" s="24"/>
    </row>
    <row r="20" spans="2:9" ht="21.75" customHeight="1">
      <c r="B20" s="622"/>
      <c r="C20" s="615"/>
      <c r="D20" s="615"/>
      <c r="E20" s="616"/>
      <c r="F20" s="616"/>
      <c r="G20" s="18"/>
      <c r="H20" s="23"/>
      <c r="I20" s="24"/>
    </row>
    <row r="21" spans="2:9" ht="12.75">
      <c r="B21" s="49" t="s">
        <v>242</v>
      </c>
      <c r="C21" s="617">
        <v>0</v>
      </c>
      <c r="D21" s="618"/>
      <c r="E21" s="617">
        <v>0</v>
      </c>
      <c r="F21" s="618"/>
      <c r="G21" s="18"/>
      <c r="H21" s="23"/>
      <c r="I21" s="24"/>
    </row>
    <row r="22" spans="2:15" ht="12.75">
      <c r="B22" s="50" t="s">
        <v>243</v>
      </c>
      <c r="C22" s="687">
        <v>4.8</v>
      </c>
      <c r="D22" s="688"/>
      <c r="E22" s="687">
        <v>4.9</v>
      </c>
      <c r="F22" s="688"/>
      <c r="G22" s="435"/>
      <c r="H22" s="436"/>
      <c r="I22" s="436"/>
      <c r="J22" s="436"/>
      <c r="K22" s="436"/>
      <c r="L22" s="436"/>
      <c r="O22" s="402"/>
    </row>
    <row r="23" spans="2:9" ht="12.75">
      <c r="B23" s="50" t="s">
        <v>244</v>
      </c>
      <c r="C23" s="687">
        <v>29.7</v>
      </c>
      <c r="D23" s="688"/>
      <c r="E23" s="687">
        <v>28.2</v>
      </c>
      <c r="F23" s="688"/>
      <c r="G23" s="18"/>
      <c r="H23" s="23"/>
      <c r="I23" s="24"/>
    </row>
    <row r="24" spans="2:9" ht="12.75">
      <c r="B24" s="50" t="s">
        <v>245</v>
      </c>
      <c r="C24" s="687">
        <v>26.8</v>
      </c>
      <c r="D24" s="688"/>
      <c r="E24" s="687">
        <v>25.7</v>
      </c>
      <c r="F24" s="688"/>
      <c r="G24" s="18"/>
      <c r="H24" s="23"/>
      <c r="I24" s="24"/>
    </row>
    <row r="25" spans="2:9" ht="12.75">
      <c r="B25" s="50" t="s">
        <v>246</v>
      </c>
      <c r="C25" s="687">
        <v>15.5</v>
      </c>
      <c r="D25" s="688"/>
      <c r="E25" s="687">
        <v>16.5</v>
      </c>
      <c r="F25" s="688"/>
      <c r="G25" s="18"/>
      <c r="H25" s="23"/>
      <c r="I25" s="24"/>
    </row>
    <row r="26" spans="2:9" ht="12.75">
      <c r="B26" s="50" t="s">
        <v>247</v>
      </c>
      <c r="C26" s="687">
        <v>11.6</v>
      </c>
      <c r="D26" s="688"/>
      <c r="E26" s="687">
        <v>12.6</v>
      </c>
      <c r="F26" s="688"/>
      <c r="G26" s="18"/>
      <c r="H26" s="23"/>
      <c r="I26" s="24"/>
    </row>
    <row r="27" spans="2:9" ht="12.75">
      <c r="B27" s="50" t="s">
        <v>248</v>
      </c>
      <c r="C27" s="687">
        <v>6.5</v>
      </c>
      <c r="D27" s="688"/>
      <c r="E27" s="687">
        <v>6.8</v>
      </c>
      <c r="F27" s="688"/>
      <c r="G27" s="18"/>
      <c r="H27" s="23"/>
      <c r="I27" s="24"/>
    </row>
    <row r="28" spans="2:9" ht="12.75">
      <c r="B28" s="50" t="s">
        <v>249</v>
      </c>
      <c r="C28" s="687">
        <v>4</v>
      </c>
      <c r="D28" s="688"/>
      <c r="E28" s="687">
        <v>4.1</v>
      </c>
      <c r="F28" s="688"/>
      <c r="G28" s="18"/>
      <c r="H28" s="23"/>
      <c r="I28" s="24"/>
    </row>
    <row r="29" spans="2:9" ht="12.75">
      <c r="B29" s="50" t="s">
        <v>250</v>
      </c>
      <c r="C29" s="687">
        <v>0.6</v>
      </c>
      <c r="D29" s="688"/>
      <c r="E29" s="687">
        <v>0.7</v>
      </c>
      <c r="F29" s="688"/>
      <c r="G29" s="18"/>
      <c r="H29" s="23"/>
      <c r="I29" s="24"/>
    </row>
    <row r="30" spans="2:9" ht="12.75">
      <c r="B30" s="51" t="s">
        <v>227</v>
      </c>
      <c r="C30" s="609">
        <v>0.6</v>
      </c>
      <c r="D30" s="610"/>
      <c r="E30" s="609">
        <v>0.5</v>
      </c>
      <c r="F30" s="610"/>
      <c r="G30" s="18"/>
      <c r="H30" s="23"/>
      <c r="I30" s="24"/>
    </row>
    <row r="31" spans="2:9" ht="12.75">
      <c r="B31" s="87" t="s">
        <v>226</v>
      </c>
      <c r="C31" s="611">
        <f>SUM(C21:C30)</f>
        <v>100.09999999999998</v>
      </c>
      <c r="D31" s="612"/>
      <c r="E31" s="611">
        <f>SUM(E21:E30)</f>
        <v>99.99999999999999</v>
      </c>
      <c r="F31" s="612"/>
      <c r="G31" s="18"/>
      <c r="H31" s="23"/>
      <c r="I31" s="24"/>
    </row>
    <row r="32" spans="2:9" ht="12.75">
      <c r="B32" s="86" t="s">
        <v>241</v>
      </c>
      <c r="C32" s="620">
        <v>354</v>
      </c>
      <c r="D32" s="614"/>
      <c r="E32" s="613">
        <v>412</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4" ht="18" customHeight="1">
      <c r="C36" s="592" t="s">
        <v>222</v>
      </c>
      <c r="D36" s="594"/>
    </row>
    <row r="37" spans="2:4" ht="18.75" customHeight="1">
      <c r="B37" s="49" t="s">
        <v>153</v>
      </c>
      <c r="C37" s="601">
        <v>16</v>
      </c>
      <c r="D37" s="602">
        <v>4</v>
      </c>
    </row>
    <row r="38" spans="2:4" ht="27" customHeight="1">
      <c r="B38" s="50" t="s">
        <v>154</v>
      </c>
      <c r="C38" s="605">
        <v>0</v>
      </c>
      <c r="D38" s="606" t="s">
        <v>186</v>
      </c>
    </row>
    <row r="39" spans="2:4" ht="27" customHeight="1">
      <c r="B39" s="50" t="s">
        <v>155</v>
      </c>
      <c r="C39" s="605">
        <v>0</v>
      </c>
      <c r="D39" s="606" t="s">
        <v>186</v>
      </c>
    </row>
    <row r="40" spans="2:4" ht="15.75" customHeight="1">
      <c r="B40" s="50" t="s">
        <v>156</v>
      </c>
      <c r="C40" s="605">
        <v>1</v>
      </c>
      <c r="D40" s="606">
        <v>6</v>
      </c>
    </row>
    <row r="41" spans="2:4" ht="29.25" customHeight="1">
      <c r="B41" s="50" t="s">
        <v>189</v>
      </c>
      <c r="C41" s="605">
        <v>25</v>
      </c>
      <c r="D41" s="606">
        <v>27</v>
      </c>
    </row>
    <row r="42" spans="2:4" ht="16.5" customHeight="1">
      <c r="B42" s="50" t="s">
        <v>251</v>
      </c>
      <c r="C42" s="605">
        <v>133</v>
      </c>
      <c r="D42" s="606">
        <v>143</v>
      </c>
    </row>
    <row r="43" spans="2:4" ht="29.25" customHeight="1">
      <c r="B43" s="50" t="s">
        <v>159</v>
      </c>
      <c r="C43" s="605">
        <v>39</v>
      </c>
      <c r="D43" s="606">
        <v>21</v>
      </c>
    </row>
    <row r="44" spans="2:4" ht="26.25" customHeight="1">
      <c r="B44" s="50" t="s">
        <v>181</v>
      </c>
      <c r="C44" s="605">
        <v>39</v>
      </c>
      <c r="D44" s="606">
        <v>75</v>
      </c>
    </row>
    <row r="45" spans="2:4" ht="28.5" customHeight="1">
      <c r="B45" s="50" t="s">
        <v>170</v>
      </c>
      <c r="C45" s="605">
        <v>3</v>
      </c>
      <c r="D45" s="606">
        <v>2</v>
      </c>
    </row>
    <row r="46" spans="2:4" ht="27" customHeight="1">
      <c r="B46" s="50" t="s">
        <v>171</v>
      </c>
      <c r="C46" s="605">
        <v>151</v>
      </c>
      <c r="D46" s="606">
        <v>99</v>
      </c>
    </row>
    <row r="47" spans="2:4" ht="16.5" customHeight="1">
      <c r="B47" s="50" t="s">
        <v>157</v>
      </c>
      <c r="C47" s="605">
        <v>4</v>
      </c>
      <c r="D47" s="606">
        <v>6</v>
      </c>
    </row>
    <row r="48" spans="2:4" ht="12.75">
      <c r="B48" s="50" t="s">
        <v>158</v>
      </c>
      <c r="C48" s="605">
        <v>4</v>
      </c>
      <c r="D48" s="606">
        <v>3</v>
      </c>
    </row>
    <row r="49" spans="2:4" ht="12.75">
      <c r="B49" s="51" t="s">
        <v>182</v>
      </c>
      <c r="C49" s="607">
        <v>10</v>
      </c>
      <c r="D49" s="608">
        <v>14</v>
      </c>
    </row>
  </sheetData>
  <sheetProtection/>
  <mergeCells count="52">
    <mergeCell ref="C48:D48"/>
    <mergeCell ref="C49:D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9:D39"/>
    <mergeCell ref="C31:D31"/>
    <mergeCell ref="E31:F31"/>
    <mergeCell ref="C32:D32"/>
    <mergeCell ref="E32:F32"/>
    <mergeCell ref="B34:I34"/>
    <mergeCell ref="C36:D36"/>
    <mergeCell ref="C38:D38"/>
    <mergeCell ref="C37:D37"/>
    <mergeCell ref="C47:D47"/>
    <mergeCell ref="C44:D44"/>
    <mergeCell ref="C45:D45"/>
    <mergeCell ref="C42:D42"/>
    <mergeCell ref="C43:D43"/>
    <mergeCell ref="C40:D40"/>
    <mergeCell ref="C41:D41"/>
    <mergeCell ref="C46:D4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K72"/>
  <sheetViews>
    <sheetView showGridLines="0" zoomScalePageLayoutView="0" workbookViewId="0" topLeftCell="A1">
      <selection activeCell="A1" sqref="A1:H63"/>
    </sheetView>
  </sheetViews>
  <sheetFormatPr defaultColWidth="11.421875" defaultRowHeight="12.75"/>
  <cols>
    <col min="1" max="1" width="2.140625" style="0" customWidth="1"/>
    <col min="2" max="2" width="11.421875" style="0" customWidth="1"/>
    <col min="5" max="5" width="9.8515625" style="0" customWidth="1"/>
    <col min="6" max="7" width="25.7109375" style="0" customWidth="1"/>
    <col min="8" max="8" width="4.00390625" style="0" customWidth="1"/>
  </cols>
  <sheetData>
    <row r="1" spans="1:8" ht="16.5">
      <c r="A1" s="581" t="s">
        <v>294</v>
      </c>
      <c r="B1" s="581"/>
      <c r="C1" s="581"/>
      <c r="D1" s="581"/>
      <c r="E1" s="581"/>
      <c r="F1" s="581"/>
      <c r="G1" s="581"/>
      <c r="H1" s="581"/>
    </row>
    <row r="2" spans="1:8" ht="12.75">
      <c r="A2" s="384"/>
      <c r="B2" s="384"/>
      <c r="C2" s="384"/>
      <c r="D2" s="384"/>
      <c r="E2" s="384"/>
      <c r="F2" s="384"/>
      <c r="G2" s="384"/>
      <c r="H2" s="384"/>
    </row>
    <row r="3" spans="1:8" ht="12.75" customHeight="1">
      <c r="A3" s="384"/>
      <c r="B3" s="582" t="s">
        <v>198</v>
      </c>
      <c r="C3" s="582"/>
      <c r="D3" s="582"/>
      <c r="E3" s="582"/>
      <c r="F3" s="582"/>
      <c r="G3" s="582"/>
      <c r="H3" s="384"/>
    </row>
    <row r="4" spans="2:5" ht="8.25" customHeight="1">
      <c r="B4" s="2"/>
      <c r="C4" s="2"/>
      <c r="D4" s="2"/>
      <c r="E4" s="2"/>
    </row>
    <row r="5" spans="2:7" ht="21" customHeight="1">
      <c r="B5" s="624"/>
      <c r="C5" s="624"/>
      <c r="D5" s="624"/>
      <c r="E5" s="624"/>
      <c r="F5" s="381" t="s">
        <v>290</v>
      </c>
      <c r="G5" s="382" t="s">
        <v>291</v>
      </c>
    </row>
    <row r="6" spans="2:7" ht="12.75" customHeight="1">
      <c r="B6" s="583" t="s">
        <v>199</v>
      </c>
      <c r="C6" s="584"/>
      <c r="D6" s="584"/>
      <c r="E6" s="584"/>
      <c r="F6" s="115">
        <v>0</v>
      </c>
      <c r="G6" s="123">
        <v>0</v>
      </c>
    </row>
    <row r="7" spans="2:7" ht="12.75" customHeight="1">
      <c r="B7" s="588" t="s">
        <v>200</v>
      </c>
      <c r="C7" s="623"/>
      <c r="D7" s="623"/>
      <c r="E7" s="623"/>
      <c r="F7" s="107">
        <v>2.8</v>
      </c>
      <c r="G7" s="124">
        <v>3.6</v>
      </c>
    </row>
    <row r="8" spans="2:7" ht="11.25" customHeight="1">
      <c r="B8" s="588" t="s">
        <v>201</v>
      </c>
      <c r="C8" s="623"/>
      <c r="D8" s="623"/>
      <c r="E8" s="623"/>
      <c r="F8" s="107">
        <v>0.3</v>
      </c>
      <c r="G8" s="124">
        <v>0.2</v>
      </c>
    </row>
    <row r="9" spans="2:7" ht="12" customHeight="1">
      <c r="B9" s="588" t="s">
        <v>172</v>
      </c>
      <c r="C9" s="623"/>
      <c r="D9" s="623"/>
      <c r="E9" s="589"/>
      <c r="F9" s="107">
        <v>0.3</v>
      </c>
      <c r="G9" s="124">
        <v>0.2</v>
      </c>
    </row>
    <row r="10" spans="2:7" ht="12.75">
      <c r="B10" s="588" t="s">
        <v>173</v>
      </c>
      <c r="C10" s="623"/>
      <c r="D10" s="623"/>
      <c r="E10" s="623"/>
      <c r="F10" s="107">
        <v>2.8</v>
      </c>
      <c r="G10" s="124">
        <v>3.2</v>
      </c>
    </row>
    <row r="11" spans="2:7" ht="13.5" customHeight="1">
      <c r="B11" s="588" t="s">
        <v>174</v>
      </c>
      <c r="C11" s="623"/>
      <c r="D11" s="623"/>
      <c r="E11" s="623"/>
      <c r="F11" s="107">
        <v>1.4</v>
      </c>
      <c r="G11" s="124">
        <v>1.5</v>
      </c>
    </row>
    <row r="12" spans="2:7" ht="13.5" customHeight="1">
      <c r="B12" s="588" t="s">
        <v>202</v>
      </c>
      <c r="C12" s="623"/>
      <c r="D12" s="623"/>
      <c r="E12" s="623"/>
      <c r="F12" s="107">
        <v>52.8</v>
      </c>
      <c r="G12" s="124">
        <v>52.4</v>
      </c>
    </row>
    <row r="13" spans="2:7" ht="12.75">
      <c r="B13" s="588" t="s">
        <v>203</v>
      </c>
      <c r="C13" s="623"/>
      <c r="D13" s="623"/>
      <c r="E13" s="623"/>
      <c r="F13" s="107">
        <v>27.1</v>
      </c>
      <c r="G13" s="124">
        <v>25.7</v>
      </c>
    </row>
    <row r="14" spans="2:7" ht="12.75">
      <c r="B14" s="588" t="s">
        <v>204</v>
      </c>
      <c r="C14" s="623"/>
      <c r="D14" s="623"/>
      <c r="E14" s="623"/>
      <c r="F14" s="107">
        <v>3.7</v>
      </c>
      <c r="G14" s="124">
        <v>3.4</v>
      </c>
    </row>
    <row r="15" spans="2:7" ht="12.75" customHeight="1">
      <c r="B15" s="588" t="s">
        <v>175</v>
      </c>
      <c r="C15" s="623"/>
      <c r="D15" s="623"/>
      <c r="E15" s="623"/>
      <c r="F15" s="107">
        <v>3.4</v>
      </c>
      <c r="G15" s="124">
        <v>3.9</v>
      </c>
    </row>
    <row r="16" spans="2:7" ht="12.75">
      <c r="B16" s="588" t="s">
        <v>205</v>
      </c>
      <c r="C16" s="623"/>
      <c r="D16" s="623"/>
      <c r="E16" s="623"/>
      <c r="F16" s="107">
        <v>1.7</v>
      </c>
      <c r="G16" s="124">
        <v>1.7</v>
      </c>
    </row>
    <row r="17" spans="2:7" ht="12.75">
      <c r="B17" s="588" t="s">
        <v>206</v>
      </c>
      <c r="C17" s="623"/>
      <c r="D17" s="623"/>
      <c r="E17" s="623"/>
      <c r="F17" s="107">
        <v>2</v>
      </c>
      <c r="G17" s="124">
        <v>1.9</v>
      </c>
    </row>
    <row r="18" spans="2:7" ht="12.75" customHeight="1">
      <c r="B18" s="588" t="s">
        <v>207</v>
      </c>
      <c r="C18" s="623"/>
      <c r="D18" s="623"/>
      <c r="E18" s="623"/>
      <c r="F18" s="107">
        <v>0</v>
      </c>
      <c r="G18" s="124">
        <v>0.2</v>
      </c>
    </row>
    <row r="19" spans="2:7" ht="12.75">
      <c r="B19" s="588" t="s">
        <v>208</v>
      </c>
      <c r="C19" s="623"/>
      <c r="D19" s="623"/>
      <c r="E19" s="623"/>
      <c r="F19" s="107">
        <v>0</v>
      </c>
      <c r="G19" s="124">
        <v>0</v>
      </c>
    </row>
    <row r="20" spans="2:7" ht="12.75">
      <c r="B20" s="588" t="s">
        <v>209</v>
      </c>
      <c r="C20" s="623"/>
      <c r="D20" s="623"/>
      <c r="E20" s="623"/>
      <c r="F20" s="107">
        <v>0</v>
      </c>
      <c r="G20" s="124">
        <v>0</v>
      </c>
    </row>
    <row r="21" spans="2:7" ht="12.75">
      <c r="B21" s="564" t="s">
        <v>227</v>
      </c>
      <c r="C21" s="565"/>
      <c r="D21" s="565"/>
      <c r="E21" s="565"/>
      <c r="F21" s="107">
        <v>1.7</v>
      </c>
      <c r="G21" s="124">
        <v>1.9</v>
      </c>
    </row>
    <row r="22" spans="2:7" ht="12.75" customHeight="1">
      <c r="B22" s="625" t="s">
        <v>226</v>
      </c>
      <c r="C22" s="626"/>
      <c r="D22" s="626"/>
      <c r="E22" s="626"/>
      <c r="F22" s="117">
        <f>SUM(F6:F21)</f>
        <v>100.00000000000001</v>
      </c>
      <c r="G22" s="125">
        <f>SUM(G6:G21)</f>
        <v>99.80000000000003</v>
      </c>
    </row>
    <row r="23" spans="2:7" ht="16.5" customHeight="1">
      <c r="B23" s="628" t="s">
        <v>241</v>
      </c>
      <c r="C23" s="629"/>
      <c r="D23" s="629"/>
      <c r="E23" s="629"/>
      <c r="F23" s="118">
        <v>354</v>
      </c>
      <c r="G23" s="126">
        <v>412</v>
      </c>
    </row>
    <row r="24" spans="2:7" ht="16.5" customHeight="1">
      <c r="B24" s="21"/>
      <c r="C24" s="21"/>
      <c r="D24" s="21"/>
      <c r="E24" s="21"/>
      <c r="F24" s="131"/>
      <c r="G24" s="131"/>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2.7</v>
      </c>
      <c r="G28" s="5">
        <v>3.4</v>
      </c>
    </row>
    <row r="29" spans="2:7" ht="12.75">
      <c r="B29" s="569" t="s">
        <v>212</v>
      </c>
      <c r="C29" s="630"/>
      <c r="D29" s="630"/>
      <c r="E29" s="570"/>
      <c r="F29" s="116">
        <v>6.2</v>
      </c>
      <c r="G29" s="102">
        <v>6.9</v>
      </c>
    </row>
    <row r="30" spans="2:7" ht="12.75">
      <c r="B30" s="569" t="s">
        <v>213</v>
      </c>
      <c r="C30" s="630"/>
      <c r="D30" s="630"/>
      <c r="E30" s="570"/>
      <c r="F30" s="116">
        <v>41.3</v>
      </c>
      <c r="G30" s="102">
        <v>37.4</v>
      </c>
    </row>
    <row r="31" spans="2:7" ht="12.75">
      <c r="B31" s="569" t="s">
        <v>179</v>
      </c>
      <c r="C31" s="630"/>
      <c r="D31" s="630"/>
      <c r="E31" s="570"/>
      <c r="F31" s="116">
        <v>0.9</v>
      </c>
      <c r="G31" s="102">
        <v>1.1</v>
      </c>
    </row>
    <row r="32" spans="2:7" ht="12.75">
      <c r="B32" s="569" t="s">
        <v>214</v>
      </c>
      <c r="C32" s="630"/>
      <c r="D32" s="630"/>
      <c r="E32" s="570"/>
      <c r="F32" s="116">
        <v>10.2</v>
      </c>
      <c r="G32" s="102">
        <v>10.3</v>
      </c>
    </row>
    <row r="33" spans="2:7" ht="12.75">
      <c r="B33" s="569" t="s">
        <v>176</v>
      </c>
      <c r="C33" s="630"/>
      <c r="D33" s="630"/>
      <c r="E33" s="570"/>
      <c r="F33" s="116">
        <v>4.9</v>
      </c>
      <c r="G33" s="102">
        <v>6.5</v>
      </c>
    </row>
    <row r="34" spans="2:7" ht="12.75">
      <c r="B34" s="569" t="s">
        <v>215</v>
      </c>
      <c r="C34" s="630"/>
      <c r="D34" s="630"/>
      <c r="E34" s="570"/>
      <c r="F34" s="116">
        <v>0.4</v>
      </c>
      <c r="G34" s="102">
        <v>0.4</v>
      </c>
    </row>
    <row r="35" spans="2:7" ht="12.75">
      <c r="B35" s="569" t="s">
        <v>160</v>
      </c>
      <c r="C35" s="630"/>
      <c r="D35" s="630"/>
      <c r="E35" s="570"/>
      <c r="F35" s="116">
        <v>24.4</v>
      </c>
      <c r="G35" s="102">
        <v>25.2</v>
      </c>
    </row>
    <row r="36" spans="2:7" ht="12.75">
      <c r="B36" s="569" t="s">
        <v>216</v>
      </c>
      <c r="C36" s="630"/>
      <c r="D36" s="630"/>
      <c r="E36" s="570"/>
      <c r="F36" s="116">
        <v>0</v>
      </c>
      <c r="G36" s="102">
        <v>0</v>
      </c>
    </row>
    <row r="37" spans="2:7" ht="12.75">
      <c r="B37" s="569" t="s">
        <v>177</v>
      </c>
      <c r="C37" s="630"/>
      <c r="D37" s="630"/>
      <c r="E37" s="570"/>
      <c r="F37" s="116">
        <v>0</v>
      </c>
      <c r="G37" s="102">
        <v>0</v>
      </c>
    </row>
    <row r="38" spans="2:7" ht="12.75">
      <c r="B38" s="569" t="s">
        <v>4</v>
      </c>
      <c r="C38" s="630"/>
      <c r="D38" s="630"/>
      <c r="E38" s="570"/>
      <c r="F38" s="116">
        <v>1.8</v>
      </c>
      <c r="G38" s="102">
        <v>1.5</v>
      </c>
    </row>
    <row r="39" spans="2:7" ht="12.75">
      <c r="B39" s="97" t="s">
        <v>3</v>
      </c>
      <c r="C39" s="41"/>
      <c r="D39" s="41"/>
      <c r="E39" s="130"/>
      <c r="F39" s="116">
        <v>3.6</v>
      </c>
      <c r="G39" s="102">
        <v>4.2</v>
      </c>
    </row>
    <row r="40" spans="2:7" ht="12.75">
      <c r="B40" s="97" t="s">
        <v>178</v>
      </c>
      <c r="C40" s="41"/>
      <c r="D40" s="41"/>
      <c r="E40" s="130"/>
      <c r="F40" s="116">
        <v>0</v>
      </c>
      <c r="G40" s="102">
        <v>0</v>
      </c>
    </row>
    <row r="41" spans="2:7" ht="12.75">
      <c r="B41" s="571" t="s">
        <v>227</v>
      </c>
      <c r="C41" s="638"/>
      <c r="D41" s="638"/>
      <c r="E41" s="572"/>
      <c r="F41" s="116">
        <v>3.6</v>
      </c>
      <c r="G41" s="102">
        <v>3.1</v>
      </c>
    </row>
    <row r="42" spans="2:7" ht="12.75">
      <c r="B42" s="635" t="s">
        <v>226</v>
      </c>
      <c r="C42" s="636"/>
      <c r="D42" s="636"/>
      <c r="E42" s="637"/>
      <c r="F42" s="117">
        <f>SUM(F28:F41)</f>
        <v>99.99999999999999</v>
      </c>
      <c r="G42" s="125">
        <f>SUM(G28:G41)</f>
        <v>100.00000000000001</v>
      </c>
    </row>
    <row r="43" spans="2:7" ht="16.5" customHeight="1">
      <c r="B43" s="631" t="s">
        <v>241</v>
      </c>
      <c r="C43" s="632"/>
      <c r="D43" s="632"/>
      <c r="E43" s="633"/>
      <c r="F43" s="118">
        <v>225</v>
      </c>
      <c r="G43" s="126">
        <v>262</v>
      </c>
    </row>
    <row r="44" spans="2:7" ht="16.5" customHeight="1">
      <c r="B44" s="100"/>
      <c r="C44" s="100"/>
      <c r="D44" s="100"/>
      <c r="E44" s="100"/>
      <c r="F44" s="131"/>
      <c r="G44" s="131"/>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1.1</v>
      </c>
      <c r="G48" s="8">
        <v>1.2</v>
      </c>
    </row>
    <row r="49" spans="2:7" ht="12.75">
      <c r="B49" s="569" t="s">
        <v>190</v>
      </c>
      <c r="C49" s="630"/>
      <c r="D49" s="630"/>
      <c r="E49" s="570"/>
      <c r="F49" s="121">
        <v>2.3</v>
      </c>
      <c r="G49" s="17">
        <v>2.7</v>
      </c>
    </row>
    <row r="50" spans="2:7" ht="12.75">
      <c r="B50" s="569" t="s">
        <v>218</v>
      </c>
      <c r="C50" s="630"/>
      <c r="D50" s="630"/>
      <c r="E50" s="570"/>
      <c r="F50" s="121">
        <v>0.8</v>
      </c>
      <c r="G50" s="17">
        <v>0.7</v>
      </c>
    </row>
    <row r="51" spans="2:7" ht="27.75" customHeight="1">
      <c r="B51" s="588" t="s">
        <v>219</v>
      </c>
      <c r="C51" s="623"/>
      <c r="D51" s="623"/>
      <c r="E51" s="589"/>
      <c r="F51" s="121">
        <v>0.8</v>
      </c>
      <c r="G51" s="17">
        <v>0.7</v>
      </c>
    </row>
    <row r="52" spans="2:7" ht="12.75">
      <c r="B52" s="569" t="s">
        <v>220</v>
      </c>
      <c r="C52" s="630"/>
      <c r="D52" s="630"/>
      <c r="E52" s="570"/>
      <c r="F52" s="121">
        <v>82.5</v>
      </c>
      <c r="G52" s="17">
        <v>82.3</v>
      </c>
    </row>
    <row r="53" spans="2:7" ht="12.75">
      <c r="B53" s="569" t="s">
        <v>229</v>
      </c>
      <c r="C53" s="630"/>
      <c r="D53" s="630"/>
      <c r="E53" s="570"/>
      <c r="F53" s="121">
        <v>4.8</v>
      </c>
      <c r="G53" s="17">
        <v>4.1</v>
      </c>
    </row>
    <row r="54" spans="2:7" ht="27.75" customHeight="1">
      <c r="B54" s="588" t="s">
        <v>221</v>
      </c>
      <c r="C54" s="623"/>
      <c r="D54" s="623"/>
      <c r="E54" s="589"/>
      <c r="F54" s="121">
        <v>0.6</v>
      </c>
      <c r="G54" s="17">
        <v>1</v>
      </c>
    </row>
    <row r="55" spans="2:7" ht="12.75">
      <c r="B55" s="569" t="s">
        <v>230</v>
      </c>
      <c r="C55" s="630"/>
      <c r="D55" s="630"/>
      <c r="E55" s="570"/>
      <c r="F55" s="121">
        <v>3.7</v>
      </c>
      <c r="G55" s="17">
        <v>3.9</v>
      </c>
    </row>
    <row r="56" spans="2:7" ht="12.75">
      <c r="B56" s="569" t="s">
        <v>191</v>
      </c>
      <c r="C56" s="630"/>
      <c r="D56" s="630"/>
      <c r="E56" s="570"/>
      <c r="F56" s="121">
        <v>0.3</v>
      </c>
      <c r="G56" s="17">
        <v>0.2</v>
      </c>
    </row>
    <row r="57" spans="2:7" ht="12.75">
      <c r="B57" s="569" t="s">
        <v>192</v>
      </c>
      <c r="C57" s="630"/>
      <c r="D57" s="630"/>
      <c r="E57" s="570"/>
      <c r="F57" s="121">
        <v>1.1</v>
      </c>
      <c r="G57" s="17">
        <v>1</v>
      </c>
    </row>
    <row r="58" spans="2:7" ht="12.75">
      <c r="B58" s="569" t="s">
        <v>231</v>
      </c>
      <c r="C58" s="630"/>
      <c r="D58" s="630"/>
      <c r="E58" s="570"/>
      <c r="F58" s="121">
        <v>0</v>
      </c>
      <c r="G58" s="17">
        <v>0</v>
      </c>
    </row>
    <row r="59" spans="2:7" ht="12.75">
      <c r="B59" s="569" t="s">
        <v>193</v>
      </c>
      <c r="C59" s="630"/>
      <c r="D59" s="630"/>
      <c r="E59" s="570"/>
      <c r="F59" s="121">
        <v>0.6</v>
      </c>
      <c r="G59" s="17">
        <v>0.7</v>
      </c>
    </row>
    <row r="60" spans="2:11" ht="12.75">
      <c r="B60" s="571" t="s">
        <v>227</v>
      </c>
      <c r="C60" s="638"/>
      <c r="D60" s="638"/>
      <c r="E60" s="572"/>
      <c r="F60" s="121">
        <v>1.4</v>
      </c>
      <c r="G60" s="17">
        <v>1.5</v>
      </c>
      <c r="K60" s="127"/>
    </row>
    <row r="61" spans="2:11" ht="12.75">
      <c r="B61" s="635" t="s">
        <v>226</v>
      </c>
      <c r="C61" s="636"/>
      <c r="D61" s="636"/>
      <c r="E61" s="636"/>
      <c r="F61" s="114">
        <f>SUM(F48:F60)</f>
        <v>99.99999999999999</v>
      </c>
      <c r="G61" s="7">
        <f>SUM(G48:G60)</f>
        <v>100</v>
      </c>
      <c r="K61" s="128"/>
    </row>
    <row r="62" spans="2:11" ht="12.75">
      <c r="B62" s="631" t="s">
        <v>241</v>
      </c>
      <c r="C62" s="632"/>
      <c r="D62" s="632"/>
      <c r="E62" s="632"/>
      <c r="F62" s="122">
        <v>354</v>
      </c>
      <c r="G62" s="129">
        <v>412</v>
      </c>
      <c r="K62" s="128"/>
    </row>
    <row r="63" ht="12.75">
      <c r="K63" s="128"/>
    </row>
    <row r="64" ht="12.75">
      <c r="K64" s="128"/>
    </row>
    <row r="65" ht="12.75">
      <c r="K65" s="128"/>
    </row>
    <row r="66" ht="12.75">
      <c r="K66" s="128"/>
    </row>
    <row r="67" ht="12.75">
      <c r="K67" s="128"/>
    </row>
    <row r="68" ht="12.75">
      <c r="K68" s="128"/>
    </row>
    <row r="69" ht="12.75">
      <c r="K69" s="128"/>
    </row>
    <row r="70" ht="12.75">
      <c r="K70" s="128"/>
    </row>
    <row r="71" ht="12.75">
      <c r="K71" s="128"/>
    </row>
    <row r="72" ht="12.75">
      <c r="K72" s="128"/>
    </row>
  </sheetData>
  <sheetProtection/>
  <mergeCells count="53">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5:E55"/>
    <mergeCell ref="B52:E52"/>
    <mergeCell ref="B53:E53"/>
    <mergeCell ref="B50:E50"/>
    <mergeCell ref="B51:E51"/>
    <mergeCell ref="B48:E48"/>
    <mergeCell ref="B49:E49"/>
    <mergeCell ref="B54:E54"/>
    <mergeCell ref="B62:E62"/>
    <mergeCell ref="B60:E60"/>
    <mergeCell ref="B61:E61"/>
    <mergeCell ref="B58:E58"/>
    <mergeCell ref="B59:E59"/>
    <mergeCell ref="B56:E56"/>
    <mergeCell ref="B57:E5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H40"/>
  <sheetViews>
    <sheetView showGridLines="0" zoomScalePageLayoutView="0" workbookViewId="0" topLeftCell="A13">
      <selection activeCell="H36" sqref="H36"/>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294</v>
      </c>
      <c r="B1" s="581"/>
      <c r="C1" s="581"/>
      <c r="D1" s="581"/>
      <c r="E1" s="581"/>
      <c r="F1" s="581"/>
      <c r="G1" s="581"/>
    </row>
    <row r="2" spans="1:7" ht="12.75">
      <c r="A2" s="384"/>
      <c r="B2" s="384"/>
      <c r="C2" s="384"/>
      <c r="D2" s="384"/>
      <c r="E2" s="384"/>
      <c r="F2" s="384"/>
      <c r="G2" s="384"/>
    </row>
    <row r="3" spans="1:8" ht="12.75" customHeight="1">
      <c r="A3" s="384"/>
      <c r="B3" s="582" t="s">
        <v>289</v>
      </c>
      <c r="C3" s="582"/>
      <c r="D3" s="582"/>
      <c r="E3" s="582"/>
      <c r="F3" s="582"/>
      <c r="G3" s="38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6.5</v>
      </c>
      <c r="D7" s="5">
        <v>3.4</v>
      </c>
      <c r="E7" s="5">
        <v>5.6</v>
      </c>
      <c r="F7" s="5">
        <v>2.9</v>
      </c>
    </row>
    <row r="8" spans="2:6" ht="17.25" customHeight="1">
      <c r="B8" s="94" t="s">
        <v>162</v>
      </c>
      <c r="C8" s="102">
        <v>11.3</v>
      </c>
      <c r="D8" s="102">
        <v>4.8</v>
      </c>
      <c r="E8" s="102">
        <v>10.2</v>
      </c>
      <c r="F8" s="102">
        <v>4.9</v>
      </c>
    </row>
    <row r="9" spans="2:6" ht="17.25" customHeight="1">
      <c r="B9" s="94" t="s">
        <v>163</v>
      </c>
      <c r="C9" s="102">
        <v>9.6</v>
      </c>
      <c r="D9" s="102">
        <v>7.3</v>
      </c>
      <c r="E9" s="102">
        <v>8.5</v>
      </c>
      <c r="F9" s="102">
        <v>6.8</v>
      </c>
    </row>
    <row r="10" spans="2:6" ht="17.25" customHeight="1">
      <c r="B10" s="94" t="s">
        <v>164</v>
      </c>
      <c r="C10" s="102">
        <v>7.1</v>
      </c>
      <c r="D10" s="102">
        <v>8.5</v>
      </c>
      <c r="E10" s="102">
        <v>6.6</v>
      </c>
      <c r="F10" s="102">
        <v>8.3</v>
      </c>
    </row>
    <row r="11" spans="2:6" ht="17.25" customHeight="1">
      <c r="B11" s="94" t="s">
        <v>165</v>
      </c>
      <c r="C11" s="102">
        <v>33.6</v>
      </c>
      <c r="D11" s="102">
        <v>49.7</v>
      </c>
      <c r="E11" s="102">
        <v>35.9</v>
      </c>
      <c r="F11" s="102">
        <v>50.5</v>
      </c>
    </row>
    <row r="12" spans="2:6" ht="17.25" customHeight="1">
      <c r="B12" s="94" t="s">
        <v>166</v>
      </c>
      <c r="C12" s="102">
        <v>25.7</v>
      </c>
      <c r="D12" s="102">
        <v>11.3</v>
      </c>
      <c r="E12" s="102">
        <v>26</v>
      </c>
      <c r="F12" s="102">
        <v>11.7</v>
      </c>
    </row>
    <row r="13" spans="2:6" ht="17.25" customHeight="1">
      <c r="B13" s="97" t="s">
        <v>228</v>
      </c>
      <c r="C13" s="102">
        <v>0.6</v>
      </c>
      <c r="D13" s="102">
        <v>11.3</v>
      </c>
      <c r="E13" s="102">
        <v>0.7</v>
      </c>
      <c r="F13" s="102">
        <v>10.7</v>
      </c>
    </row>
    <row r="14" spans="2:6" ht="17.25" customHeight="1">
      <c r="B14" s="47" t="s">
        <v>227</v>
      </c>
      <c r="C14" s="6">
        <v>5.6</v>
      </c>
      <c r="D14" s="6">
        <v>3.7</v>
      </c>
      <c r="E14" s="6">
        <v>6.6</v>
      </c>
      <c r="F14" s="6">
        <v>4.4</v>
      </c>
    </row>
    <row r="15" spans="2:6" ht="15.75" customHeight="1">
      <c r="B15" s="104" t="s">
        <v>240</v>
      </c>
      <c r="C15" s="90">
        <f>SUM(C7:C14)</f>
        <v>99.99999999999999</v>
      </c>
      <c r="D15" s="91">
        <f>SUM(D7:D14)</f>
        <v>100</v>
      </c>
      <c r="E15" s="91">
        <f>SUM(E7:E14)</f>
        <v>100.1</v>
      </c>
      <c r="F15" s="91">
        <f>SUM(F7:F14)</f>
        <v>100.20000000000002</v>
      </c>
    </row>
    <row r="16" spans="2:6" ht="15.75" customHeight="1">
      <c r="B16" s="54" t="s">
        <v>241</v>
      </c>
      <c r="C16" s="92">
        <v>354</v>
      </c>
      <c r="D16" s="93">
        <v>354</v>
      </c>
      <c r="E16" s="93">
        <v>412</v>
      </c>
      <c r="F16" s="93">
        <v>412</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6" ht="17.25" customHeight="1">
      <c r="B21" s="96" t="s">
        <v>252</v>
      </c>
      <c r="C21" s="673">
        <v>1.4</v>
      </c>
      <c r="D21" s="674"/>
      <c r="E21" s="673">
        <v>1.7</v>
      </c>
      <c r="F21" s="674"/>
    </row>
    <row r="22" spans="2:6" ht="17.25" customHeight="1">
      <c r="B22" s="97" t="s">
        <v>253</v>
      </c>
      <c r="C22" s="671">
        <v>14.4</v>
      </c>
      <c r="D22" s="672"/>
      <c r="E22" s="671">
        <v>13.6</v>
      </c>
      <c r="F22" s="672"/>
    </row>
    <row r="23" spans="2:6" ht="17.25" customHeight="1">
      <c r="B23" s="97" t="s">
        <v>232</v>
      </c>
      <c r="C23" s="639">
        <v>0.3</v>
      </c>
      <c r="D23" s="640"/>
      <c r="E23" s="639">
        <v>0.2</v>
      </c>
      <c r="F23" s="640"/>
    </row>
    <row r="24" spans="2:6" ht="17.25" customHeight="1">
      <c r="B24" s="97" t="s">
        <v>254</v>
      </c>
      <c r="C24" s="639">
        <v>0</v>
      </c>
      <c r="D24" s="640"/>
      <c r="E24" s="639">
        <v>0</v>
      </c>
      <c r="F24" s="640"/>
    </row>
    <row r="25" spans="2:6" ht="17.25" customHeight="1">
      <c r="B25" s="97" t="s">
        <v>255</v>
      </c>
      <c r="C25" s="639">
        <v>0</v>
      </c>
      <c r="D25" s="640"/>
      <c r="E25" s="639">
        <v>0</v>
      </c>
      <c r="F25" s="640"/>
    </row>
    <row r="26" spans="2:6" ht="17.25" customHeight="1">
      <c r="B26" s="97" t="s">
        <v>256</v>
      </c>
      <c r="C26" s="639">
        <v>0</v>
      </c>
      <c r="D26" s="640"/>
      <c r="E26" s="639">
        <v>0</v>
      </c>
      <c r="F26" s="640"/>
    </row>
    <row r="27" spans="2:6" ht="17.25" customHeight="1">
      <c r="B27" s="97" t="s">
        <v>180</v>
      </c>
      <c r="C27" s="639">
        <v>0</v>
      </c>
      <c r="D27" s="640"/>
      <c r="E27" s="639">
        <v>0</v>
      </c>
      <c r="F27" s="640"/>
    </row>
    <row r="28" spans="2:6" ht="17.25" customHeight="1">
      <c r="B28" s="97" t="s">
        <v>257</v>
      </c>
      <c r="C28" s="671">
        <v>0.6</v>
      </c>
      <c r="D28" s="672"/>
      <c r="E28" s="671">
        <v>0.5</v>
      </c>
      <c r="F28" s="672"/>
    </row>
    <row r="29" spans="2:6" ht="17.25" customHeight="1">
      <c r="B29" s="97" t="s">
        <v>258</v>
      </c>
      <c r="C29" s="639">
        <v>0</v>
      </c>
      <c r="D29" s="640"/>
      <c r="E29" s="639">
        <v>0</v>
      </c>
      <c r="F29" s="640"/>
    </row>
    <row r="30" spans="2:6" ht="17.25" customHeight="1">
      <c r="B30" s="97" t="s">
        <v>259</v>
      </c>
      <c r="C30" s="639">
        <v>0</v>
      </c>
      <c r="D30" s="640"/>
      <c r="E30" s="639">
        <v>0</v>
      </c>
      <c r="F30" s="640"/>
    </row>
    <row r="31" spans="2:6" ht="17.25" customHeight="1">
      <c r="B31" s="97" t="s">
        <v>260</v>
      </c>
      <c r="C31" s="639">
        <v>0</v>
      </c>
      <c r="D31" s="640"/>
      <c r="E31" s="639">
        <v>0</v>
      </c>
      <c r="F31" s="640"/>
    </row>
    <row r="32" spans="2:6" ht="17.25" customHeight="1">
      <c r="B32" s="97" t="s">
        <v>261</v>
      </c>
      <c r="C32" s="639">
        <v>0</v>
      </c>
      <c r="D32" s="640"/>
      <c r="E32" s="639">
        <v>0</v>
      </c>
      <c r="F32" s="640"/>
    </row>
    <row r="33" spans="2:6" ht="17.25" customHeight="1">
      <c r="B33" s="97" t="s">
        <v>262</v>
      </c>
      <c r="C33" s="639">
        <v>0</v>
      </c>
      <c r="D33" s="640"/>
      <c r="E33" s="639">
        <v>0</v>
      </c>
      <c r="F33" s="640"/>
    </row>
    <row r="34" spans="2:6" ht="17.25" customHeight="1">
      <c r="B34" s="97" t="s">
        <v>167</v>
      </c>
      <c r="C34" s="639">
        <v>1.7</v>
      </c>
      <c r="D34" s="640"/>
      <c r="E34" s="639">
        <v>2.7</v>
      </c>
      <c r="F34" s="640"/>
    </row>
    <row r="35" spans="2:6" ht="17.25" customHeight="1">
      <c r="B35" s="97" t="s">
        <v>263</v>
      </c>
      <c r="C35" s="671">
        <v>62.4</v>
      </c>
      <c r="D35" s="672"/>
      <c r="E35" s="639">
        <v>62.6</v>
      </c>
      <c r="F35" s="640"/>
    </row>
    <row r="36" spans="2:8" ht="15.75" customHeight="1">
      <c r="B36" s="47" t="s">
        <v>227</v>
      </c>
      <c r="C36" s="662" t="s">
        <v>337</v>
      </c>
      <c r="D36" s="663"/>
      <c r="E36" s="662" t="s">
        <v>349</v>
      </c>
      <c r="F36" s="663"/>
      <c r="H36" s="402"/>
    </row>
    <row r="37" spans="2:6" ht="15.75" customHeight="1">
      <c r="B37" s="98" t="s">
        <v>240</v>
      </c>
      <c r="C37" s="650">
        <v>100</v>
      </c>
      <c r="D37" s="651"/>
      <c r="E37" s="650">
        <v>100</v>
      </c>
      <c r="F37" s="651"/>
    </row>
    <row r="38" spans="2:6" ht="12.75">
      <c r="B38" s="99" t="s">
        <v>241</v>
      </c>
      <c r="C38" s="648">
        <v>354</v>
      </c>
      <c r="D38" s="649"/>
      <c r="E38" s="648">
        <v>412</v>
      </c>
      <c r="F38" s="649"/>
    </row>
    <row r="39" ht="12.75">
      <c r="B39" s="422" t="s">
        <v>348</v>
      </c>
    </row>
    <row r="40" ht="12.75">
      <c r="B40" s="423" t="s">
        <v>346</v>
      </c>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431</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846</v>
      </c>
      <c r="F7" s="56">
        <v>10</v>
      </c>
      <c r="G7" s="26">
        <f>SUM(E7:F7)</f>
        <v>856</v>
      </c>
      <c r="H7" s="57">
        <v>0</v>
      </c>
    </row>
    <row r="8" spans="2:8" ht="15">
      <c r="B8" s="562"/>
      <c r="C8" s="559"/>
      <c r="D8" s="44" t="s">
        <v>278</v>
      </c>
      <c r="E8" s="55">
        <v>2637</v>
      </c>
      <c r="F8" s="56">
        <v>543</v>
      </c>
      <c r="G8" s="26">
        <f>SUM(E8:F8)</f>
        <v>3180</v>
      </c>
      <c r="H8" s="57">
        <v>3</v>
      </c>
    </row>
    <row r="9" spans="2:8" ht="12.75">
      <c r="B9" s="562"/>
      <c r="C9" s="560"/>
      <c r="D9" s="45" t="s">
        <v>226</v>
      </c>
      <c r="E9" s="77">
        <f>SUM(E7:E8)</f>
        <v>3483</v>
      </c>
      <c r="F9" s="58">
        <f>SUM(F7:F8)</f>
        <v>553</v>
      </c>
      <c r="G9" s="58">
        <f>SUM(G7:G8)</f>
        <v>4036</v>
      </c>
      <c r="H9" s="78">
        <f>SUM(H7:H8)</f>
        <v>3</v>
      </c>
    </row>
    <row r="10" spans="2:8" ht="15" customHeight="1">
      <c r="B10" s="562"/>
      <c r="C10" s="558" t="s">
        <v>278</v>
      </c>
      <c r="D10" s="52" t="s">
        <v>277</v>
      </c>
      <c r="E10" s="55">
        <v>108</v>
      </c>
      <c r="F10" s="56">
        <v>47</v>
      </c>
      <c r="G10" s="26">
        <f>SUM(E10:F10)</f>
        <v>155</v>
      </c>
      <c r="H10" s="57">
        <v>1</v>
      </c>
    </row>
    <row r="11" spans="2:8" ht="15">
      <c r="B11" s="562"/>
      <c r="C11" s="559"/>
      <c r="D11" s="44" t="s">
        <v>278</v>
      </c>
      <c r="E11" s="55">
        <v>513</v>
      </c>
      <c r="F11" s="56">
        <v>216</v>
      </c>
      <c r="G11" s="26">
        <f>SUM(E11:F11)</f>
        <v>729</v>
      </c>
      <c r="H11" s="57">
        <v>2</v>
      </c>
    </row>
    <row r="12" spans="2:8" ht="15" customHeight="1">
      <c r="B12" s="562"/>
      <c r="C12" s="559"/>
      <c r="D12" s="45" t="s">
        <v>226</v>
      </c>
      <c r="E12" s="77">
        <f>SUM(E10:E11)</f>
        <v>621</v>
      </c>
      <c r="F12" s="58">
        <f>SUM(F10:F11)</f>
        <v>263</v>
      </c>
      <c r="G12" s="58">
        <f>SUM(G10:G11)</f>
        <v>884</v>
      </c>
      <c r="H12" s="78">
        <f>SUM(H10:H11)</f>
        <v>3</v>
      </c>
    </row>
    <row r="13" spans="2:8" ht="12.75">
      <c r="B13" s="563"/>
      <c r="C13" s="590" t="s">
        <v>226</v>
      </c>
      <c r="D13" s="591"/>
      <c r="E13" s="77">
        <f>SUM(E12,E9)</f>
        <v>4104</v>
      </c>
      <c r="F13" s="58">
        <f>SUM(F12,F9)</f>
        <v>816</v>
      </c>
      <c r="G13" s="58">
        <f>SUM(G12,G9)</f>
        <v>4920</v>
      </c>
      <c r="H13" s="78">
        <f>SUM(H12,H9)</f>
        <v>6</v>
      </c>
    </row>
    <row r="14" spans="2:8" ht="12.75">
      <c r="B14" s="108"/>
      <c r="C14" s="100"/>
      <c r="D14" s="100"/>
      <c r="E14" s="103"/>
      <c r="F14" s="103"/>
      <c r="G14" s="103"/>
      <c r="H14" s="103"/>
    </row>
    <row r="15" spans="2:8" ht="12.75">
      <c r="B15" s="27"/>
      <c r="C15" s="27"/>
      <c r="D15" s="27"/>
      <c r="E15" s="27"/>
      <c r="F15" s="27"/>
      <c r="G15" s="28"/>
      <c r="H15" s="28"/>
    </row>
    <row r="16" spans="1:7" s="37" customFormat="1" ht="12.75">
      <c r="A16" s="29"/>
      <c r="B16" s="35"/>
      <c r="C16" s="35"/>
      <c r="D16" s="35"/>
      <c r="E16" s="374" t="s">
        <v>266</v>
      </c>
      <c r="F16" s="374" t="s">
        <v>267</v>
      </c>
      <c r="G16" s="375" t="s">
        <v>226</v>
      </c>
    </row>
    <row r="17" spans="1:7" s="37" customFormat="1" ht="31.5" customHeight="1">
      <c r="A17" s="29"/>
      <c r="B17" s="652" t="s">
        <v>168</v>
      </c>
      <c r="C17" s="653"/>
      <c r="D17" s="654"/>
      <c r="E17" s="110">
        <v>12</v>
      </c>
      <c r="F17" s="110">
        <v>0</v>
      </c>
      <c r="G17" s="111">
        <f>SUM(E17:F17)</f>
        <v>12</v>
      </c>
    </row>
    <row r="18" spans="1:2" s="37" customFormat="1" ht="17.25" customHeight="1">
      <c r="A18" s="29"/>
      <c r="B18" s="39"/>
    </row>
    <row r="19" spans="1:8" s="37" customFormat="1" ht="12.75">
      <c r="A19" s="29"/>
      <c r="B19" s="582" t="s">
        <v>285</v>
      </c>
      <c r="C19" s="582"/>
      <c r="D19" s="582"/>
      <c r="E19" s="582"/>
      <c r="F19" s="582"/>
      <c r="G19" s="582"/>
      <c r="H19" s="48"/>
    </row>
    <row r="20" spans="1:8" s="37" customFormat="1" ht="8.25" customHeight="1">
      <c r="A20" s="29"/>
      <c r="B20" s="34"/>
      <c r="C20" s="40"/>
      <c r="D20" s="40"/>
      <c r="E20" s="33"/>
      <c r="F20" s="31"/>
      <c r="G20" s="31"/>
      <c r="H20" s="39"/>
    </row>
    <row r="21" spans="1:8" s="37" customFormat="1" ht="12.75">
      <c r="A21" s="29"/>
      <c r="B21" s="40"/>
      <c r="C21" s="40"/>
      <c r="D21" s="377" t="s">
        <v>280</v>
      </c>
      <c r="E21" s="377" t="s">
        <v>266</v>
      </c>
      <c r="F21" s="379" t="s">
        <v>267</v>
      </c>
      <c r="G21" s="378" t="s">
        <v>226</v>
      </c>
      <c r="H21" s="39"/>
    </row>
    <row r="22" spans="1:8" s="37" customFormat="1" ht="15">
      <c r="A22" s="29"/>
      <c r="B22" s="567" t="s">
        <v>269</v>
      </c>
      <c r="C22" s="568"/>
      <c r="D22" s="52" t="s">
        <v>277</v>
      </c>
      <c r="E22" s="61">
        <v>1693</v>
      </c>
      <c r="F22" s="62">
        <v>267</v>
      </c>
      <c r="G22" s="63">
        <f>SUM(E22:F22)</f>
        <v>1960</v>
      </c>
      <c r="H22" s="39"/>
    </row>
    <row r="23" spans="1:8" s="37" customFormat="1" ht="15">
      <c r="A23" s="29"/>
      <c r="B23" s="569"/>
      <c r="C23" s="570"/>
      <c r="D23" s="44" t="s">
        <v>278</v>
      </c>
      <c r="E23" s="56">
        <v>1350</v>
      </c>
      <c r="F23" s="55">
        <v>243</v>
      </c>
      <c r="G23" s="26">
        <f>SUM(E23:F23)</f>
        <v>1593</v>
      </c>
      <c r="H23" s="39"/>
    </row>
    <row r="24" spans="1:8" s="37" customFormat="1" ht="12.75">
      <c r="A24" s="29"/>
      <c r="B24" s="571"/>
      <c r="C24" s="572"/>
      <c r="D24" s="45" t="s">
        <v>226</v>
      </c>
      <c r="E24" s="63">
        <f>SUM(E22:E23)</f>
        <v>3043</v>
      </c>
      <c r="F24" s="72">
        <f>SUM(F22:F23)</f>
        <v>510</v>
      </c>
      <c r="G24" s="63">
        <f>SUM(G22:G23)</f>
        <v>3553</v>
      </c>
      <c r="H24" s="39"/>
    </row>
    <row r="25" spans="1:8" s="37" customFormat="1" ht="15">
      <c r="A25" s="29"/>
      <c r="B25" s="567" t="s">
        <v>270</v>
      </c>
      <c r="C25" s="568"/>
      <c r="D25" s="52" t="s">
        <v>277</v>
      </c>
      <c r="E25" s="73">
        <v>1567</v>
      </c>
      <c r="F25" s="61">
        <v>240</v>
      </c>
      <c r="G25" s="74">
        <f>SUM(E25:F25)</f>
        <v>1807</v>
      </c>
      <c r="H25" s="40"/>
    </row>
    <row r="26" spans="1:8" s="37" customFormat="1" ht="15">
      <c r="A26" s="29"/>
      <c r="B26" s="569"/>
      <c r="C26" s="570"/>
      <c r="D26" s="44" t="s">
        <v>278</v>
      </c>
      <c r="E26" s="75">
        <v>1238</v>
      </c>
      <c r="F26" s="64">
        <v>238</v>
      </c>
      <c r="G26" s="76">
        <f>SUM(E26:F26)</f>
        <v>1476</v>
      </c>
      <c r="H26" s="40"/>
    </row>
    <row r="27" spans="1:8" s="37" customFormat="1" ht="12.75">
      <c r="A27" s="29"/>
      <c r="B27" s="571"/>
      <c r="C27" s="572"/>
      <c r="D27" s="45" t="s">
        <v>226</v>
      </c>
      <c r="E27" s="58">
        <f>SUM(E25:E26)</f>
        <v>2805</v>
      </c>
      <c r="F27" s="77">
        <f>SUM(F25:F26)</f>
        <v>478</v>
      </c>
      <c r="G27" s="58">
        <f>SUM(G25:G26)</f>
        <v>3283</v>
      </c>
      <c r="H27" s="40"/>
    </row>
    <row r="28" spans="1:8" s="37" customFormat="1" ht="12.75" customHeight="1">
      <c r="A28" s="29"/>
      <c r="B28" s="583" t="s">
        <v>271</v>
      </c>
      <c r="C28" s="585"/>
      <c r="D28" s="52" t="s">
        <v>277</v>
      </c>
      <c r="E28" s="61">
        <v>33</v>
      </c>
      <c r="F28" s="62">
        <v>9</v>
      </c>
      <c r="G28" s="63">
        <f>SUM(E28:F28)</f>
        <v>42</v>
      </c>
      <c r="H28" s="40"/>
    </row>
    <row r="29" spans="1:8" s="37" customFormat="1" ht="12.75" customHeight="1">
      <c r="A29" s="29"/>
      <c r="B29" s="588"/>
      <c r="C29" s="589"/>
      <c r="D29" s="44" t="s">
        <v>278</v>
      </c>
      <c r="E29" s="56">
        <v>35</v>
      </c>
      <c r="F29" s="55">
        <v>5</v>
      </c>
      <c r="G29" s="26">
        <f>SUM(E29:F29)</f>
        <v>40</v>
      </c>
      <c r="H29" s="40"/>
    </row>
    <row r="30" spans="1:8" s="37" customFormat="1" ht="12.75" customHeight="1">
      <c r="A30" s="29"/>
      <c r="B30" s="564"/>
      <c r="C30" s="566"/>
      <c r="D30" s="45" t="s">
        <v>226</v>
      </c>
      <c r="E30" s="63">
        <f>SUM(E28:E29)</f>
        <v>68</v>
      </c>
      <c r="F30" s="72">
        <f>SUM(F28:F29)</f>
        <v>14</v>
      </c>
      <c r="G30" s="63">
        <f>SUM(G28:G29)</f>
        <v>82</v>
      </c>
      <c r="H30" s="40"/>
    </row>
    <row r="31" spans="1:8" s="37" customFormat="1" ht="12.75" customHeight="1">
      <c r="A31" s="29"/>
      <c r="B31" s="583" t="s">
        <v>272</v>
      </c>
      <c r="C31" s="585"/>
      <c r="D31" s="52" t="s">
        <v>277</v>
      </c>
      <c r="E31" s="61">
        <v>33</v>
      </c>
      <c r="F31" s="62">
        <v>9</v>
      </c>
      <c r="G31" s="63">
        <f>SUM(E31:F31)</f>
        <v>42</v>
      </c>
      <c r="H31" s="1"/>
    </row>
    <row r="32" spans="1:8" s="37" customFormat="1" ht="12.75" customHeight="1">
      <c r="A32" s="29"/>
      <c r="B32" s="588"/>
      <c r="C32" s="589"/>
      <c r="D32" s="44" t="s">
        <v>278</v>
      </c>
      <c r="E32" s="56">
        <v>34</v>
      </c>
      <c r="F32" s="55">
        <v>5</v>
      </c>
      <c r="G32" s="26">
        <f>SUM(E32:F32)</f>
        <v>39</v>
      </c>
      <c r="H32" s="1"/>
    </row>
    <row r="33" spans="1:8" s="37" customFormat="1" ht="12.75" customHeight="1">
      <c r="A33" s="29"/>
      <c r="B33" s="564"/>
      <c r="C33" s="566"/>
      <c r="D33" s="45" t="s">
        <v>226</v>
      </c>
      <c r="E33" s="58">
        <f>SUM(E31:E32)</f>
        <v>67</v>
      </c>
      <c r="F33" s="77">
        <f>SUM(F31:F32)</f>
        <v>14</v>
      </c>
      <c r="G33" s="58">
        <f>SUM(G31:G32)</f>
        <v>81</v>
      </c>
      <c r="H33" s="1"/>
    </row>
    <row r="34" spans="1:8" s="37" customFormat="1" ht="17.25" customHeight="1">
      <c r="A34" s="29"/>
      <c r="B34" s="39"/>
      <c r="C34" s="39"/>
      <c r="D34" s="39"/>
      <c r="E34" s="42"/>
      <c r="F34" s="42"/>
      <c r="G34" s="42"/>
      <c r="H34" s="40"/>
    </row>
    <row r="35" spans="1:8" s="37" customFormat="1" ht="12.75">
      <c r="A35" s="29"/>
      <c r="B35" s="582" t="s">
        <v>286</v>
      </c>
      <c r="C35" s="582"/>
      <c r="D35" s="582"/>
      <c r="E35" s="582"/>
      <c r="F35" s="582"/>
      <c r="G35" s="582"/>
      <c r="H35" s="48"/>
    </row>
    <row r="36" spans="1:8" s="37" customFormat="1" ht="8.25" customHeight="1">
      <c r="A36" s="29"/>
      <c r="B36" s="34"/>
      <c r="C36" s="40"/>
      <c r="D36" s="40"/>
      <c r="E36" s="40"/>
      <c r="F36" s="40"/>
      <c r="G36" s="40"/>
      <c r="H36" s="40"/>
    </row>
    <row r="37" spans="1:8" s="37" customFormat="1" ht="12.75">
      <c r="A37" s="29"/>
      <c r="B37" s="35"/>
      <c r="C37" s="35"/>
      <c r="D37" s="35"/>
      <c r="E37" s="377" t="s">
        <v>266</v>
      </c>
      <c r="F37" s="379" t="s">
        <v>267</v>
      </c>
      <c r="G37" s="378" t="s">
        <v>226</v>
      </c>
      <c r="H37" s="40"/>
    </row>
    <row r="38" spans="1:8" s="37" customFormat="1" ht="27" customHeight="1">
      <c r="A38" s="29"/>
      <c r="B38" s="583" t="s">
        <v>187</v>
      </c>
      <c r="C38" s="584"/>
      <c r="D38" s="585"/>
      <c r="E38" s="59">
        <v>9405</v>
      </c>
      <c r="F38" s="67">
        <v>1514</v>
      </c>
      <c r="G38" s="68">
        <f>SUM(E38:F38)</f>
        <v>10919</v>
      </c>
      <c r="H38" s="40"/>
    </row>
    <row r="39" spans="1:8" s="37" customFormat="1" ht="12.75" customHeight="1">
      <c r="A39" s="29"/>
      <c r="B39" s="564" t="s">
        <v>273</v>
      </c>
      <c r="C39" s="565"/>
      <c r="D39" s="566"/>
      <c r="E39" s="60">
        <v>4578</v>
      </c>
      <c r="F39" s="69">
        <v>752</v>
      </c>
      <c r="G39" s="70">
        <f>SUM(E39:F39)</f>
        <v>5330</v>
      </c>
      <c r="H39" s="40"/>
    </row>
    <row r="40" spans="1:8" s="37" customFormat="1" ht="12.75">
      <c r="A40" s="29"/>
      <c r="B40" s="39" t="s">
        <v>188</v>
      </c>
      <c r="C40" s="39"/>
      <c r="D40" s="39"/>
      <c r="E40" s="39"/>
      <c r="F40" s="39"/>
      <c r="G40" s="40"/>
      <c r="H40" s="40"/>
    </row>
    <row r="41" spans="1:8" s="37" customFormat="1" ht="17.25" customHeight="1">
      <c r="A41" s="29"/>
      <c r="B41" s="39"/>
      <c r="C41" s="39"/>
      <c r="D41" s="39"/>
      <c r="E41" s="39"/>
      <c r="F41" s="39"/>
      <c r="G41" s="40"/>
      <c r="H41" s="40"/>
    </row>
    <row r="42" spans="1:8" s="37" customFormat="1" ht="12.75">
      <c r="A42" s="29"/>
      <c r="B42" s="582" t="s">
        <v>287</v>
      </c>
      <c r="C42" s="582"/>
      <c r="D42" s="582"/>
      <c r="E42" s="582"/>
      <c r="F42" s="582"/>
      <c r="G42" s="582"/>
      <c r="H42" s="48"/>
    </row>
    <row r="43" spans="1:8" s="37" customFormat="1" ht="8.25" customHeight="1">
      <c r="A43" s="29"/>
      <c r="B43" s="43"/>
      <c r="C43" s="33"/>
      <c r="D43" s="33"/>
      <c r="E43" s="31"/>
      <c r="F43" s="29"/>
      <c r="G43" s="40"/>
      <c r="H43" s="40"/>
    </row>
    <row r="44" spans="1:8" s="37" customFormat="1" ht="12.75">
      <c r="A44" s="29"/>
      <c r="B44" s="380" t="s">
        <v>274</v>
      </c>
      <c r="C44" s="380" t="s">
        <v>275</v>
      </c>
      <c r="D44" s="573" t="s">
        <v>276</v>
      </c>
      <c r="E44" s="574"/>
      <c r="F44" s="577" t="s">
        <v>226</v>
      </c>
      <c r="G44" s="578"/>
      <c r="H44" s="40"/>
    </row>
    <row r="45" spans="1:8" s="37" customFormat="1" ht="12.75">
      <c r="A45" s="29"/>
      <c r="B45" s="113">
        <v>112</v>
      </c>
      <c r="C45" s="113">
        <v>14</v>
      </c>
      <c r="D45" s="575">
        <v>0</v>
      </c>
      <c r="E45" s="576"/>
      <c r="F45" s="579">
        <f>SUM(B45:E45)</f>
        <v>126</v>
      </c>
      <c r="G45" s="580"/>
      <c r="H45" s="40"/>
    </row>
    <row r="46" spans="1:8" s="37" customFormat="1" ht="12.75">
      <c r="A46" s="29"/>
      <c r="B46" s="29"/>
      <c r="C46" s="29"/>
      <c r="D46" s="29"/>
      <c r="E46" s="29"/>
      <c r="F46" s="29"/>
      <c r="G46" s="29"/>
      <c r="H46" s="29"/>
    </row>
    <row r="47" spans="1:8" s="37" customFormat="1" ht="12.75">
      <c r="A47" s="29"/>
      <c r="B47" s="557" t="s">
        <v>225</v>
      </c>
      <c r="C47" s="557"/>
      <c r="D47" s="557"/>
      <c r="E47" s="557"/>
      <c r="F47" s="557"/>
      <c r="G47" s="557"/>
      <c r="H47" s="557"/>
    </row>
    <row r="48" spans="1:8" s="37" customFormat="1" ht="12.75">
      <c r="A48" s="29"/>
      <c r="B48" s="557"/>
      <c r="C48" s="557"/>
      <c r="D48" s="557"/>
      <c r="E48" s="557"/>
      <c r="F48" s="557"/>
      <c r="G48" s="557"/>
      <c r="H48" s="557"/>
    </row>
  </sheetData>
  <sheetProtection/>
  <mergeCells count="24">
    <mergeCell ref="A1:I1"/>
    <mergeCell ref="B3:G3"/>
    <mergeCell ref="B5:B13"/>
    <mergeCell ref="C5:C6"/>
    <mergeCell ref="D5:D6"/>
    <mergeCell ref="E5:H5"/>
    <mergeCell ref="C7:C9"/>
    <mergeCell ref="C10:C12"/>
    <mergeCell ref="C13:D13"/>
    <mergeCell ref="B47:H48"/>
    <mergeCell ref="D45:E45"/>
    <mergeCell ref="F45:G45"/>
    <mergeCell ref="B35:G35"/>
    <mergeCell ref="B38:D38"/>
    <mergeCell ref="B39:D39"/>
    <mergeCell ref="B42:G42"/>
    <mergeCell ref="D44:E44"/>
    <mergeCell ref="F44:G44"/>
    <mergeCell ref="B17:D17"/>
    <mergeCell ref="B19:G19"/>
    <mergeCell ref="B22:C24"/>
    <mergeCell ref="B25:C27"/>
    <mergeCell ref="B28:C30"/>
    <mergeCell ref="B31:C3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4:G33 G9" formula="1"/>
  </ignoredErrors>
</worksheet>
</file>

<file path=xl/worksheets/sheet55.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49"/>
    </sheetView>
  </sheetViews>
  <sheetFormatPr defaultColWidth="11.421875" defaultRowHeight="12.75"/>
  <cols>
    <col min="1" max="1" width="2.140625" style="0" customWidth="1"/>
    <col min="2" max="2" width="35.00390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581" t="s">
        <v>428</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28.4</v>
      </c>
      <c r="D12" s="10">
        <v>0</v>
      </c>
      <c r="E12" s="8">
        <v>6.8</v>
      </c>
      <c r="F12" s="10">
        <v>55.4</v>
      </c>
      <c r="G12" s="11">
        <v>9.4</v>
      </c>
      <c r="H12" s="8">
        <v>0</v>
      </c>
      <c r="I12" s="9">
        <f>SUM(C12:H12)</f>
        <v>100</v>
      </c>
    </row>
    <row r="13" spans="2:9" ht="12.75">
      <c r="B13" s="84" t="s">
        <v>241</v>
      </c>
      <c r="C13" s="14"/>
      <c r="D13" s="13"/>
      <c r="E13" s="14"/>
      <c r="F13" s="13"/>
      <c r="G13" s="14"/>
      <c r="H13" s="15"/>
      <c r="I13" s="88">
        <v>3850</v>
      </c>
    </row>
    <row r="14" spans="2:9" ht="12.75">
      <c r="B14" s="85" t="s">
        <v>291</v>
      </c>
      <c r="C14" s="16">
        <v>26</v>
      </c>
      <c r="D14" s="17">
        <v>0</v>
      </c>
      <c r="E14" s="18">
        <v>7.3</v>
      </c>
      <c r="F14" s="17">
        <v>58</v>
      </c>
      <c r="G14" s="18">
        <v>8.6</v>
      </c>
      <c r="H14" s="4">
        <v>0</v>
      </c>
      <c r="I14" s="7">
        <f>SUM(C14:H14)</f>
        <v>99.89999999999999</v>
      </c>
    </row>
    <row r="15" spans="2:9" ht="12.75">
      <c r="B15" s="86" t="s">
        <v>241</v>
      </c>
      <c r="C15" s="12"/>
      <c r="D15" s="13"/>
      <c r="E15" s="14"/>
      <c r="F15" s="13"/>
      <c r="G15" s="14"/>
      <c r="H15" s="20"/>
      <c r="I15" s="89">
        <v>4781</v>
      </c>
    </row>
    <row r="16" spans="2:9" ht="12.75">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32.25" customHeight="1">
      <c r="B19" s="382" t="s">
        <v>235</v>
      </c>
      <c r="C19" s="615" t="s">
        <v>290</v>
      </c>
      <c r="D19" s="615"/>
      <c r="E19" s="615" t="s">
        <v>291</v>
      </c>
      <c r="F19" s="615"/>
      <c r="G19" s="18"/>
      <c r="H19" s="23"/>
      <c r="I19" s="24"/>
    </row>
    <row r="20" spans="2:9" ht="12.75">
      <c r="B20" s="49" t="s">
        <v>242</v>
      </c>
      <c r="C20" s="681">
        <v>0.1</v>
      </c>
      <c r="D20" s="682"/>
      <c r="E20" s="617">
        <v>0</v>
      </c>
      <c r="F20" s="618"/>
      <c r="G20" s="18"/>
      <c r="H20" s="23"/>
      <c r="I20" s="24"/>
    </row>
    <row r="21" spans="2:9" ht="12.75">
      <c r="B21" s="50" t="s">
        <v>243</v>
      </c>
      <c r="C21" s="679">
        <v>7.5</v>
      </c>
      <c r="D21" s="680"/>
      <c r="E21" s="699">
        <v>6.1</v>
      </c>
      <c r="F21" s="680"/>
      <c r="G21" s="18"/>
      <c r="H21" s="23"/>
      <c r="I21" s="24"/>
    </row>
    <row r="22" spans="2:9" ht="12.75">
      <c r="B22" s="50" t="s">
        <v>244</v>
      </c>
      <c r="C22" s="679">
        <v>17.2</v>
      </c>
      <c r="D22" s="680"/>
      <c r="E22" s="699">
        <v>14.5</v>
      </c>
      <c r="F22" s="680"/>
      <c r="G22" s="18"/>
      <c r="H22" s="23"/>
      <c r="I22" s="24"/>
    </row>
    <row r="23" spans="2:12" ht="12.75">
      <c r="B23" s="50" t="s">
        <v>245</v>
      </c>
      <c r="C23" s="687">
        <v>20.3</v>
      </c>
      <c r="D23" s="688"/>
      <c r="E23" s="695">
        <v>24</v>
      </c>
      <c r="F23" s="696"/>
      <c r="G23" s="433"/>
      <c r="H23" s="434"/>
      <c r="I23" s="434"/>
      <c r="J23" s="434"/>
      <c r="K23" s="434"/>
      <c r="L23" s="402"/>
    </row>
    <row r="24" spans="2:9" ht="12.75">
      <c r="B24" s="50" t="s">
        <v>246</v>
      </c>
      <c r="C24" s="687">
        <v>19.2</v>
      </c>
      <c r="D24" s="688"/>
      <c r="E24" s="697">
        <v>21.4</v>
      </c>
      <c r="F24" s="688"/>
      <c r="G24" s="18"/>
      <c r="H24" s="23"/>
      <c r="I24" s="24"/>
    </row>
    <row r="25" spans="2:9" ht="12.75">
      <c r="B25" s="50" t="s">
        <v>247</v>
      </c>
      <c r="C25" s="687">
        <v>16.2</v>
      </c>
      <c r="D25" s="688"/>
      <c r="E25" s="695">
        <v>16</v>
      </c>
      <c r="F25" s="696"/>
      <c r="G25" s="18"/>
      <c r="H25" s="23"/>
      <c r="I25" s="24"/>
    </row>
    <row r="26" spans="2:9" ht="12.75">
      <c r="B26" s="50" t="s">
        <v>248</v>
      </c>
      <c r="C26" s="687">
        <v>11.4</v>
      </c>
      <c r="D26" s="688"/>
      <c r="E26" s="697">
        <v>10.6</v>
      </c>
      <c r="F26" s="688"/>
      <c r="G26" s="18"/>
      <c r="H26" s="23"/>
      <c r="I26" s="24"/>
    </row>
    <row r="27" spans="2:9" ht="12.75">
      <c r="B27" s="50" t="s">
        <v>249</v>
      </c>
      <c r="C27" s="687">
        <v>5.8</v>
      </c>
      <c r="D27" s="688"/>
      <c r="E27" s="697">
        <v>5.3</v>
      </c>
      <c r="F27" s="688"/>
      <c r="G27" s="18"/>
      <c r="H27" s="23"/>
      <c r="I27" s="24"/>
    </row>
    <row r="28" spans="2:9" ht="12.75">
      <c r="B28" s="50" t="s">
        <v>250</v>
      </c>
      <c r="C28" s="687">
        <v>2.2</v>
      </c>
      <c r="D28" s="688"/>
      <c r="E28" s="697">
        <v>1.9</v>
      </c>
      <c r="F28" s="688"/>
      <c r="G28" s="18"/>
      <c r="H28" s="23"/>
      <c r="I28" s="24"/>
    </row>
    <row r="29" spans="2:9" ht="12.75">
      <c r="B29" s="51" t="s">
        <v>227</v>
      </c>
      <c r="C29" s="698">
        <v>0.1</v>
      </c>
      <c r="D29" s="696"/>
      <c r="E29" s="698">
        <v>0.1</v>
      </c>
      <c r="F29" s="696"/>
      <c r="G29" s="18"/>
      <c r="H29" s="23"/>
      <c r="I29" s="24"/>
    </row>
    <row r="30" spans="2:9" ht="12.75">
      <c r="B30" s="87" t="s">
        <v>226</v>
      </c>
      <c r="C30" s="689">
        <f>SUM(C20:C29)</f>
        <v>100</v>
      </c>
      <c r="D30" s="690"/>
      <c r="E30" s="689">
        <f>SUM(E20:E29)</f>
        <v>99.89999999999999</v>
      </c>
      <c r="F30" s="690"/>
      <c r="G30" s="18"/>
      <c r="H30" s="23"/>
      <c r="I30" s="24"/>
    </row>
    <row r="31" spans="2:12" ht="12.75">
      <c r="B31" s="86" t="s">
        <v>241</v>
      </c>
      <c r="C31" s="691">
        <v>3850</v>
      </c>
      <c r="D31" s="692">
        <v>3049</v>
      </c>
      <c r="E31" s="693">
        <v>4781</v>
      </c>
      <c r="F31" s="694"/>
      <c r="G31" s="433"/>
      <c r="H31" s="434"/>
      <c r="I31" s="434"/>
      <c r="J31" s="434"/>
      <c r="K31" s="434"/>
      <c r="L31" s="402"/>
    </row>
    <row r="32" spans="2:9" ht="16.5" customHeight="1">
      <c r="B32" s="22"/>
      <c r="C32" s="18"/>
      <c r="D32" s="18"/>
      <c r="E32" s="18"/>
      <c r="F32" s="18"/>
      <c r="G32" s="18"/>
      <c r="H32" s="23"/>
      <c r="I32" s="24"/>
    </row>
    <row r="33" spans="2:17" ht="12.75" customHeight="1">
      <c r="B33" s="582" t="s">
        <v>194</v>
      </c>
      <c r="C33" s="582"/>
      <c r="D33" s="582"/>
      <c r="E33" s="582"/>
      <c r="F33" s="582"/>
      <c r="G33" s="582"/>
      <c r="H33" s="582"/>
      <c r="I33" s="582"/>
      <c r="J33" s="82"/>
      <c r="K33" s="82"/>
      <c r="L33" s="82"/>
      <c r="M33" s="82"/>
      <c r="N33" s="82"/>
      <c r="O33" s="82"/>
      <c r="P33" s="82"/>
      <c r="Q33" s="82"/>
    </row>
    <row r="34" ht="8.25" customHeight="1"/>
    <row r="35" spans="3:6" ht="18" customHeight="1">
      <c r="C35" s="592" t="s">
        <v>222</v>
      </c>
      <c r="D35" s="594"/>
      <c r="E35" s="592" t="s">
        <v>223</v>
      </c>
      <c r="F35" s="594"/>
    </row>
    <row r="36" spans="2:6" ht="18.75" customHeight="1">
      <c r="B36" s="49" t="s">
        <v>153</v>
      </c>
      <c r="C36" s="601">
        <v>343</v>
      </c>
      <c r="D36" s="602">
        <v>280</v>
      </c>
      <c r="E36" s="601">
        <v>12</v>
      </c>
      <c r="F36" s="602">
        <v>12</v>
      </c>
    </row>
    <row r="37" spans="2:6" ht="27" customHeight="1">
      <c r="B37" s="50" t="s">
        <v>154</v>
      </c>
      <c r="C37" s="605">
        <v>35</v>
      </c>
      <c r="D37" s="606">
        <v>24</v>
      </c>
      <c r="E37" s="605">
        <v>1</v>
      </c>
      <c r="F37" s="606">
        <v>4</v>
      </c>
    </row>
    <row r="38" spans="2:6" ht="27.75" customHeight="1">
      <c r="B38" s="50" t="s">
        <v>155</v>
      </c>
      <c r="C38" s="605">
        <v>0</v>
      </c>
      <c r="D38" s="606">
        <v>25</v>
      </c>
      <c r="E38" s="605">
        <v>0</v>
      </c>
      <c r="F38" s="606">
        <v>5</v>
      </c>
    </row>
    <row r="39" spans="2:6" ht="14.25" customHeight="1">
      <c r="B39" s="50" t="s">
        <v>156</v>
      </c>
      <c r="C39" s="605">
        <v>15</v>
      </c>
      <c r="D39" s="606">
        <v>26</v>
      </c>
      <c r="E39" s="605">
        <v>10</v>
      </c>
      <c r="F39" s="606">
        <v>6</v>
      </c>
    </row>
    <row r="40" spans="2:6" ht="29.25" customHeight="1">
      <c r="B40" s="50" t="s">
        <v>189</v>
      </c>
      <c r="C40" s="605">
        <v>252</v>
      </c>
      <c r="D40" s="606">
        <v>27</v>
      </c>
      <c r="E40" s="605">
        <v>48</v>
      </c>
      <c r="F40" s="606">
        <v>7</v>
      </c>
    </row>
    <row r="41" spans="2:6" ht="15.75" customHeight="1">
      <c r="B41" s="50" t="s">
        <v>251</v>
      </c>
      <c r="C41" s="605">
        <v>2</v>
      </c>
      <c r="D41" s="606">
        <v>28</v>
      </c>
      <c r="E41" s="605">
        <v>0</v>
      </c>
      <c r="F41" s="606">
        <v>8</v>
      </c>
    </row>
    <row r="42" spans="2:6" ht="31.5" customHeight="1">
      <c r="B42" s="50" t="s">
        <v>159</v>
      </c>
      <c r="C42" s="605">
        <v>454</v>
      </c>
      <c r="D42" s="606">
        <v>29</v>
      </c>
      <c r="E42" s="605">
        <v>47</v>
      </c>
      <c r="F42" s="606">
        <v>9</v>
      </c>
    </row>
    <row r="43" spans="2:6" ht="27" customHeight="1">
      <c r="B43" s="50" t="s">
        <v>181</v>
      </c>
      <c r="C43" s="605">
        <v>220</v>
      </c>
      <c r="D43" s="606">
        <v>30</v>
      </c>
      <c r="E43" s="605">
        <v>81</v>
      </c>
      <c r="F43" s="606">
        <v>10</v>
      </c>
    </row>
    <row r="44" spans="2:6" ht="25.5" customHeight="1">
      <c r="B44" s="50" t="s">
        <v>170</v>
      </c>
      <c r="C44" s="605">
        <v>12</v>
      </c>
      <c r="D44" s="606">
        <v>31</v>
      </c>
      <c r="E44" s="605">
        <v>1</v>
      </c>
      <c r="F44" s="606">
        <v>11</v>
      </c>
    </row>
    <row r="45" spans="2:6" ht="28.5" customHeight="1">
      <c r="B45" s="50" t="s">
        <v>171</v>
      </c>
      <c r="C45" s="605">
        <v>1965</v>
      </c>
      <c r="D45" s="606">
        <v>32</v>
      </c>
      <c r="E45" s="605">
        <v>568</v>
      </c>
      <c r="F45" s="606">
        <v>12</v>
      </c>
    </row>
    <row r="46" spans="2:6" ht="16.5" customHeight="1">
      <c r="B46" s="50" t="s">
        <v>157</v>
      </c>
      <c r="C46" s="605">
        <v>44</v>
      </c>
      <c r="D46" s="606">
        <v>33</v>
      </c>
      <c r="E46" s="605">
        <v>21</v>
      </c>
      <c r="F46" s="606">
        <v>13</v>
      </c>
    </row>
    <row r="47" spans="2:6" ht="12.75">
      <c r="B47" s="50" t="s">
        <v>158</v>
      </c>
      <c r="C47" s="605">
        <v>51</v>
      </c>
      <c r="D47" s="606">
        <v>34</v>
      </c>
      <c r="E47" s="605">
        <v>7</v>
      </c>
      <c r="F47" s="606">
        <v>14</v>
      </c>
    </row>
    <row r="48" spans="2:6" ht="12.75">
      <c r="B48" s="51" t="s">
        <v>182</v>
      </c>
      <c r="C48" s="607">
        <v>631</v>
      </c>
      <c r="D48" s="608">
        <v>616</v>
      </c>
      <c r="E48" s="607">
        <v>64</v>
      </c>
      <c r="F48" s="608">
        <v>50</v>
      </c>
    </row>
  </sheetData>
  <sheetProtection/>
  <mergeCells count="65">
    <mergeCell ref="C47:D47"/>
    <mergeCell ref="E47:F47"/>
    <mergeCell ref="C48:D48"/>
    <mergeCell ref="E48:F48"/>
    <mergeCell ref="C41:D41"/>
    <mergeCell ref="E41:F41"/>
    <mergeCell ref="C42:D42"/>
    <mergeCell ref="E42:F42"/>
    <mergeCell ref="E44:F44"/>
    <mergeCell ref="C45:D45"/>
    <mergeCell ref="A1:J1"/>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8:D28"/>
    <mergeCell ref="E28:F28"/>
    <mergeCell ref="C29:D29"/>
    <mergeCell ref="C22:D22"/>
    <mergeCell ref="E22:F22"/>
    <mergeCell ref="C23:D23"/>
    <mergeCell ref="E23:F23"/>
    <mergeCell ref="C24:D24"/>
    <mergeCell ref="E24:F24"/>
    <mergeCell ref="E29:F29"/>
    <mergeCell ref="E35:F35"/>
    <mergeCell ref="C39:D39"/>
    <mergeCell ref="E36:F36"/>
    <mergeCell ref="E38:F38"/>
    <mergeCell ref="C25:D25"/>
    <mergeCell ref="E25:F25"/>
    <mergeCell ref="C26:D26"/>
    <mergeCell ref="E26:F26"/>
    <mergeCell ref="C27:D27"/>
    <mergeCell ref="E27:F27"/>
    <mergeCell ref="C30:D30"/>
    <mergeCell ref="E30:F30"/>
    <mergeCell ref="C31:D31"/>
    <mergeCell ref="E31:F31"/>
    <mergeCell ref="B33:I33"/>
    <mergeCell ref="E39:F39"/>
    <mergeCell ref="C37:D37"/>
    <mergeCell ref="E37:F37"/>
    <mergeCell ref="C36:D36"/>
    <mergeCell ref="C35:D35"/>
    <mergeCell ref="C46:D46"/>
    <mergeCell ref="E46:F46"/>
    <mergeCell ref="C43:D43"/>
    <mergeCell ref="E43:F43"/>
    <mergeCell ref="C44:D44"/>
    <mergeCell ref="C38:D38"/>
    <mergeCell ref="E45:F45"/>
    <mergeCell ref="C40:D40"/>
    <mergeCell ref="E40:F4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K30" sqref="K30"/>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581" t="s">
        <v>428</v>
      </c>
      <c r="B1" s="581"/>
      <c r="C1" s="581"/>
      <c r="D1" s="581"/>
      <c r="E1" s="581"/>
      <c r="F1" s="581"/>
      <c r="G1" s="581"/>
      <c r="H1" s="581"/>
      <c r="I1" s="581"/>
    </row>
    <row r="2" spans="1:9" ht="12.75">
      <c r="A2" s="384"/>
      <c r="B2" s="384"/>
      <c r="C2" s="384"/>
      <c r="D2" s="384"/>
      <c r="E2" s="384"/>
      <c r="F2" s="384"/>
      <c r="G2" s="384"/>
      <c r="H2" s="384"/>
      <c r="I2" s="384"/>
    </row>
    <row r="3" spans="1:9" ht="12.75" customHeight="1">
      <c r="A3" s="384"/>
      <c r="B3" s="582" t="s">
        <v>195</v>
      </c>
      <c r="C3" s="582"/>
      <c r="D3" s="582"/>
      <c r="E3" s="582"/>
      <c r="F3" s="582"/>
      <c r="G3" s="582"/>
      <c r="H3" s="582"/>
      <c r="I3" s="384"/>
    </row>
    <row r="4" spans="2:8" ht="8.25" customHeight="1">
      <c r="B4" s="25"/>
      <c r="C4" s="25"/>
      <c r="D4" s="25"/>
      <c r="E4" s="25"/>
      <c r="F4" s="25"/>
      <c r="G4" s="25"/>
      <c r="H4" s="25"/>
    </row>
    <row r="5" spans="2:8" ht="19.5" customHeight="1">
      <c r="B5" s="634"/>
      <c r="C5" s="634"/>
      <c r="D5" s="634"/>
      <c r="E5" s="621" t="s">
        <v>290</v>
      </c>
      <c r="F5" s="645"/>
      <c r="G5" s="621" t="s">
        <v>291</v>
      </c>
      <c r="H5" s="645"/>
    </row>
    <row r="6" spans="2:8" ht="16.5" customHeight="1">
      <c r="B6" s="583" t="s">
        <v>190</v>
      </c>
      <c r="C6" s="584"/>
      <c r="D6" s="584"/>
      <c r="E6" s="657">
        <v>0.8</v>
      </c>
      <c r="F6" s="618"/>
      <c r="G6" s="657">
        <v>0.7</v>
      </c>
      <c r="H6" s="618"/>
    </row>
    <row r="7" spans="2:8" ht="16.5" customHeight="1">
      <c r="B7" s="588" t="s">
        <v>196</v>
      </c>
      <c r="C7" s="623"/>
      <c r="D7" s="623"/>
      <c r="E7" s="619">
        <v>73.3</v>
      </c>
      <c r="F7" s="610"/>
      <c r="G7" s="619">
        <v>76</v>
      </c>
      <c r="H7" s="610"/>
    </row>
    <row r="8" spans="2:8" ht="16.5" customHeight="1">
      <c r="B8" s="588" t="s">
        <v>229</v>
      </c>
      <c r="C8" s="623"/>
      <c r="D8" s="623"/>
      <c r="E8" s="619">
        <v>5.9</v>
      </c>
      <c r="F8" s="610"/>
      <c r="G8" s="619">
        <v>5.9</v>
      </c>
      <c r="H8" s="610"/>
    </row>
    <row r="9" spans="2:8" ht="16.5" customHeight="1">
      <c r="B9" s="588" t="s">
        <v>230</v>
      </c>
      <c r="C9" s="623"/>
      <c r="D9" s="623"/>
      <c r="E9" s="619">
        <v>1.2</v>
      </c>
      <c r="F9" s="610"/>
      <c r="G9" s="619">
        <v>1.2</v>
      </c>
      <c r="H9" s="610"/>
    </row>
    <row r="10" spans="2:8" ht="16.5" customHeight="1">
      <c r="B10" s="588" t="s">
        <v>191</v>
      </c>
      <c r="C10" s="623"/>
      <c r="D10" s="623"/>
      <c r="E10" s="619">
        <v>0</v>
      </c>
      <c r="F10" s="610"/>
      <c r="G10" s="619">
        <v>0</v>
      </c>
      <c r="H10" s="610"/>
    </row>
    <row r="11" spans="2:8" ht="16.5" customHeight="1">
      <c r="B11" s="588" t="s">
        <v>192</v>
      </c>
      <c r="C11" s="623"/>
      <c r="D11" s="623"/>
      <c r="E11" s="619">
        <v>11.2</v>
      </c>
      <c r="F11" s="610"/>
      <c r="G11" s="619">
        <v>9.3</v>
      </c>
      <c r="H11" s="610"/>
    </row>
    <row r="12" spans="2:8" ht="16.5" customHeight="1">
      <c r="B12" s="588" t="s">
        <v>231</v>
      </c>
      <c r="C12" s="623"/>
      <c r="D12" s="623"/>
      <c r="E12" s="619">
        <v>0.4</v>
      </c>
      <c r="F12" s="610"/>
      <c r="G12" s="619">
        <v>0.3</v>
      </c>
      <c r="H12" s="610"/>
    </row>
    <row r="13" spans="2:8" ht="16.5" customHeight="1">
      <c r="B13" s="588" t="s">
        <v>193</v>
      </c>
      <c r="C13" s="623"/>
      <c r="D13" s="623"/>
      <c r="E13" s="619">
        <v>0.2</v>
      </c>
      <c r="F13" s="610"/>
      <c r="G13" s="619">
        <v>0.2</v>
      </c>
      <c r="H13" s="610"/>
    </row>
    <row r="14" spans="2:8" ht="16.5" customHeight="1">
      <c r="B14" s="588" t="s">
        <v>227</v>
      </c>
      <c r="C14" s="623"/>
      <c r="D14" s="623"/>
      <c r="E14" s="619">
        <v>7</v>
      </c>
      <c r="F14" s="610"/>
      <c r="G14" s="619">
        <v>6.4</v>
      </c>
      <c r="H14" s="610"/>
    </row>
    <row r="15" spans="2:8" ht="15.75" customHeight="1">
      <c r="B15" s="635" t="s">
        <v>226</v>
      </c>
      <c r="C15" s="636"/>
      <c r="D15" s="636"/>
      <c r="E15" s="611">
        <f>SUM(E6:E14)</f>
        <v>100.00000000000001</v>
      </c>
      <c r="F15" s="612"/>
      <c r="G15" s="611">
        <f>SUM(G6:G14)</f>
        <v>100.00000000000001</v>
      </c>
      <c r="H15" s="612"/>
    </row>
    <row r="16" spans="2:8" ht="15.75" customHeight="1">
      <c r="B16" s="631" t="s">
        <v>241</v>
      </c>
      <c r="C16" s="632"/>
      <c r="D16" s="632"/>
      <c r="E16" s="620">
        <v>3850</v>
      </c>
      <c r="F16" s="614"/>
      <c r="G16" s="620">
        <v>4781</v>
      </c>
      <c r="H16" s="614"/>
    </row>
    <row r="17" ht="16.5" customHeight="1"/>
    <row r="18" spans="2:8" ht="12.75">
      <c r="B18" s="582" t="s">
        <v>289</v>
      </c>
      <c r="C18" s="582"/>
      <c r="D18" s="582"/>
      <c r="E18" s="582"/>
      <c r="F18" s="582"/>
      <c r="G18" s="582"/>
      <c r="H18" s="582"/>
    </row>
    <row r="20" spans="5:8" ht="19.5" customHeight="1">
      <c r="E20" s="643" t="s">
        <v>290</v>
      </c>
      <c r="F20" s="644"/>
      <c r="G20" s="643" t="s">
        <v>291</v>
      </c>
      <c r="H20" s="644"/>
    </row>
    <row r="21" spans="2:8" ht="19.5" customHeight="1">
      <c r="B21" s="101"/>
      <c r="E21" s="377" t="s">
        <v>233</v>
      </c>
      <c r="F21" s="377" t="s">
        <v>234</v>
      </c>
      <c r="G21" s="377" t="s">
        <v>233</v>
      </c>
      <c r="H21" s="377" t="s">
        <v>234</v>
      </c>
    </row>
    <row r="22" spans="2:8" ht="16.5" customHeight="1">
      <c r="B22" s="567" t="s">
        <v>161</v>
      </c>
      <c r="C22" s="627"/>
      <c r="D22" s="568"/>
      <c r="E22" s="5">
        <v>3.3</v>
      </c>
      <c r="F22" s="5">
        <v>1.6</v>
      </c>
      <c r="G22" s="4">
        <v>3.5</v>
      </c>
      <c r="H22" s="5">
        <v>1.7</v>
      </c>
    </row>
    <row r="23" spans="2:8" ht="16.5" customHeight="1">
      <c r="B23" s="569" t="s">
        <v>162</v>
      </c>
      <c r="C23" s="630"/>
      <c r="D23" s="570"/>
      <c r="E23" s="102">
        <v>10.1</v>
      </c>
      <c r="F23" s="102">
        <v>4.1</v>
      </c>
      <c r="G23" s="105">
        <v>10.5</v>
      </c>
      <c r="H23" s="102">
        <v>4.2</v>
      </c>
    </row>
    <row r="24" spans="2:8" ht="16.5" customHeight="1">
      <c r="B24" s="569" t="s">
        <v>163</v>
      </c>
      <c r="C24" s="630"/>
      <c r="D24" s="570"/>
      <c r="E24" s="102">
        <v>25.4</v>
      </c>
      <c r="F24" s="102">
        <v>11.6</v>
      </c>
      <c r="G24" s="105">
        <v>24.7</v>
      </c>
      <c r="H24" s="102">
        <v>11.6</v>
      </c>
    </row>
    <row r="25" spans="2:8" ht="16.5" customHeight="1">
      <c r="B25" s="569" t="s">
        <v>164</v>
      </c>
      <c r="C25" s="630"/>
      <c r="D25" s="570"/>
      <c r="E25" s="102">
        <v>9.4</v>
      </c>
      <c r="F25" s="102">
        <v>13.6</v>
      </c>
      <c r="G25" s="105">
        <v>9.4</v>
      </c>
      <c r="H25" s="102">
        <v>13.7</v>
      </c>
    </row>
    <row r="26" spans="2:8" ht="16.5" customHeight="1">
      <c r="B26" s="569" t="s">
        <v>165</v>
      </c>
      <c r="C26" s="630"/>
      <c r="D26" s="570"/>
      <c r="E26" s="102">
        <v>23.7</v>
      </c>
      <c r="F26" s="102">
        <v>40.2</v>
      </c>
      <c r="G26" s="105">
        <v>24.7</v>
      </c>
      <c r="H26" s="102">
        <v>41.1</v>
      </c>
    </row>
    <row r="27" spans="2:8" ht="16.5" customHeight="1">
      <c r="B27" s="569" t="s">
        <v>166</v>
      </c>
      <c r="C27" s="630"/>
      <c r="D27" s="570"/>
      <c r="E27" s="102">
        <v>15.1</v>
      </c>
      <c r="F27" s="102">
        <v>6.2</v>
      </c>
      <c r="G27" s="105">
        <v>15.1</v>
      </c>
      <c r="H27" s="102">
        <v>6.2</v>
      </c>
    </row>
    <row r="28" spans="2:8" ht="16.5" customHeight="1">
      <c r="B28" s="569" t="s">
        <v>228</v>
      </c>
      <c r="C28" s="630"/>
      <c r="D28" s="570"/>
      <c r="E28" s="102">
        <v>0.5</v>
      </c>
      <c r="F28" s="102">
        <v>11.5</v>
      </c>
      <c r="G28" s="105">
        <v>0.5</v>
      </c>
      <c r="H28" s="102">
        <v>11.3</v>
      </c>
    </row>
    <row r="29" spans="2:8" ht="16.5" customHeight="1">
      <c r="B29" s="571" t="s">
        <v>227</v>
      </c>
      <c r="C29" s="638"/>
      <c r="D29" s="572"/>
      <c r="E29" s="6">
        <v>12.4</v>
      </c>
      <c r="F29" s="6">
        <v>11.3</v>
      </c>
      <c r="G29" s="106">
        <v>11.6</v>
      </c>
      <c r="H29" s="6">
        <v>10.3</v>
      </c>
    </row>
    <row r="30" spans="2:8" ht="15.75" customHeight="1">
      <c r="B30" s="635" t="s">
        <v>240</v>
      </c>
      <c r="C30" s="636"/>
      <c r="D30" s="637"/>
      <c r="E30" s="91">
        <f>SUM(E22:E29)</f>
        <v>99.89999999999999</v>
      </c>
      <c r="F30" s="91">
        <f>SUM(F22:F29)</f>
        <v>100.1</v>
      </c>
      <c r="G30" s="91">
        <f>SUM(G22:G29)</f>
        <v>99.99999999999999</v>
      </c>
      <c r="H30" s="91">
        <f>SUM(H22:H29)</f>
        <v>100.1</v>
      </c>
    </row>
    <row r="31" spans="2:8" ht="15.75" customHeight="1">
      <c r="B31" s="631" t="s">
        <v>241</v>
      </c>
      <c r="C31" s="632"/>
      <c r="D31" s="633"/>
      <c r="E31" s="93">
        <v>3850</v>
      </c>
      <c r="F31" s="92">
        <v>3850</v>
      </c>
      <c r="G31" s="93">
        <v>4781</v>
      </c>
      <c r="H31" s="93">
        <v>4781</v>
      </c>
    </row>
  </sheetData>
  <sheetProtection/>
  <mergeCells count="51">
    <mergeCell ref="E10:F10"/>
    <mergeCell ref="G13:H13"/>
    <mergeCell ref="G11:H11"/>
    <mergeCell ref="E14:F14"/>
    <mergeCell ref="A1:I1"/>
    <mergeCell ref="B3:H3"/>
    <mergeCell ref="E5:F5"/>
    <mergeCell ref="E6:F6"/>
    <mergeCell ref="G9:H9"/>
    <mergeCell ref="E12:F12"/>
    <mergeCell ref="E11:F11"/>
    <mergeCell ref="B10:D10"/>
    <mergeCell ref="G10:H10"/>
    <mergeCell ref="B11:D11"/>
    <mergeCell ref="B5:D5"/>
    <mergeCell ref="G5:H5"/>
    <mergeCell ref="B28:D28"/>
    <mergeCell ref="B7:D7"/>
    <mergeCell ref="B15:D15"/>
    <mergeCell ref="G6:H6"/>
    <mergeCell ref="B22:D22"/>
    <mergeCell ref="B26:D26"/>
    <mergeCell ref="E7:F7"/>
    <mergeCell ref="B12:D12"/>
    <mergeCell ref="G12:H12"/>
    <mergeCell ref="B29:D29"/>
    <mergeCell ref="G16:H16"/>
    <mergeCell ref="B24:D24"/>
    <mergeCell ref="B23:D23"/>
    <mergeCell ref="B6:D6"/>
    <mergeCell ref="B9:D9"/>
    <mergeCell ref="E9:F9"/>
    <mergeCell ref="E13:F13"/>
    <mergeCell ref="B8:D8"/>
    <mergeCell ref="B31:D31"/>
    <mergeCell ref="B18:H18"/>
    <mergeCell ref="E16:F16"/>
    <mergeCell ref="G20:H20"/>
    <mergeCell ref="B25:D25"/>
    <mergeCell ref="G7:H7"/>
    <mergeCell ref="G8:H8"/>
    <mergeCell ref="B30:D30"/>
    <mergeCell ref="E8:F8"/>
    <mergeCell ref="B16:D16"/>
    <mergeCell ref="G15:H15"/>
    <mergeCell ref="B13:D13"/>
    <mergeCell ref="B27:D27"/>
    <mergeCell ref="E20:F20"/>
    <mergeCell ref="E15:F15"/>
    <mergeCell ref="B14:D14"/>
    <mergeCell ref="G14:H1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J45"/>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295</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802</v>
      </c>
      <c r="F7" s="56">
        <v>5</v>
      </c>
      <c r="G7" s="26">
        <f>SUM(E7:F7)</f>
        <v>807</v>
      </c>
      <c r="H7" s="57">
        <v>0</v>
      </c>
    </row>
    <row r="8" spans="2:10" ht="15">
      <c r="B8" s="562"/>
      <c r="C8" s="559"/>
      <c r="D8" s="44" t="s">
        <v>278</v>
      </c>
      <c r="E8" s="55">
        <v>776</v>
      </c>
      <c r="F8" s="56">
        <v>12</v>
      </c>
      <c r="G8" s="26">
        <f>SUM(E8:F8)</f>
        <v>788</v>
      </c>
      <c r="H8" s="57">
        <v>0</v>
      </c>
      <c r="J8" s="402"/>
    </row>
    <row r="9" spans="2:10" ht="12.75">
      <c r="B9" s="562"/>
      <c r="C9" s="560"/>
      <c r="D9" s="45" t="s">
        <v>226</v>
      </c>
      <c r="E9" s="77">
        <f>SUM(E7:E8)</f>
        <v>1578</v>
      </c>
      <c r="F9" s="58">
        <f>SUM(F7:F8)</f>
        <v>17</v>
      </c>
      <c r="G9" s="58">
        <f>SUM(G7:G8)</f>
        <v>1595</v>
      </c>
      <c r="H9" s="78">
        <f>SUM(H7:H8)</f>
        <v>0</v>
      </c>
      <c r="J9" s="414"/>
    </row>
    <row r="10" spans="2:8" ht="12.75">
      <c r="B10" s="563"/>
      <c r="C10" s="590" t="s">
        <v>226</v>
      </c>
      <c r="D10" s="591"/>
      <c r="E10" s="77">
        <f>SUM(E9)</f>
        <v>1578</v>
      </c>
      <c r="F10" s="58">
        <f>SUM(F9)</f>
        <v>17</v>
      </c>
      <c r="G10" s="58">
        <f>SUM(G9)</f>
        <v>1595</v>
      </c>
      <c r="H10" s="58">
        <f>SUM(H9)</f>
        <v>0</v>
      </c>
    </row>
    <row r="11" spans="2:8" ht="12.75">
      <c r="B11" s="108"/>
      <c r="C11" s="100"/>
      <c r="D11" s="100"/>
      <c r="E11" s="103"/>
      <c r="F11" s="103"/>
      <c r="G11" s="103"/>
      <c r="H11" s="103"/>
    </row>
    <row r="12" spans="2:8" ht="12.75">
      <c r="B12" s="27"/>
      <c r="C12" s="27"/>
      <c r="D12" s="27"/>
      <c r="E12" s="27"/>
      <c r="F12" s="27"/>
      <c r="G12" s="28"/>
      <c r="H12" s="28"/>
    </row>
    <row r="13" spans="1:7" s="37" customFormat="1" ht="12.75">
      <c r="A13" s="29"/>
      <c r="B13" s="35"/>
      <c r="C13" s="35"/>
      <c r="D13" s="35"/>
      <c r="E13" s="374" t="s">
        <v>266</v>
      </c>
      <c r="F13" s="374" t="s">
        <v>267</v>
      </c>
      <c r="G13" s="375" t="s">
        <v>226</v>
      </c>
    </row>
    <row r="14" spans="1:7" s="37" customFormat="1" ht="29.25" customHeight="1">
      <c r="A14" s="29"/>
      <c r="B14" s="652" t="s">
        <v>168</v>
      </c>
      <c r="C14" s="653"/>
      <c r="D14" s="654"/>
      <c r="E14" s="110">
        <v>12</v>
      </c>
      <c r="F14" s="110">
        <v>0</v>
      </c>
      <c r="G14" s="111">
        <f>SUM(E14:F14)</f>
        <v>12</v>
      </c>
    </row>
    <row r="15" spans="1:2" s="37" customFormat="1" ht="17.25" customHeight="1">
      <c r="A15" s="29"/>
      <c r="B15" s="39"/>
    </row>
    <row r="16" spans="1:8" s="37" customFormat="1" ht="12.75">
      <c r="A16" s="29"/>
      <c r="B16" s="582" t="s">
        <v>285</v>
      </c>
      <c r="C16" s="582"/>
      <c r="D16" s="582"/>
      <c r="E16" s="582"/>
      <c r="F16" s="582"/>
      <c r="G16" s="582"/>
      <c r="H16" s="48"/>
    </row>
    <row r="17" spans="1:8" s="37" customFormat="1" ht="8.25" customHeight="1">
      <c r="A17" s="29"/>
      <c r="B17" s="34"/>
      <c r="C17" s="40"/>
      <c r="D17" s="40"/>
      <c r="E17" s="33"/>
      <c r="F17" s="31"/>
      <c r="G17" s="31"/>
      <c r="H17" s="39"/>
    </row>
    <row r="18" spans="1:8" s="37" customFormat="1" ht="12.75">
      <c r="A18" s="29"/>
      <c r="B18" s="40"/>
      <c r="C18" s="40"/>
      <c r="D18" s="377" t="s">
        <v>280</v>
      </c>
      <c r="E18" s="377" t="s">
        <v>266</v>
      </c>
      <c r="F18" s="379" t="s">
        <v>267</v>
      </c>
      <c r="G18" s="378" t="s">
        <v>226</v>
      </c>
      <c r="H18" s="39"/>
    </row>
    <row r="19" spans="1:8" s="37" customFormat="1" ht="15">
      <c r="A19" s="29"/>
      <c r="B19" s="567" t="s">
        <v>269</v>
      </c>
      <c r="C19" s="568"/>
      <c r="D19" s="52" t="s">
        <v>277</v>
      </c>
      <c r="E19" s="61">
        <v>375</v>
      </c>
      <c r="F19" s="62">
        <v>51</v>
      </c>
      <c r="G19" s="63">
        <f>SUM(E19:F19)</f>
        <v>426</v>
      </c>
      <c r="H19" s="39"/>
    </row>
    <row r="20" spans="1:8" s="37" customFormat="1" ht="15">
      <c r="A20" s="29"/>
      <c r="B20" s="569"/>
      <c r="C20" s="570"/>
      <c r="D20" s="44" t="s">
        <v>278</v>
      </c>
      <c r="E20" s="56">
        <v>811</v>
      </c>
      <c r="F20" s="55">
        <v>13</v>
      </c>
      <c r="G20" s="26">
        <f>SUM(E20:F20)</f>
        <v>824</v>
      </c>
      <c r="H20" s="39"/>
    </row>
    <row r="21" spans="1:8" s="37" customFormat="1" ht="12.75">
      <c r="A21" s="29"/>
      <c r="B21" s="571"/>
      <c r="C21" s="572"/>
      <c r="D21" s="45" t="s">
        <v>226</v>
      </c>
      <c r="E21" s="63">
        <f>SUM(E19:E20)</f>
        <v>1186</v>
      </c>
      <c r="F21" s="72">
        <f>SUM(F19:F20)</f>
        <v>64</v>
      </c>
      <c r="G21" s="63">
        <f>SUM(G19:G20)</f>
        <v>1250</v>
      </c>
      <c r="H21" s="39"/>
    </row>
    <row r="22" spans="1:8" s="37" customFormat="1" ht="15">
      <c r="A22" s="29"/>
      <c r="B22" s="567" t="s">
        <v>270</v>
      </c>
      <c r="C22" s="568"/>
      <c r="D22" s="52" t="s">
        <v>277</v>
      </c>
      <c r="E22" s="73">
        <v>342</v>
      </c>
      <c r="F22" s="61">
        <v>1</v>
      </c>
      <c r="G22" s="74">
        <f>SUM(E22:F22)</f>
        <v>343</v>
      </c>
      <c r="H22" s="40"/>
    </row>
    <row r="23" spans="1:8" s="37" customFormat="1" ht="15">
      <c r="A23" s="29"/>
      <c r="B23" s="569"/>
      <c r="C23" s="570"/>
      <c r="D23" s="44" t="s">
        <v>278</v>
      </c>
      <c r="E23" s="75">
        <v>714</v>
      </c>
      <c r="F23" s="64">
        <v>13</v>
      </c>
      <c r="G23" s="76">
        <f>SUM(E23:F23)</f>
        <v>727</v>
      </c>
      <c r="H23" s="40"/>
    </row>
    <row r="24" spans="1:8" s="37" customFormat="1" ht="12.75">
      <c r="A24" s="29"/>
      <c r="B24" s="571"/>
      <c r="C24" s="572"/>
      <c r="D24" s="45" t="s">
        <v>226</v>
      </c>
      <c r="E24" s="58">
        <f>SUM(E22:E23)</f>
        <v>1056</v>
      </c>
      <c r="F24" s="77">
        <f>SUM(F22:F23)</f>
        <v>14</v>
      </c>
      <c r="G24" s="58">
        <f>SUM(G22:G23)</f>
        <v>1070</v>
      </c>
      <c r="H24" s="40"/>
    </row>
    <row r="25" spans="1:8" s="37" customFormat="1" ht="12.75" customHeight="1">
      <c r="A25" s="29"/>
      <c r="B25" s="583" t="s">
        <v>271</v>
      </c>
      <c r="C25" s="585"/>
      <c r="D25" s="52" t="s">
        <v>277</v>
      </c>
      <c r="E25" s="61">
        <v>0</v>
      </c>
      <c r="F25" s="62">
        <v>0</v>
      </c>
      <c r="G25" s="63">
        <f>SUM(E25:F25)</f>
        <v>0</v>
      </c>
      <c r="H25" s="40"/>
    </row>
    <row r="26" spans="1:8" s="37" customFormat="1" ht="12.75" customHeight="1">
      <c r="A26" s="29"/>
      <c r="B26" s="588"/>
      <c r="C26" s="589"/>
      <c r="D26" s="44" t="s">
        <v>278</v>
      </c>
      <c r="E26" s="56">
        <v>20</v>
      </c>
      <c r="F26" s="55">
        <v>0</v>
      </c>
      <c r="G26" s="26">
        <f>SUM(E26:F26)</f>
        <v>20</v>
      </c>
      <c r="H26" s="40"/>
    </row>
    <row r="27" spans="1:8" s="37" customFormat="1" ht="12.75" customHeight="1">
      <c r="A27" s="29"/>
      <c r="B27" s="564"/>
      <c r="C27" s="566"/>
      <c r="D27" s="45" t="s">
        <v>226</v>
      </c>
      <c r="E27" s="63">
        <f>SUM(E25:E26)</f>
        <v>20</v>
      </c>
      <c r="F27" s="72">
        <f>SUM(F25:F26)</f>
        <v>0</v>
      </c>
      <c r="G27" s="63">
        <f>SUM(G25:G26)</f>
        <v>20</v>
      </c>
      <c r="H27" s="40"/>
    </row>
    <row r="28" spans="1:8" s="37" customFormat="1" ht="12.75" customHeight="1">
      <c r="A28" s="29"/>
      <c r="B28" s="583" t="s">
        <v>272</v>
      </c>
      <c r="C28" s="585"/>
      <c r="D28" s="52" t="s">
        <v>277</v>
      </c>
      <c r="E28" s="61">
        <v>0</v>
      </c>
      <c r="F28" s="62">
        <v>0</v>
      </c>
      <c r="G28" s="63">
        <f>SUM(E28:F28)</f>
        <v>0</v>
      </c>
      <c r="H28" s="1"/>
    </row>
    <row r="29" spans="1:8" s="37" customFormat="1" ht="12.75" customHeight="1">
      <c r="A29" s="29"/>
      <c r="B29" s="588"/>
      <c r="C29" s="589"/>
      <c r="D29" s="44" t="s">
        <v>278</v>
      </c>
      <c r="E29" s="56">
        <v>19</v>
      </c>
      <c r="F29" s="55">
        <v>0</v>
      </c>
      <c r="G29" s="26">
        <f>SUM(E29:F29)</f>
        <v>19</v>
      </c>
      <c r="H29" s="1"/>
    </row>
    <row r="30" spans="1:8" s="37" customFormat="1" ht="12.75" customHeight="1">
      <c r="A30" s="29"/>
      <c r="B30" s="564"/>
      <c r="C30" s="566"/>
      <c r="D30" s="45" t="s">
        <v>226</v>
      </c>
      <c r="E30" s="58">
        <f>SUM(E28:E29)</f>
        <v>19</v>
      </c>
      <c r="F30" s="77">
        <f>SUM(F28:F29)</f>
        <v>0</v>
      </c>
      <c r="G30" s="58">
        <f>SUM(G28:G29)</f>
        <v>19</v>
      </c>
      <c r="H30" s="1"/>
    </row>
    <row r="31" spans="1:8" s="37" customFormat="1" ht="17.25" customHeight="1">
      <c r="A31" s="29"/>
      <c r="B31" s="39"/>
      <c r="C31" s="39"/>
      <c r="D31" s="39"/>
      <c r="E31" s="42"/>
      <c r="F31" s="42"/>
      <c r="G31" s="42"/>
      <c r="H31" s="40"/>
    </row>
    <row r="32" spans="1:8" s="37" customFormat="1" ht="12.75">
      <c r="A32" s="29"/>
      <c r="B32" s="582" t="s">
        <v>286</v>
      </c>
      <c r="C32" s="582"/>
      <c r="D32" s="582"/>
      <c r="E32" s="582"/>
      <c r="F32" s="582"/>
      <c r="G32" s="582"/>
      <c r="H32" s="48"/>
    </row>
    <row r="33" spans="1:8" s="37" customFormat="1" ht="8.25" customHeight="1">
      <c r="A33" s="29"/>
      <c r="B33" s="34"/>
      <c r="C33" s="40"/>
      <c r="D33" s="40"/>
      <c r="E33" s="40"/>
      <c r="F33" s="40"/>
      <c r="G33" s="40"/>
      <c r="H33" s="40"/>
    </row>
    <row r="34" spans="1:8" s="37" customFormat="1" ht="12.75">
      <c r="A34" s="29"/>
      <c r="B34" s="35"/>
      <c r="C34" s="35"/>
      <c r="D34" s="35"/>
      <c r="E34" s="377" t="s">
        <v>266</v>
      </c>
      <c r="F34" s="379" t="s">
        <v>267</v>
      </c>
      <c r="G34" s="378" t="s">
        <v>226</v>
      </c>
      <c r="H34" s="40"/>
    </row>
    <row r="35" spans="1:8" s="37" customFormat="1" ht="27" customHeight="1">
      <c r="A35" s="29"/>
      <c r="B35" s="583" t="s">
        <v>187</v>
      </c>
      <c r="C35" s="584"/>
      <c r="D35" s="585"/>
      <c r="E35" s="59">
        <v>4247</v>
      </c>
      <c r="F35" s="67">
        <v>52</v>
      </c>
      <c r="G35" s="68">
        <f>SUM(E35:F35)</f>
        <v>4299</v>
      </c>
      <c r="H35" s="40"/>
    </row>
    <row r="36" spans="1:8" s="37" customFormat="1" ht="12.75" customHeight="1">
      <c r="A36" s="29"/>
      <c r="B36" s="564" t="s">
        <v>273</v>
      </c>
      <c r="C36" s="565"/>
      <c r="D36" s="566"/>
      <c r="E36" s="60">
        <v>1862</v>
      </c>
      <c r="F36" s="69">
        <v>22</v>
      </c>
      <c r="G36" s="70">
        <f>SUM(E36:F36)</f>
        <v>1884</v>
      </c>
      <c r="H36" s="40"/>
    </row>
    <row r="37" spans="1:8" s="37" customFormat="1" ht="12.75">
      <c r="A37" s="29"/>
      <c r="B37" s="39" t="s">
        <v>188</v>
      </c>
      <c r="C37" s="39"/>
      <c r="D37" s="39"/>
      <c r="E37" s="39"/>
      <c r="F37" s="39"/>
      <c r="G37" s="40"/>
      <c r="H37" s="40"/>
    </row>
    <row r="38" spans="1:8" s="37" customFormat="1" ht="17.25" customHeight="1">
      <c r="A38" s="29"/>
      <c r="B38" s="39"/>
      <c r="C38" s="39"/>
      <c r="D38" s="39"/>
      <c r="E38" s="39"/>
      <c r="F38" s="39"/>
      <c r="G38" s="40"/>
      <c r="H38" s="40"/>
    </row>
    <row r="39" spans="1:8" s="37" customFormat="1" ht="12.75">
      <c r="A39" s="29"/>
      <c r="B39" s="582" t="s">
        <v>287</v>
      </c>
      <c r="C39" s="582"/>
      <c r="D39" s="582"/>
      <c r="E39" s="582"/>
      <c r="F39" s="582"/>
      <c r="G39" s="582"/>
      <c r="H39" s="48"/>
    </row>
    <row r="40" spans="1:8" s="37" customFormat="1" ht="8.25" customHeight="1">
      <c r="A40" s="29"/>
      <c r="B40" s="43"/>
      <c r="C40" s="33"/>
      <c r="D40" s="33"/>
      <c r="E40" s="31"/>
      <c r="F40" s="29"/>
      <c r="G40" s="40"/>
      <c r="H40" s="40"/>
    </row>
    <row r="41" spans="1:8" s="37" customFormat="1" ht="12.75">
      <c r="A41" s="29"/>
      <c r="B41" s="380" t="s">
        <v>274</v>
      </c>
      <c r="C41" s="380" t="s">
        <v>275</v>
      </c>
      <c r="D41" s="573" t="s">
        <v>276</v>
      </c>
      <c r="E41" s="574"/>
      <c r="F41" s="577" t="s">
        <v>226</v>
      </c>
      <c r="G41" s="578"/>
      <c r="H41" s="40"/>
    </row>
    <row r="42" spans="1:8" s="37" customFormat="1" ht="12.75">
      <c r="A42" s="29"/>
      <c r="B42" s="71">
        <v>26</v>
      </c>
      <c r="C42" s="71">
        <v>8</v>
      </c>
      <c r="D42" s="575">
        <v>0</v>
      </c>
      <c r="E42" s="576"/>
      <c r="F42" s="579">
        <f>SUM(B42:E42)</f>
        <v>34</v>
      </c>
      <c r="G42" s="580"/>
      <c r="H42" s="40"/>
    </row>
    <row r="43" spans="1:8" s="37" customFormat="1" ht="12.75">
      <c r="A43" s="29"/>
      <c r="B43" s="29"/>
      <c r="C43" s="29"/>
      <c r="D43" s="29"/>
      <c r="E43" s="29"/>
      <c r="F43" s="29"/>
      <c r="G43" s="29"/>
      <c r="H43" s="29"/>
    </row>
    <row r="44" spans="1:8" s="37" customFormat="1" ht="12.75">
      <c r="A44" s="29"/>
      <c r="B44" s="29"/>
      <c r="C44" s="29"/>
      <c r="D44" s="29"/>
      <c r="E44" s="29"/>
      <c r="F44" s="29"/>
      <c r="G44" s="29"/>
      <c r="H44" s="29"/>
    </row>
    <row r="45" spans="1:8" s="37" customFormat="1" ht="12.75">
      <c r="A45" s="29"/>
      <c r="B45" s="29"/>
      <c r="C45" s="29"/>
      <c r="D45" s="29"/>
      <c r="E45" s="29"/>
      <c r="F45" s="29"/>
      <c r="G45" s="29"/>
      <c r="H45" s="29"/>
    </row>
  </sheetData>
  <sheetProtection/>
  <mergeCells count="22">
    <mergeCell ref="A1:I1"/>
    <mergeCell ref="B3:G3"/>
    <mergeCell ref="B5:B10"/>
    <mergeCell ref="C5:C6"/>
    <mergeCell ref="D5:D6"/>
    <mergeCell ref="E5:H5"/>
    <mergeCell ref="C7:C9"/>
    <mergeCell ref="D42:E42"/>
    <mergeCell ref="F42:G42"/>
    <mergeCell ref="B32:G32"/>
    <mergeCell ref="B35:D35"/>
    <mergeCell ref="B36:D36"/>
    <mergeCell ref="B39:G39"/>
    <mergeCell ref="D41:E41"/>
    <mergeCell ref="F41:G41"/>
    <mergeCell ref="B16:G16"/>
    <mergeCell ref="C10:D10"/>
    <mergeCell ref="B25:C27"/>
    <mergeCell ref="B28:C30"/>
    <mergeCell ref="B14:D14"/>
    <mergeCell ref="B19:C21"/>
    <mergeCell ref="B22:C24"/>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1:G30" formula="1"/>
  </ignoredErrors>
</worksheet>
</file>

<file path=xl/worksheets/sheet58.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I27" sqref="I27"/>
    </sheetView>
  </sheetViews>
  <sheetFormatPr defaultColWidth="11.421875" defaultRowHeight="12.75"/>
  <cols>
    <col min="1" max="1" width="2.140625" style="0" customWidth="1"/>
    <col min="2" max="2" width="35.00390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581" t="s">
        <v>295</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237</v>
      </c>
      <c r="F5" s="595" t="s">
        <v>238</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55.3</v>
      </c>
      <c r="D12" s="10">
        <v>0</v>
      </c>
      <c r="E12" s="8">
        <v>4.1</v>
      </c>
      <c r="F12" s="10">
        <v>23.4</v>
      </c>
      <c r="G12" s="11">
        <v>17.3</v>
      </c>
      <c r="H12" s="8">
        <v>0</v>
      </c>
      <c r="I12" s="9">
        <f>SUM(C12:H12)</f>
        <v>100.1</v>
      </c>
    </row>
    <row r="13" spans="2:9" ht="12.75">
      <c r="B13" s="84" t="s">
        <v>241</v>
      </c>
      <c r="C13" s="14"/>
      <c r="D13" s="13"/>
      <c r="E13" s="14"/>
      <c r="F13" s="13"/>
      <c r="G13" s="14"/>
      <c r="H13" s="15"/>
      <c r="I13" s="88">
        <v>1481</v>
      </c>
    </row>
    <row r="14" spans="2:9" ht="12.75">
      <c r="B14" s="85" t="s">
        <v>291</v>
      </c>
      <c r="C14" s="16">
        <v>55.4</v>
      </c>
      <c r="D14" s="17">
        <v>0</v>
      </c>
      <c r="E14" s="18">
        <v>4</v>
      </c>
      <c r="F14" s="17">
        <v>23.4</v>
      </c>
      <c r="G14" s="18">
        <v>17.1</v>
      </c>
      <c r="H14" s="4">
        <v>0</v>
      </c>
      <c r="I14" s="7">
        <f>SUM(C14:H14)</f>
        <v>99.9</v>
      </c>
    </row>
    <row r="15" spans="2:9" ht="12.75">
      <c r="B15" s="86" t="s">
        <v>241</v>
      </c>
      <c r="C15" s="12"/>
      <c r="D15" s="13"/>
      <c r="E15" s="14"/>
      <c r="F15" s="13"/>
      <c r="G15" s="14"/>
      <c r="H15" s="20"/>
      <c r="I15" s="89">
        <v>1528</v>
      </c>
    </row>
    <row r="16" spans="2:9" ht="12.75">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32.25" customHeight="1">
      <c r="B19" s="382" t="s">
        <v>235</v>
      </c>
      <c r="C19" s="615" t="s">
        <v>290</v>
      </c>
      <c r="D19" s="615"/>
      <c r="E19" s="615" t="s">
        <v>291</v>
      </c>
      <c r="F19" s="615"/>
      <c r="G19" s="18"/>
      <c r="H19" s="23"/>
      <c r="I19" s="24"/>
    </row>
    <row r="20" spans="2:9" ht="12.75">
      <c r="B20" s="49" t="s">
        <v>242</v>
      </c>
      <c r="C20" s="617">
        <v>0.1</v>
      </c>
      <c r="D20" s="618">
        <v>0.4</v>
      </c>
      <c r="E20" s="617">
        <v>0.1</v>
      </c>
      <c r="F20" s="618">
        <v>0.3</v>
      </c>
      <c r="G20" s="18"/>
      <c r="H20" s="23"/>
      <c r="I20" s="24"/>
    </row>
    <row r="21" spans="2:9" ht="12.75">
      <c r="B21" s="50" t="s">
        <v>243</v>
      </c>
      <c r="C21" s="609">
        <v>19.6</v>
      </c>
      <c r="D21" s="610">
        <v>14.8</v>
      </c>
      <c r="E21" s="609">
        <v>19</v>
      </c>
      <c r="F21" s="610">
        <v>15.7</v>
      </c>
      <c r="G21" s="18"/>
      <c r="H21" s="23"/>
      <c r="I21" s="24"/>
    </row>
    <row r="22" spans="2:9" ht="12.75">
      <c r="B22" s="50" t="s">
        <v>244</v>
      </c>
      <c r="C22" s="609">
        <v>40.6</v>
      </c>
      <c r="D22" s="610">
        <v>15.8</v>
      </c>
      <c r="E22" s="609">
        <v>40.4</v>
      </c>
      <c r="F22" s="610">
        <v>16.7</v>
      </c>
      <c r="G22" s="18"/>
      <c r="H22" s="23"/>
      <c r="I22" s="24"/>
    </row>
    <row r="23" spans="2:9" ht="12.75">
      <c r="B23" s="50" t="s">
        <v>245</v>
      </c>
      <c r="C23" s="609">
        <v>22.6</v>
      </c>
      <c r="D23" s="610">
        <v>16.8</v>
      </c>
      <c r="E23" s="609">
        <v>22.8</v>
      </c>
      <c r="F23" s="610">
        <v>17.7</v>
      </c>
      <c r="G23" s="18"/>
      <c r="H23" s="23"/>
      <c r="I23" s="24"/>
    </row>
    <row r="24" spans="2:9" ht="12.75">
      <c r="B24" s="50" t="s">
        <v>246</v>
      </c>
      <c r="C24" s="609">
        <v>10.3</v>
      </c>
      <c r="D24" s="610">
        <v>17.8</v>
      </c>
      <c r="E24" s="609">
        <v>10.5</v>
      </c>
      <c r="F24" s="610">
        <v>18.7</v>
      </c>
      <c r="G24" s="18"/>
      <c r="H24" s="23"/>
      <c r="I24" s="24"/>
    </row>
    <row r="25" spans="2:9" ht="12.75">
      <c r="B25" s="50" t="s">
        <v>247</v>
      </c>
      <c r="C25" s="609">
        <v>4.1</v>
      </c>
      <c r="D25" s="610">
        <v>18.8</v>
      </c>
      <c r="E25" s="609">
        <v>4.2</v>
      </c>
      <c r="F25" s="610">
        <v>19.7</v>
      </c>
      <c r="G25" s="18"/>
      <c r="H25" s="23"/>
      <c r="I25" s="24"/>
    </row>
    <row r="26" spans="2:9" ht="12.75">
      <c r="B26" s="50" t="s">
        <v>248</v>
      </c>
      <c r="C26" s="609">
        <v>2</v>
      </c>
      <c r="D26" s="610">
        <v>19.8</v>
      </c>
      <c r="E26" s="609">
        <v>2.2</v>
      </c>
      <c r="F26" s="610">
        <v>20.7</v>
      </c>
      <c r="G26" s="18"/>
      <c r="H26" s="23"/>
      <c r="I26" s="24"/>
    </row>
    <row r="27" spans="2:9" ht="12.75">
      <c r="B27" s="50" t="s">
        <v>249</v>
      </c>
      <c r="C27" s="609">
        <v>0.5</v>
      </c>
      <c r="D27" s="610">
        <v>20.8</v>
      </c>
      <c r="E27" s="609">
        <v>0.5</v>
      </c>
      <c r="F27" s="610">
        <v>21.7</v>
      </c>
      <c r="G27" s="18"/>
      <c r="H27" s="23"/>
      <c r="I27" s="24"/>
    </row>
    <row r="28" spans="2:9" ht="12.75">
      <c r="B28" s="50" t="s">
        <v>250</v>
      </c>
      <c r="C28" s="609">
        <v>0.1</v>
      </c>
      <c r="D28" s="610">
        <v>21.8</v>
      </c>
      <c r="E28" s="609">
        <v>0.2</v>
      </c>
      <c r="F28" s="610">
        <v>22.7</v>
      </c>
      <c r="G28" s="18"/>
      <c r="H28" s="23"/>
      <c r="I28" s="24"/>
    </row>
    <row r="29" spans="2:9" ht="12.75">
      <c r="B29" s="51" t="s">
        <v>227</v>
      </c>
      <c r="C29" s="609">
        <v>0.1</v>
      </c>
      <c r="D29" s="610"/>
      <c r="E29" s="609">
        <v>0.1</v>
      </c>
      <c r="F29" s="610"/>
      <c r="G29" s="18"/>
      <c r="H29" s="23"/>
      <c r="I29" s="24"/>
    </row>
    <row r="30" spans="2:9" ht="12.75">
      <c r="B30" s="87" t="s">
        <v>226</v>
      </c>
      <c r="C30" s="611">
        <v>99.99999999999999</v>
      </c>
      <c r="D30" s="612"/>
      <c r="E30" s="611">
        <v>100</v>
      </c>
      <c r="F30" s="612"/>
      <c r="G30" s="18"/>
      <c r="H30" s="23"/>
      <c r="I30" s="24"/>
    </row>
    <row r="31" spans="2:9" ht="12.75">
      <c r="B31" s="86" t="s">
        <v>241</v>
      </c>
      <c r="C31" s="620">
        <v>1481</v>
      </c>
      <c r="D31" s="614"/>
      <c r="E31" s="613">
        <v>1528</v>
      </c>
      <c r="F31" s="614"/>
      <c r="G31" s="18"/>
      <c r="H31" s="23"/>
      <c r="I31" s="24"/>
    </row>
    <row r="32" spans="2:9" ht="16.5" customHeight="1">
      <c r="B32" s="22"/>
      <c r="C32" s="18"/>
      <c r="D32" s="18"/>
      <c r="E32" s="18"/>
      <c r="F32" s="18"/>
      <c r="G32" s="18"/>
      <c r="H32" s="23"/>
      <c r="I32" s="24"/>
    </row>
    <row r="33" spans="2:17" ht="12.75" customHeight="1">
      <c r="B33" s="582" t="s">
        <v>194</v>
      </c>
      <c r="C33" s="582"/>
      <c r="D33" s="582"/>
      <c r="E33" s="582"/>
      <c r="F33" s="582"/>
      <c r="G33" s="582"/>
      <c r="H33" s="582"/>
      <c r="I33" s="582"/>
      <c r="J33" s="82"/>
      <c r="K33" s="82"/>
      <c r="L33" s="82"/>
      <c r="M33" s="82"/>
      <c r="N33" s="82"/>
      <c r="O33" s="82"/>
      <c r="P33" s="82"/>
      <c r="Q33" s="82"/>
    </row>
    <row r="34" ht="8.25" customHeight="1"/>
    <row r="35" spans="3:4" ht="18" customHeight="1">
      <c r="C35" s="592" t="s">
        <v>222</v>
      </c>
      <c r="D35" s="594"/>
    </row>
    <row r="36" spans="2:4" ht="18.75" customHeight="1">
      <c r="B36" s="49" t="s">
        <v>153</v>
      </c>
      <c r="C36" s="601">
        <v>294</v>
      </c>
      <c r="D36" s="602">
        <v>245</v>
      </c>
    </row>
    <row r="37" spans="2:4" ht="27" customHeight="1">
      <c r="B37" s="50" t="s">
        <v>154</v>
      </c>
      <c r="C37" s="605">
        <v>28</v>
      </c>
      <c r="D37" s="606"/>
    </row>
    <row r="38" spans="2:4" ht="28.5" customHeight="1">
      <c r="B38" s="50" t="s">
        <v>155</v>
      </c>
      <c r="C38" s="605">
        <v>0</v>
      </c>
      <c r="D38" s="606"/>
    </row>
    <row r="39" spans="2:4" ht="14.25" customHeight="1">
      <c r="B39" s="50" t="s">
        <v>156</v>
      </c>
      <c r="C39" s="605">
        <v>3</v>
      </c>
      <c r="D39" s="606"/>
    </row>
    <row r="40" spans="2:4" ht="29.25" customHeight="1">
      <c r="B40" s="50" t="s">
        <v>189</v>
      </c>
      <c r="C40" s="605">
        <v>93</v>
      </c>
      <c r="D40" s="606"/>
    </row>
    <row r="41" spans="2:4" ht="16.5" customHeight="1">
      <c r="B41" s="50" t="s">
        <v>251</v>
      </c>
      <c r="C41" s="605">
        <v>1</v>
      </c>
      <c r="D41" s="606"/>
    </row>
    <row r="42" spans="2:4" ht="31.5" customHeight="1">
      <c r="B42" s="50" t="s">
        <v>159</v>
      </c>
      <c r="C42" s="605">
        <v>346</v>
      </c>
      <c r="D42" s="606"/>
    </row>
    <row r="43" spans="2:4" ht="27" customHeight="1">
      <c r="B43" s="50" t="s">
        <v>181</v>
      </c>
      <c r="C43" s="605">
        <v>27</v>
      </c>
      <c r="D43" s="606"/>
    </row>
    <row r="44" spans="2:4" ht="27" customHeight="1">
      <c r="B44" s="50" t="s">
        <v>170</v>
      </c>
      <c r="C44" s="605">
        <v>9</v>
      </c>
      <c r="D44" s="606"/>
    </row>
    <row r="45" spans="2:4" ht="25.5" customHeight="1">
      <c r="B45" s="50" t="s">
        <v>171</v>
      </c>
      <c r="C45" s="605">
        <v>238</v>
      </c>
      <c r="D45" s="606"/>
    </row>
    <row r="46" spans="2:4" ht="16.5" customHeight="1">
      <c r="B46" s="50" t="s">
        <v>157</v>
      </c>
      <c r="C46" s="605">
        <v>13</v>
      </c>
      <c r="D46" s="606"/>
    </row>
    <row r="47" spans="2:4" ht="12.75">
      <c r="B47" s="50" t="s">
        <v>158</v>
      </c>
      <c r="C47" s="605">
        <v>39</v>
      </c>
      <c r="D47" s="606"/>
    </row>
    <row r="48" spans="2:4" ht="12.75">
      <c r="B48" s="51" t="s">
        <v>182</v>
      </c>
      <c r="C48" s="607">
        <v>502</v>
      </c>
      <c r="D48" s="608">
        <v>457</v>
      </c>
    </row>
  </sheetData>
  <sheetProtection/>
  <mergeCells count="51">
    <mergeCell ref="C47:D47"/>
    <mergeCell ref="C48:D48"/>
    <mergeCell ref="A1:J1"/>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41:D41"/>
    <mergeCell ref="C30:D30"/>
    <mergeCell ref="E30:F30"/>
    <mergeCell ref="C31:D31"/>
    <mergeCell ref="E31:F31"/>
    <mergeCell ref="B33:I33"/>
    <mergeCell ref="C35:D35"/>
    <mergeCell ref="C42:D42"/>
    <mergeCell ref="C46:D46"/>
    <mergeCell ref="C43:D43"/>
    <mergeCell ref="C44:D44"/>
    <mergeCell ref="C45:D45"/>
    <mergeCell ref="C36:D36"/>
    <mergeCell ref="C38:D38"/>
    <mergeCell ref="C37:D37"/>
    <mergeCell ref="C39:D39"/>
    <mergeCell ref="C40:D4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I35"/>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581" t="s">
        <v>295</v>
      </c>
      <c r="B1" s="581"/>
      <c r="C1" s="581"/>
      <c r="D1" s="581"/>
      <c r="E1" s="581"/>
      <c r="F1" s="581"/>
      <c r="G1" s="581"/>
      <c r="H1" s="581"/>
      <c r="I1" s="581"/>
    </row>
    <row r="2" spans="1:9" ht="12.75">
      <c r="A2" s="384"/>
      <c r="B2" s="384"/>
      <c r="C2" s="384"/>
      <c r="D2" s="384"/>
      <c r="E2" s="384"/>
      <c r="F2" s="384"/>
      <c r="G2" s="384"/>
      <c r="H2" s="384"/>
      <c r="I2" s="384"/>
    </row>
    <row r="3" spans="1:9" ht="12.75" customHeight="1">
      <c r="A3" s="384"/>
      <c r="B3" s="582" t="s">
        <v>195</v>
      </c>
      <c r="C3" s="582"/>
      <c r="D3" s="582"/>
      <c r="E3" s="582"/>
      <c r="F3" s="582"/>
      <c r="G3" s="582"/>
      <c r="H3" s="582"/>
      <c r="I3" s="384"/>
    </row>
    <row r="4" spans="2:8" ht="8.25" customHeight="1">
      <c r="B4" s="25"/>
      <c r="C4" s="25"/>
      <c r="D4" s="25"/>
      <c r="E4" s="25"/>
      <c r="F4" s="25"/>
      <c r="G4" s="25"/>
      <c r="H4" s="25"/>
    </row>
    <row r="5" spans="2:8" ht="19.5" customHeight="1">
      <c r="B5" s="634"/>
      <c r="C5" s="634"/>
      <c r="D5" s="634"/>
      <c r="E5" s="621" t="s">
        <v>290</v>
      </c>
      <c r="F5" s="645"/>
      <c r="G5" s="621" t="s">
        <v>291</v>
      </c>
      <c r="H5" s="645"/>
    </row>
    <row r="6" spans="2:8" ht="16.5" customHeight="1">
      <c r="B6" s="583" t="s">
        <v>190</v>
      </c>
      <c r="C6" s="584"/>
      <c r="D6" s="584"/>
      <c r="E6" s="657">
        <v>0.2</v>
      </c>
      <c r="F6" s="618"/>
      <c r="G6" s="657">
        <v>0.2</v>
      </c>
      <c r="H6" s="618"/>
    </row>
    <row r="7" spans="2:8" ht="16.5" customHeight="1">
      <c r="B7" s="588" t="s">
        <v>196</v>
      </c>
      <c r="C7" s="623"/>
      <c r="D7" s="623"/>
      <c r="E7" s="619">
        <v>45.7</v>
      </c>
      <c r="F7" s="610"/>
      <c r="G7" s="619">
        <v>45.9</v>
      </c>
      <c r="H7" s="610"/>
    </row>
    <row r="8" spans="2:8" ht="16.5" customHeight="1">
      <c r="B8" s="588" t="s">
        <v>229</v>
      </c>
      <c r="C8" s="623"/>
      <c r="D8" s="623"/>
      <c r="E8" s="619">
        <v>5.7</v>
      </c>
      <c r="F8" s="610"/>
      <c r="G8" s="619">
        <v>5.7</v>
      </c>
      <c r="H8" s="610"/>
    </row>
    <row r="9" spans="2:8" ht="16.5" customHeight="1">
      <c r="B9" s="588" t="s">
        <v>230</v>
      </c>
      <c r="C9" s="623"/>
      <c r="D9" s="623"/>
      <c r="E9" s="619">
        <v>1.8</v>
      </c>
      <c r="F9" s="610"/>
      <c r="G9" s="619">
        <v>2</v>
      </c>
      <c r="H9" s="610"/>
    </row>
    <row r="10" spans="2:8" ht="16.5" customHeight="1">
      <c r="B10" s="588" t="s">
        <v>191</v>
      </c>
      <c r="C10" s="623"/>
      <c r="D10" s="623"/>
      <c r="E10" s="619">
        <v>0</v>
      </c>
      <c r="F10" s="610"/>
      <c r="G10" s="619">
        <v>0</v>
      </c>
      <c r="H10" s="610"/>
    </row>
    <row r="11" spans="2:8" ht="16.5" customHeight="1">
      <c r="B11" s="588" t="s">
        <v>192</v>
      </c>
      <c r="C11" s="623"/>
      <c r="D11" s="623"/>
      <c r="E11" s="619">
        <v>29</v>
      </c>
      <c r="F11" s="610"/>
      <c r="G11" s="619">
        <v>28.7</v>
      </c>
      <c r="H11" s="610"/>
    </row>
    <row r="12" spans="2:8" ht="16.5" customHeight="1">
      <c r="B12" s="588" t="s">
        <v>231</v>
      </c>
      <c r="C12" s="623"/>
      <c r="D12" s="623"/>
      <c r="E12" s="619">
        <v>0.6</v>
      </c>
      <c r="F12" s="610"/>
      <c r="G12" s="619">
        <v>0.6</v>
      </c>
      <c r="H12" s="610"/>
    </row>
    <row r="13" spans="2:8" ht="16.5" customHeight="1">
      <c r="B13" s="588" t="s">
        <v>193</v>
      </c>
      <c r="C13" s="623"/>
      <c r="D13" s="623"/>
      <c r="E13" s="619">
        <v>0.4</v>
      </c>
      <c r="F13" s="610"/>
      <c r="G13" s="619">
        <v>0.4</v>
      </c>
      <c r="H13" s="610"/>
    </row>
    <row r="14" spans="2:10" ht="16.5" customHeight="1">
      <c r="B14" s="588" t="s">
        <v>227</v>
      </c>
      <c r="C14" s="623"/>
      <c r="D14" s="623"/>
      <c r="E14" s="619" t="s">
        <v>338</v>
      </c>
      <c r="F14" s="610"/>
      <c r="G14" s="619" t="s">
        <v>339</v>
      </c>
      <c r="H14" s="610"/>
      <c r="J14" s="402"/>
    </row>
    <row r="15" spans="2:8" ht="15.75" customHeight="1">
      <c r="B15" s="635" t="s">
        <v>226</v>
      </c>
      <c r="C15" s="636"/>
      <c r="D15" s="636"/>
      <c r="E15" s="611">
        <v>100</v>
      </c>
      <c r="F15" s="612"/>
      <c r="G15" s="611">
        <v>100</v>
      </c>
      <c r="H15" s="612"/>
    </row>
    <row r="16" spans="2:8" ht="15.75" customHeight="1">
      <c r="B16" s="631" t="s">
        <v>241</v>
      </c>
      <c r="C16" s="632"/>
      <c r="D16" s="632"/>
      <c r="E16" s="620">
        <v>1481</v>
      </c>
      <c r="F16" s="614"/>
      <c r="G16" s="620">
        <v>1528</v>
      </c>
      <c r="H16" s="614"/>
    </row>
    <row r="17" ht="12.75">
      <c r="B17" s="422" t="s">
        <v>348</v>
      </c>
    </row>
    <row r="18" ht="12.75">
      <c r="B18" s="423" t="s">
        <v>346</v>
      </c>
    </row>
    <row r="19" ht="16.5" customHeight="1"/>
    <row r="20" spans="2:8" ht="12.75">
      <c r="B20" s="582" t="s">
        <v>289</v>
      </c>
      <c r="C20" s="582"/>
      <c r="D20" s="582"/>
      <c r="E20" s="582"/>
      <c r="F20" s="582"/>
      <c r="G20" s="582"/>
      <c r="H20" s="582"/>
    </row>
    <row r="22" spans="5:8" ht="19.5" customHeight="1">
      <c r="E22" s="643" t="s">
        <v>290</v>
      </c>
      <c r="F22" s="644"/>
      <c r="G22" s="643" t="s">
        <v>291</v>
      </c>
      <c r="H22" s="644"/>
    </row>
    <row r="23" spans="2:8" ht="19.5" customHeight="1">
      <c r="B23" s="101"/>
      <c r="E23" s="377" t="s">
        <v>233</v>
      </c>
      <c r="F23" s="377" t="s">
        <v>234</v>
      </c>
      <c r="G23" s="377" t="s">
        <v>233</v>
      </c>
      <c r="H23" s="377" t="s">
        <v>234</v>
      </c>
    </row>
    <row r="24" spans="2:8" ht="16.5" customHeight="1">
      <c r="B24" s="567" t="s">
        <v>161</v>
      </c>
      <c r="C24" s="627"/>
      <c r="D24" s="568"/>
      <c r="E24" s="5">
        <v>2.9</v>
      </c>
      <c r="F24" s="5">
        <v>0.9</v>
      </c>
      <c r="G24" s="4">
        <v>3</v>
      </c>
      <c r="H24" s="5">
        <v>0.9</v>
      </c>
    </row>
    <row r="25" spans="2:8" ht="16.5" customHeight="1">
      <c r="B25" s="569" t="s">
        <v>162</v>
      </c>
      <c r="C25" s="630"/>
      <c r="D25" s="570"/>
      <c r="E25" s="102">
        <v>9.1</v>
      </c>
      <c r="F25" s="102">
        <v>3.4</v>
      </c>
      <c r="G25" s="105">
        <v>9.1</v>
      </c>
      <c r="H25" s="102">
        <v>3.4</v>
      </c>
    </row>
    <row r="26" spans="2:8" ht="16.5" customHeight="1">
      <c r="B26" s="569" t="s">
        <v>163</v>
      </c>
      <c r="C26" s="630"/>
      <c r="D26" s="570"/>
      <c r="E26" s="102">
        <v>27.5</v>
      </c>
      <c r="F26" s="102">
        <v>13.4</v>
      </c>
      <c r="G26" s="105">
        <v>27.3</v>
      </c>
      <c r="H26" s="102">
        <v>13.6</v>
      </c>
    </row>
    <row r="27" spans="2:8" ht="16.5" customHeight="1">
      <c r="B27" s="569" t="s">
        <v>164</v>
      </c>
      <c r="C27" s="630"/>
      <c r="D27" s="570"/>
      <c r="E27" s="102">
        <v>8</v>
      </c>
      <c r="F27" s="102">
        <v>15.1</v>
      </c>
      <c r="G27" s="105">
        <v>8</v>
      </c>
      <c r="H27" s="102">
        <v>14.8</v>
      </c>
    </row>
    <row r="28" spans="2:8" ht="16.5" customHeight="1">
      <c r="B28" s="569" t="s">
        <v>165</v>
      </c>
      <c r="C28" s="630"/>
      <c r="D28" s="570"/>
      <c r="E28" s="102">
        <v>21.2</v>
      </c>
      <c r="F28" s="102">
        <v>38</v>
      </c>
      <c r="G28" s="105">
        <v>21.3</v>
      </c>
      <c r="H28" s="102">
        <v>38.2</v>
      </c>
    </row>
    <row r="29" spans="2:8" ht="16.5" customHeight="1">
      <c r="B29" s="569" t="s">
        <v>166</v>
      </c>
      <c r="C29" s="630"/>
      <c r="D29" s="570"/>
      <c r="E29" s="102">
        <v>11.1</v>
      </c>
      <c r="F29" s="102">
        <v>3.6</v>
      </c>
      <c r="G29" s="105">
        <v>11.1</v>
      </c>
      <c r="H29" s="102">
        <v>3.7</v>
      </c>
    </row>
    <row r="30" spans="2:8" ht="16.5" customHeight="1">
      <c r="B30" s="569" t="s">
        <v>228</v>
      </c>
      <c r="C30" s="630"/>
      <c r="D30" s="570"/>
      <c r="E30" s="102">
        <v>0.7</v>
      </c>
      <c r="F30" s="102">
        <v>7.4</v>
      </c>
      <c r="G30" s="105">
        <v>0.7</v>
      </c>
      <c r="H30" s="102">
        <v>7.5</v>
      </c>
    </row>
    <row r="31" spans="2:10" ht="16.5" customHeight="1">
      <c r="B31" s="571" t="s">
        <v>227</v>
      </c>
      <c r="C31" s="638"/>
      <c r="D31" s="572"/>
      <c r="E31" s="6" t="s">
        <v>350</v>
      </c>
      <c r="F31" s="6" t="s">
        <v>351</v>
      </c>
      <c r="G31" s="106" t="s">
        <v>350</v>
      </c>
      <c r="H31" s="6" t="s">
        <v>352</v>
      </c>
      <c r="J31" s="402"/>
    </row>
    <row r="32" spans="2:8" ht="15.75" customHeight="1">
      <c r="B32" s="635" t="s">
        <v>240</v>
      </c>
      <c r="C32" s="636"/>
      <c r="D32" s="637"/>
      <c r="E32" s="91">
        <v>100</v>
      </c>
      <c r="F32" s="91">
        <v>100</v>
      </c>
      <c r="G32" s="91">
        <v>100</v>
      </c>
      <c r="H32" s="91">
        <v>100</v>
      </c>
    </row>
    <row r="33" spans="2:8" ht="15.75" customHeight="1">
      <c r="B33" s="631" t="s">
        <v>241</v>
      </c>
      <c r="C33" s="632"/>
      <c r="D33" s="633"/>
      <c r="E33" s="93">
        <v>1481</v>
      </c>
      <c r="F33" s="92">
        <v>1481</v>
      </c>
      <c r="G33" s="93">
        <v>1528</v>
      </c>
      <c r="H33" s="93">
        <v>1528</v>
      </c>
    </row>
    <row r="34" ht="12.75">
      <c r="B34" s="422" t="s">
        <v>348</v>
      </c>
    </row>
    <row r="35" ht="12.75">
      <c r="B35" s="423" t="s">
        <v>346</v>
      </c>
    </row>
  </sheetData>
  <sheetProtection/>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20:H20"/>
    <mergeCell ref="E22:F22"/>
    <mergeCell ref="G22:H22"/>
    <mergeCell ref="B24:D24"/>
    <mergeCell ref="B25:D25"/>
    <mergeCell ref="B26:D26"/>
    <mergeCell ref="B33:D33"/>
    <mergeCell ref="B27:D27"/>
    <mergeCell ref="B28:D28"/>
    <mergeCell ref="B29:D29"/>
    <mergeCell ref="B30:D30"/>
    <mergeCell ref="B31:D31"/>
    <mergeCell ref="B32:D32"/>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5"/>
  <sheetViews>
    <sheetView showGridLines="0" zoomScalePageLayoutView="0" workbookViewId="0" topLeftCell="A7">
      <selection activeCell="A12" sqref="A12:IV18"/>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7" width="11.421875" style="0" customWidth="1"/>
    <col min="8" max="8" width="11.00390625" style="0" bestFit="1" customWidth="1"/>
    <col min="9" max="9" width="2.7109375" style="0" customWidth="1"/>
  </cols>
  <sheetData>
    <row r="1" spans="1:9" ht="16.5">
      <c r="A1" s="581" t="s">
        <v>5</v>
      </c>
      <c r="B1" s="581"/>
      <c r="C1" s="581"/>
      <c r="D1" s="581"/>
      <c r="E1" s="581"/>
      <c r="F1" s="581"/>
      <c r="G1" s="581"/>
      <c r="H1" s="581"/>
      <c r="I1" s="581"/>
    </row>
    <row r="3" spans="2:8" ht="12.75">
      <c r="B3" s="582" t="s">
        <v>288</v>
      </c>
      <c r="C3" s="582"/>
      <c r="D3" s="582"/>
      <c r="E3" s="582"/>
      <c r="F3" s="582"/>
      <c r="G3" s="582"/>
      <c r="H3" s="48"/>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554</v>
      </c>
      <c r="F7" s="56">
        <v>1336</v>
      </c>
      <c r="G7" s="26">
        <f>SUM(E7:F7)</f>
        <v>1890</v>
      </c>
      <c r="H7" s="57">
        <v>15</v>
      </c>
    </row>
    <row r="8" spans="2:8" ht="15">
      <c r="B8" s="562"/>
      <c r="C8" s="559"/>
      <c r="D8" s="44" t="s">
        <v>278</v>
      </c>
      <c r="E8" s="55">
        <v>518</v>
      </c>
      <c r="F8" s="56">
        <v>1215</v>
      </c>
      <c r="G8" s="26">
        <f>SUM(E8:F8)</f>
        <v>1733</v>
      </c>
      <c r="H8" s="57">
        <v>10</v>
      </c>
    </row>
    <row r="9" spans="2:8" ht="12.75">
      <c r="B9" s="562"/>
      <c r="C9" s="560"/>
      <c r="D9" s="45" t="s">
        <v>226</v>
      </c>
      <c r="E9" s="77">
        <f>SUM(E7:E8)</f>
        <v>1072</v>
      </c>
      <c r="F9" s="58">
        <f>SUM(F7:F8)</f>
        <v>2551</v>
      </c>
      <c r="G9" s="58">
        <f>SUM(G7:G8)</f>
        <v>3623</v>
      </c>
      <c r="H9" s="78">
        <f>SUM(H7:H8)</f>
        <v>25</v>
      </c>
    </row>
    <row r="10" spans="2:8" ht="12.75">
      <c r="B10" s="563"/>
      <c r="C10" s="590" t="s">
        <v>226</v>
      </c>
      <c r="D10" s="591"/>
      <c r="E10" s="77">
        <f>SUM(E9)</f>
        <v>1072</v>
      </c>
      <c r="F10" s="58">
        <f>SUM(F9)</f>
        <v>2551</v>
      </c>
      <c r="G10" s="58">
        <f>SUM(G9)</f>
        <v>3623</v>
      </c>
      <c r="H10" s="58">
        <f>SUM(H9)</f>
        <v>25</v>
      </c>
    </row>
    <row r="11" spans="2:8" ht="12.75">
      <c r="B11" s="108"/>
      <c r="C11" s="100"/>
      <c r="D11" s="100"/>
      <c r="E11" s="103"/>
      <c r="F11" s="103"/>
      <c r="G11" s="103"/>
      <c r="H11" s="103"/>
    </row>
    <row r="12" spans="2:8" ht="12.75">
      <c r="B12" s="108"/>
      <c r="C12" s="100"/>
      <c r="D12" s="100"/>
      <c r="E12" s="103"/>
      <c r="F12" s="103"/>
      <c r="G12" s="103"/>
      <c r="H12" s="103"/>
    </row>
    <row r="13" spans="2:8" ht="12.75">
      <c r="B13" s="35"/>
      <c r="C13" s="35"/>
      <c r="D13" s="35"/>
      <c r="E13" s="374" t="s">
        <v>266</v>
      </c>
      <c r="F13" s="374" t="s">
        <v>267</v>
      </c>
      <c r="G13" s="375" t="s">
        <v>226</v>
      </c>
      <c r="H13" s="103"/>
    </row>
    <row r="14" spans="2:8" ht="29.25" customHeight="1">
      <c r="B14" s="652" t="s">
        <v>168</v>
      </c>
      <c r="C14" s="653"/>
      <c r="D14" s="654"/>
      <c r="E14" s="110">
        <v>58</v>
      </c>
      <c r="F14" s="110">
        <v>61</v>
      </c>
      <c r="G14" s="111">
        <f>SUM(E14:F14)</f>
        <v>119</v>
      </c>
      <c r="H14" s="28"/>
    </row>
    <row r="15" spans="1:8" s="37" customFormat="1" ht="17.25" customHeight="1">
      <c r="A15" s="29"/>
      <c r="B15" s="40"/>
      <c r="C15" s="40"/>
      <c r="D15" s="40"/>
      <c r="E15" s="40"/>
      <c r="F15" s="40"/>
      <c r="G15" s="33"/>
      <c r="H15" s="39"/>
    </row>
    <row r="16" spans="1:8" s="37" customFormat="1" ht="12.75">
      <c r="A16" s="29"/>
      <c r="B16" s="582" t="s">
        <v>285</v>
      </c>
      <c r="C16" s="582"/>
      <c r="D16" s="582"/>
      <c r="E16" s="582"/>
      <c r="F16" s="582"/>
      <c r="G16" s="582"/>
      <c r="H16" s="48"/>
    </row>
    <row r="17" spans="1:8" s="37" customFormat="1" ht="8.25" customHeight="1">
      <c r="A17" s="29"/>
      <c r="B17" s="34"/>
      <c r="C17" s="40"/>
      <c r="D17" s="40"/>
      <c r="E17" s="33"/>
      <c r="F17" s="31"/>
      <c r="G17" s="31"/>
      <c r="H17" s="39"/>
    </row>
    <row r="18" spans="1:8" s="37" customFormat="1" ht="16.5" customHeight="1">
      <c r="A18" s="29"/>
      <c r="B18" s="40"/>
      <c r="C18" s="40"/>
      <c r="D18" s="377" t="s">
        <v>280</v>
      </c>
      <c r="E18" s="377" t="s">
        <v>266</v>
      </c>
      <c r="F18" s="379" t="s">
        <v>267</v>
      </c>
      <c r="G18" s="378" t="s">
        <v>226</v>
      </c>
      <c r="H18" s="39"/>
    </row>
    <row r="19" spans="1:8" s="37" customFormat="1" ht="15">
      <c r="A19" s="29"/>
      <c r="B19" s="567" t="s">
        <v>269</v>
      </c>
      <c r="C19" s="568"/>
      <c r="D19" s="52" t="s">
        <v>277</v>
      </c>
      <c r="E19" s="61">
        <v>862</v>
      </c>
      <c r="F19" s="62">
        <v>1991</v>
      </c>
      <c r="G19" s="63">
        <f>SUM(E19:F19)</f>
        <v>2853</v>
      </c>
      <c r="H19" s="39"/>
    </row>
    <row r="20" spans="1:8" s="37" customFormat="1" ht="15">
      <c r="A20" s="29"/>
      <c r="B20" s="569"/>
      <c r="C20" s="570"/>
      <c r="D20" s="44" t="s">
        <v>278</v>
      </c>
      <c r="E20" s="56">
        <v>233</v>
      </c>
      <c r="F20" s="55">
        <v>585</v>
      </c>
      <c r="G20" s="26">
        <f>SUM(E20:F20)</f>
        <v>818</v>
      </c>
      <c r="H20" s="39"/>
    </row>
    <row r="21" spans="1:8" s="37" customFormat="1" ht="12.75">
      <c r="A21" s="29"/>
      <c r="B21" s="571"/>
      <c r="C21" s="572"/>
      <c r="D21" s="45" t="s">
        <v>226</v>
      </c>
      <c r="E21" s="63">
        <f>SUM(E19:E20)</f>
        <v>1095</v>
      </c>
      <c r="F21" s="72">
        <f>SUM(F19:F20)</f>
        <v>2576</v>
      </c>
      <c r="G21" s="63">
        <f>SUM(G19:G20)</f>
        <v>3671</v>
      </c>
      <c r="H21" s="39"/>
    </row>
    <row r="22" spans="1:8" s="37" customFormat="1" ht="15">
      <c r="A22" s="29"/>
      <c r="B22" s="567" t="s">
        <v>270</v>
      </c>
      <c r="C22" s="568"/>
      <c r="D22" s="52" t="s">
        <v>277</v>
      </c>
      <c r="E22" s="73">
        <v>763</v>
      </c>
      <c r="F22" s="61">
        <v>1803</v>
      </c>
      <c r="G22" s="74">
        <f>SUM(E22:F22)</f>
        <v>2566</v>
      </c>
      <c r="H22" s="40"/>
    </row>
    <row r="23" spans="1:8" s="37" customFormat="1" ht="15">
      <c r="A23" s="29"/>
      <c r="B23" s="569"/>
      <c r="C23" s="570"/>
      <c r="D23" s="44" t="s">
        <v>278</v>
      </c>
      <c r="E23" s="75">
        <v>218</v>
      </c>
      <c r="F23" s="64">
        <v>526</v>
      </c>
      <c r="G23" s="76">
        <f>SUM(E23:F23)</f>
        <v>744</v>
      </c>
      <c r="H23" s="40"/>
    </row>
    <row r="24" spans="1:8" s="37" customFormat="1" ht="12.75">
      <c r="A24" s="29"/>
      <c r="B24" s="571"/>
      <c r="C24" s="572"/>
      <c r="D24" s="45" t="s">
        <v>226</v>
      </c>
      <c r="E24" s="58">
        <f>SUM(E22:E23)</f>
        <v>981</v>
      </c>
      <c r="F24" s="77">
        <f>SUM(F22:F23)</f>
        <v>2329</v>
      </c>
      <c r="G24" s="58">
        <f>SUM(G22:G23)</f>
        <v>3310</v>
      </c>
      <c r="H24" s="40"/>
    </row>
    <row r="25" spans="1:8" s="37" customFormat="1" ht="12.75" customHeight="1">
      <c r="A25" s="29"/>
      <c r="B25" s="583" t="s">
        <v>271</v>
      </c>
      <c r="C25" s="585"/>
      <c r="D25" s="52" t="s">
        <v>277</v>
      </c>
      <c r="E25" s="61">
        <v>2</v>
      </c>
      <c r="F25" s="62">
        <v>0</v>
      </c>
      <c r="G25" s="63">
        <f>SUM(E25:F25)</f>
        <v>2</v>
      </c>
      <c r="H25" s="40"/>
    </row>
    <row r="26" spans="1:8" s="37" customFormat="1" ht="12.75" customHeight="1">
      <c r="A26" s="29"/>
      <c r="B26" s="588"/>
      <c r="C26" s="589"/>
      <c r="D26" s="44" t="s">
        <v>278</v>
      </c>
      <c r="E26" s="56">
        <v>1</v>
      </c>
      <c r="F26" s="55">
        <v>1</v>
      </c>
      <c r="G26" s="26">
        <f>SUM(E26:F26)</f>
        <v>2</v>
      </c>
      <c r="H26" s="40"/>
    </row>
    <row r="27" spans="1:8" s="37" customFormat="1" ht="12.75" customHeight="1">
      <c r="A27" s="29"/>
      <c r="B27" s="564"/>
      <c r="C27" s="566"/>
      <c r="D27" s="45" t="s">
        <v>226</v>
      </c>
      <c r="E27" s="63">
        <f>SUM(E25:E26)</f>
        <v>3</v>
      </c>
      <c r="F27" s="72">
        <f>SUM(F25:F26)</f>
        <v>1</v>
      </c>
      <c r="G27" s="63">
        <f>SUM(G25:G26)</f>
        <v>4</v>
      </c>
      <c r="H27" s="40"/>
    </row>
    <row r="28" spans="1:8" s="37" customFormat="1" ht="12.75" customHeight="1">
      <c r="A28" s="29"/>
      <c r="B28" s="583" t="s">
        <v>272</v>
      </c>
      <c r="C28" s="585"/>
      <c r="D28" s="52" t="s">
        <v>277</v>
      </c>
      <c r="E28" s="61">
        <v>2</v>
      </c>
      <c r="F28" s="62">
        <v>0</v>
      </c>
      <c r="G28" s="63">
        <f>SUM(E28:F28)</f>
        <v>2</v>
      </c>
      <c r="H28" s="1"/>
    </row>
    <row r="29" spans="1:8" s="37" customFormat="1" ht="12.75" customHeight="1">
      <c r="A29" s="29"/>
      <c r="B29" s="588"/>
      <c r="C29" s="589"/>
      <c r="D29" s="44" t="s">
        <v>278</v>
      </c>
      <c r="E29" s="56">
        <v>1</v>
      </c>
      <c r="F29" s="55">
        <v>1</v>
      </c>
      <c r="G29" s="26">
        <f>SUM(E29:F29)</f>
        <v>2</v>
      </c>
      <c r="H29" s="1"/>
    </row>
    <row r="30" spans="1:8" s="37" customFormat="1" ht="12.75" customHeight="1">
      <c r="A30" s="29"/>
      <c r="B30" s="564"/>
      <c r="C30" s="566"/>
      <c r="D30" s="45" t="s">
        <v>226</v>
      </c>
      <c r="E30" s="58">
        <f>SUM(E28:E29)</f>
        <v>3</v>
      </c>
      <c r="F30" s="77">
        <f>SUM(F28:F29)</f>
        <v>1</v>
      </c>
      <c r="G30" s="58">
        <f>SUM(G28:G29)</f>
        <v>4</v>
      </c>
      <c r="H30" s="1"/>
    </row>
    <row r="31" spans="1:8" s="37" customFormat="1" ht="17.25" customHeight="1">
      <c r="A31" s="29"/>
      <c r="B31" s="39"/>
      <c r="C31" s="39"/>
      <c r="D31" s="39"/>
      <c r="E31" s="42"/>
      <c r="F31" s="42"/>
      <c r="G31" s="42"/>
      <c r="H31" s="40"/>
    </row>
    <row r="32" spans="1:8" s="37" customFormat="1" ht="12.75">
      <c r="A32" s="29"/>
      <c r="B32" s="582" t="s">
        <v>286</v>
      </c>
      <c r="C32" s="582"/>
      <c r="D32" s="582"/>
      <c r="E32" s="582"/>
      <c r="F32" s="582"/>
      <c r="G32" s="582"/>
      <c r="H32" s="48"/>
    </row>
    <row r="33" spans="1:8" s="37" customFormat="1" ht="8.25" customHeight="1">
      <c r="A33" s="29"/>
      <c r="B33" s="34"/>
      <c r="C33" s="40"/>
      <c r="D33" s="40"/>
      <c r="E33" s="40"/>
      <c r="F33" s="40"/>
      <c r="G33" s="40"/>
      <c r="H33" s="40"/>
    </row>
    <row r="34" spans="1:8" s="37" customFormat="1" ht="17.25" customHeight="1">
      <c r="A34" s="29"/>
      <c r="B34" s="35"/>
      <c r="C34" s="35"/>
      <c r="D34" s="35"/>
      <c r="E34" s="377" t="s">
        <v>266</v>
      </c>
      <c r="F34" s="379" t="s">
        <v>267</v>
      </c>
      <c r="G34" s="378" t="s">
        <v>226</v>
      </c>
      <c r="H34" s="40"/>
    </row>
    <row r="35" spans="1:8" s="37" customFormat="1" ht="27" customHeight="1">
      <c r="A35" s="29"/>
      <c r="B35" s="583" t="s">
        <v>187</v>
      </c>
      <c r="C35" s="584"/>
      <c r="D35" s="585"/>
      <c r="E35" s="59">
        <v>1998</v>
      </c>
      <c r="F35" s="67">
        <v>5077</v>
      </c>
      <c r="G35" s="68">
        <f>SUM(E35:F35)</f>
        <v>7075</v>
      </c>
      <c r="H35" s="40"/>
    </row>
    <row r="36" spans="1:8" s="37" customFormat="1" ht="12.75" customHeight="1">
      <c r="A36" s="29"/>
      <c r="B36" s="564" t="s">
        <v>273</v>
      </c>
      <c r="C36" s="565"/>
      <c r="D36" s="566"/>
      <c r="E36" s="60">
        <v>1152</v>
      </c>
      <c r="F36" s="69">
        <v>2746</v>
      </c>
      <c r="G36" s="70">
        <f>SUM(E36:F36)</f>
        <v>3898</v>
      </c>
      <c r="H36" s="40"/>
    </row>
    <row r="37" spans="1:8" s="37" customFormat="1" ht="12.75">
      <c r="A37" s="29"/>
      <c r="B37" s="39" t="s">
        <v>188</v>
      </c>
      <c r="C37" s="39"/>
      <c r="D37" s="39"/>
      <c r="E37" s="39"/>
      <c r="F37" s="39"/>
      <c r="G37" s="40"/>
      <c r="H37" s="40"/>
    </row>
    <row r="38" spans="1:8" s="37" customFormat="1" ht="17.25" customHeight="1">
      <c r="A38" s="29"/>
      <c r="B38" s="39"/>
      <c r="C38" s="39"/>
      <c r="D38" s="39"/>
      <c r="E38" s="39"/>
      <c r="F38" s="39"/>
      <c r="G38" s="40"/>
      <c r="H38" s="40"/>
    </row>
    <row r="39" spans="1:8" s="37" customFormat="1" ht="12.75">
      <c r="A39" s="29"/>
      <c r="B39" s="582" t="s">
        <v>287</v>
      </c>
      <c r="C39" s="582"/>
      <c r="D39" s="582"/>
      <c r="E39" s="582"/>
      <c r="F39" s="582"/>
      <c r="G39" s="582"/>
      <c r="H39" s="48"/>
    </row>
    <row r="40" spans="1:8" s="37" customFormat="1" ht="8.25" customHeight="1">
      <c r="A40" s="29"/>
      <c r="B40" s="43"/>
      <c r="C40" s="33"/>
      <c r="D40" s="33"/>
      <c r="E40" s="31"/>
      <c r="F40" s="29"/>
      <c r="G40" s="40"/>
      <c r="H40" s="40"/>
    </row>
    <row r="41" spans="1:8" s="37" customFormat="1" ht="12.75">
      <c r="A41" s="29"/>
      <c r="B41" s="380" t="s">
        <v>274</v>
      </c>
      <c r="C41" s="380" t="s">
        <v>275</v>
      </c>
      <c r="D41" s="573" t="s">
        <v>276</v>
      </c>
      <c r="E41" s="574"/>
      <c r="F41" s="577" t="s">
        <v>226</v>
      </c>
      <c r="G41" s="578"/>
      <c r="H41" s="40"/>
    </row>
    <row r="42" spans="1:8" s="37" customFormat="1" ht="12.75">
      <c r="A42" s="29"/>
      <c r="B42" s="113">
        <v>37</v>
      </c>
      <c r="C42" s="113">
        <v>28</v>
      </c>
      <c r="D42" s="575">
        <v>0</v>
      </c>
      <c r="E42" s="576"/>
      <c r="F42" s="579">
        <f>SUM(B42:E42)</f>
        <v>65</v>
      </c>
      <c r="G42" s="580"/>
      <c r="H42" s="40"/>
    </row>
    <row r="43" spans="1:8" s="37" customFormat="1" ht="12.75">
      <c r="A43" s="29"/>
      <c r="B43" s="29"/>
      <c r="C43" s="29"/>
      <c r="D43" s="29"/>
      <c r="E43" s="29"/>
      <c r="F43" s="29"/>
      <c r="G43" s="29"/>
      <c r="H43" s="29"/>
    </row>
    <row r="44" spans="1:8" s="37" customFormat="1" ht="12.75">
      <c r="A44" s="29"/>
      <c r="B44" s="29"/>
      <c r="C44" s="29"/>
      <c r="D44" s="29"/>
      <c r="E44" s="29"/>
      <c r="F44" s="29"/>
      <c r="G44" s="29"/>
      <c r="H44" s="29"/>
    </row>
    <row r="45" spans="1:8" s="37" customFormat="1" ht="12.75">
      <c r="A45" s="29"/>
      <c r="B45" s="29"/>
      <c r="C45" s="29"/>
      <c r="D45" s="29"/>
      <c r="E45" s="29"/>
      <c r="F45" s="29"/>
      <c r="G45" s="29"/>
      <c r="H45" s="29"/>
    </row>
  </sheetData>
  <sheetProtection/>
  <mergeCells count="22">
    <mergeCell ref="A1:I1"/>
    <mergeCell ref="B3:G3"/>
    <mergeCell ref="B5:B10"/>
    <mergeCell ref="C5:C6"/>
    <mergeCell ref="D5:D6"/>
    <mergeCell ref="E5:H5"/>
    <mergeCell ref="C7:C9"/>
    <mergeCell ref="C10:D10"/>
    <mergeCell ref="D42:E42"/>
    <mergeCell ref="F42:G42"/>
    <mergeCell ref="B32:G32"/>
    <mergeCell ref="B35:D35"/>
    <mergeCell ref="B36:D36"/>
    <mergeCell ref="B39:G39"/>
    <mergeCell ref="D41:E41"/>
    <mergeCell ref="F41:G41"/>
    <mergeCell ref="B14:D14"/>
    <mergeCell ref="B16:G16"/>
    <mergeCell ref="B19:C21"/>
    <mergeCell ref="B22:C24"/>
    <mergeCell ref="B25:C27"/>
    <mergeCell ref="B28:C3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1:G30" formula="1"/>
  </ignoredErrors>
</worksheet>
</file>

<file path=xl/worksheets/sheet60.xml><?xml version="1.0" encoding="utf-8"?>
<worksheet xmlns="http://schemas.openxmlformats.org/spreadsheetml/2006/main" xmlns:r="http://schemas.openxmlformats.org/officeDocument/2006/relationships">
  <dimension ref="A1:I54"/>
  <sheetViews>
    <sheetView zoomScalePageLayoutView="0" workbookViewId="0" topLeftCell="A28">
      <selection activeCell="H45" sqref="H45:H46"/>
    </sheetView>
  </sheetViews>
  <sheetFormatPr defaultColWidth="11.421875" defaultRowHeight="12.75"/>
  <cols>
    <col min="1" max="1" width="2.140625" style="347" customWidth="1"/>
    <col min="2" max="2" width="20.8515625" style="347" customWidth="1"/>
    <col min="3" max="3" width="14.7109375" style="347" customWidth="1"/>
    <col min="4" max="4" width="10.7109375" style="347" customWidth="1"/>
    <col min="5" max="5" width="11.140625" style="347" customWidth="1"/>
    <col min="6" max="6" width="10.421875" style="347" customWidth="1"/>
    <col min="7" max="8" width="11.421875" style="347" customWidth="1"/>
    <col min="9" max="9" width="2.7109375" style="347" customWidth="1"/>
    <col min="10" max="16384" width="11.421875" style="347" customWidth="1"/>
  </cols>
  <sheetData>
    <row r="1" spans="1:9" ht="16.5">
      <c r="A1" s="722" t="s">
        <v>303</v>
      </c>
      <c r="B1" s="723"/>
      <c r="C1" s="723"/>
      <c r="D1" s="723"/>
      <c r="E1" s="723"/>
      <c r="F1" s="723"/>
      <c r="G1" s="723"/>
      <c r="H1" s="723"/>
      <c r="I1" s="724"/>
    </row>
    <row r="2" spans="1:9" ht="12.75">
      <c r="A2" s="387"/>
      <c r="B2" s="387"/>
      <c r="C2" s="387"/>
      <c r="D2" s="387"/>
      <c r="E2" s="387"/>
      <c r="F2" s="387"/>
      <c r="G2" s="387"/>
      <c r="H2" s="387"/>
      <c r="I2" s="387"/>
    </row>
    <row r="3" spans="1:9" ht="12.75">
      <c r="A3" s="387"/>
      <c r="B3" s="704" t="s">
        <v>288</v>
      </c>
      <c r="C3" s="704"/>
      <c r="D3" s="704"/>
      <c r="E3" s="704"/>
      <c r="F3" s="704"/>
      <c r="G3" s="704"/>
      <c r="H3" s="388"/>
      <c r="I3" s="387"/>
    </row>
    <row r="4" spans="2:8" ht="8.25" customHeight="1">
      <c r="B4" s="271"/>
      <c r="C4" s="272"/>
      <c r="D4" s="272"/>
      <c r="E4" s="273"/>
      <c r="F4" s="274"/>
      <c r="G4" s="272"/>
      <c r="H4" s="275"/>
    </row>
    <row r="5" spans="2:8" ht="12.75">
      <c r="B5" s="725" t="s">
        <v>264</v>
      </c>
      <c r="C5" s="586" t="s">
        <v>265</v>
      </c>
      <c r="D5" s="586" t="s">
        <v>280</v>
      </c>
      <c r="E5" s="592" t="s">
        <v>264</v>
      </c>
      <c r="F5" s="593"/>
      <c r="G5" s="593"/>
      <c r="H5" s="594"/>
    </row>
    <row r="6" spans="2:8" ht="12.75">
      <c r="B6" s="726"/>
      <c r="C6" s="587"/>
      <c r="D6" s="587"/>
      <c r="E6" s="374" t="s">
        <v>266</v>
      </c>
      <c r="F6" s="374" t="s">
        <v>267</v>
      </c>
      <c r="G6" s="375" t="s">
        <v>226</v>
      </c>
      <c r="H6" s="376" t="s">
        <v>268</v>
      </c>
    </row>
    <row r="7" spans="2:8" ht="15" customHeight="1">
      <c r="B7" s="726"/>
      <c r="C7" s="728" t="s">
        <v>277</v>
      </c>
      <c r="D7" s="277" t="s">
        <v>277</v>
      </c>
      <c r="E7" s="278">
        <v>0</v>
      </c>
      <c r="F7" s="279">
        <v>0</v>
      </c>
      <c r="G7" s="280">
        <f>SUM(E7:F7)</f>
        <v>0</v>
      </c>
      <c r="H7" s="281">
        <v>0</v>
      </c>
    </row>
    <row r="8" spans="2:8" ht="15">
      <c r="B8" s="726"/>
      <c r="C8" s="729"/>
      <c r="D8" s="282" t="s">
        <v>278</v>
      </c>
      <c r="E8" s="278">
        <v>396</v>
      </c>
      <c r="F8" s="279">
        <v>246</v>
      </c>
      <c r="G8" s="280">
        <f>SUM(E8:F8)</f>
        <v>642</v>
      </c>
      <c r="H8" s="281">
        <v>2</v>
      </c>
    </row>
    <row r="9" spans="2:8" ht="12.75">
      <c r="B9" s="726"/>
      <c r="C9" s="730"/>
      <c r="D9" s="283" t="s">
        <v>226</v>
      </c>
      <c r="E9" s="284">
        <f>SUM(E7:E8)</f>
        <v>396</v>
      </c>
      <c r="F9" s="285">
        <f>SUM(F7:F8)</f>
        <v>246</v>
      </c>
      <c r="G9" s="285">
        <f>SUM(G7:G8)</f>
        <v>642</v>
      </c>
      <c r="H9" s="286">
        <f>SUM(H7:H8)</f>
        <v>2</v>
      </c>
    </row>
    <row r="10" spans="2:8" ht="15" customHeight="1">
      <c r="B10" s="726"/>
      <c r="C10" s="728" t="s">
        <v>278</v>
      </c>
      <c r="D10" s="277" t="s">
        <v>277</v>
      </c>
      <c r="E10" s="278">
        <v>58</v>
      </c>
      <c r="F10" s="279">
        <v>38</v>
      </c>
      <c r="G10" s="280">
        <f>SUM(E10:F10)</f>
        <v>96</v>
      </c>
      <c r="H10" s="281">
        <v>0</v>
      </c>
    </row>
    <row r="11" spans="2:8" ht="15">
      <c r="B11" s="726"/>
      <c r="C11" s="729"/>
      <c r="D11" s="282" t="s">
        <v>278</v>
      </c>
      <c r="E11" s="278">
        <v>357</v>
      </c>
      <c r="F11" s="279">
        <v>194</v>
      </c>
      <c r="G11" s="280">
        <f>SUM(E11:F11)</f>
        <v>551</v>
      </c>
      <c r="H11" s="281">
        <v>0</v>
      </c>
    </row>
    <row r="12" spans="2:8" ht="15" customHeight="1">
      <c r="B12" s="726"/>
      <c r="C12" s="729"/>
      <c r="D12" s="283" t="s">
        <v>226</v>
      </c>
      <c r="E12" s="284">
        <f>SUM(E10:E11)</f>
        <v>415</v>
      </c>
      <c r="F12" s="285">
        <f>SUM(F10:F11)</f>
        <v>232</v>
      </c>
      <c r="G12" s="285">
        <f>SUM(G10:G11)</f>
        <v>647</v>
      </c>
      <c r="H12" s="286">
        <f>SUM(H10:H11)</f>
        <v>0</v>
      </c>
    </row>
    <row r="13" spans="2:8" ht="12.75">
      <c r="B13" s="727"/>
      <c r="C13" s="731" t="s">
        <v>226</v>
      </c>
      <c r="D13" s="732"/>
      <c r="E13" s="284">
        <f>SUM(E12,E9)</f>
        <v>811</v>
      </c>
      <c r="F13" s="285">
        <f>SUM(F12,F9)</f>
        <v>478</v>
      </c>
      <c r="G13" s="285">
        <f>SUM(G12,G9)</f>
        <v>1289</v>
      </c>
      <c r="H13" s="286">
        <f>SUM(H12,H9)</f>
        <v>2</v>
      </c>
    </row>
    <row r="14" spans="2:8" ht="12.75">
      <c r="B14" s="364"/>
      <c r="C14" s="365"/>
      <c r="D14" s="365"/>
      <c r="E14" s="366"/>
      <c r="F14" s="366"/>
      <c r="G14" s="366"/>
      <c r="H14" s="366"/>
    </row>
    <row r="15" spans="2:8" ht="12.75">
      <c r="B15" s="364"/>
      <c r="C15" s="365"/>
      <c r="D15" s="365"/>
      <c r="E15" s="366"/>
      <c r="F15" s="366"/>
      <c r="G15" s="366"/>
      <c r="H15" s="366"/>
    </row>
    <row r="16" spans="2:8" ht="12.75">
      <c r="B16" s="364"/>
      <c r="C16" s="365"/>
      <c r="D16" s="365"/>
      <c r="E16" s="366"/>
      <c r="F16" s="366"/>
      <c r="G16" s="366"/>
      <c r="H16" s="366"/>
    </row>
    <row r="17" spans="2:8" ht="12.75">
      <c r="B17" s="364"/>
      <c r="C17" s="365"/>
      <c r="D17" s="365"/>
      <c r="E17" s="366"/>
      <c r="F17" s="366"/>
      <c r="G17" s="366"/>
      <c r="H17" s="366"/>
    </row>
    <row r="18" spans="2:8" ht="12.75">
      <c r="B18" s="364"/>
      <c r="C18" s="365"/>
      <c r="D18" s="365"/>
      <c r="E18" s="366"/>
      <c r="F18" s="366"/>
      <c r="G18" s="366"/>
      <c r="H18" s="366"/>
    </row>
    <row r="19" spans="2:8" ht="12.75">
      <c r="B19" s="364"/>
      <c r="C19" s="365"/>
      <c r="D19" s="365"/>
      <c r="E19" s="366"/>
      <c r="F19" s="366"/>
      <c r="G19" s="366"/>
      <c r="H19" s="366"/>
    </row>
    <row r="20" spans="2:8" ht="12.75">
      <c r="B20" s="289"/>
      <c r="C20" s="287"/>
      <c r="D20" s="287"/>
      <c r="E20" s="288"/>
      <c r="F20" s="288"/>
      <c r="G20" s="288"/>
      <c r="H20" s="288"/>
    </row>
    <row r="21" spans="2:8" ht="12.75">
      <c r="B21" s="290"/>
      <c r="C21" s="290"/>
      <c r="D21" s="290"/>
      <c r="E21" s="290"/>
      <c r="F21" s="290"/>
      <c r="G21" s="291"/>
      <c r="H21" s="291"/>
    </row>
    <row r="22" spans="1:8" s="368" customFormat="1" ht="12.75">
      <c r="A22" s="363"/>
      <c r="B22" s="293"/>
      <c r="C22" s="293"/>
      <c r="D22" s="293"/>
      <c r="E22" s="374" t="s">
        <v>266</v>
      </c>
      <c r="F22" s="374" t="s">
        <v>267</v>
      </c>
      <c r="G22" s="375" t="s">
        <v>226</v>
      </c>
      <c r="H22" s="254"/>
    </row>
    <row r="23" spans="1:8" s="368" customFormat="1" ht="30" customHeight="1">
      <c r="A23" s="363"/>
      <c r="B23" s="711" t="s">
        <v>168</v>
      </c>
      <c r="C23" s="712"/>
      <c r="D23" s="713"/>
      <c r="E23" s="294">
        <v>0</v>
      </c>
      <c r="F23" s="294">
        <v>0</v>
      </c>
      <c r="G23" s="295">
        <f>SUM(E23:F23)</f>
        <v>0</v>
      </c>
      <c r="H23" s="254"/>
    </row>
    <row r="24" spans="1:2" s="368" customFormat="1" ht="17.25" customHeight="1">
      <c r="A24" s="363"/>
      <c r="B24" s="367"/>
    </row>
    <row r="25" spans="1:8" s="368" customFormat="1" ht="12.75">
      <c r="A25" s="363"/>
      <c r="B25" s="704" t="s">
        <v>285</v>
      </c>
      <c r="C25" s="704"/>
      <c r="D25" s="704"/>
      <c r="E25" s="704"/>
      <c r="F25" s="704"/>
      <c r="G25" s="704"/>
      <c r="H25" s="270"/>
    </row>
    <row r="26" spans="1:8" s="368" customFormat="1" ht="8.25" customHeight="1">
      <c r="A26" s="363"/>
      <c r="B26" s="275"/>
      <c r="C26" s="297"/>
      <c r="D26" s="297"/>
      <c r="E26" s="274"/>
      <c r="F26" s="272"/>
      <c r="G26" s="272"/>
      <c r="H26" s="296"/>
    </row>
    <row r="27" spans="1:8" s="368" customFormat="1" ht="12.75">
      <c r="A27" s="363"/>
      <c r="B27" s="297"/>
      <c r="C27" s="297"/>
      <c r="D27" s="377" t="s">
        <v>280</v>
      </c>
      <c r="E27" s="377" t="s">
        <v>266</v>
      </c>
      <c r="F27" s="379" t="s">
        <v>267</v>
      </c>
      <c r="G27" s="378" t="s">
        <v>226</v>
      </c>
      <c r="H27" s="296"/>
    </row>
    <row r="28" spans="1:8" s="368" customFormat="1" ht="15">
      <c r="A28" s="363"/>
      <c r="B28" s="714" t="s">
        <v>269</v>
      </c>
      <c r="C28" s="715"/>
      <c r="D28" s="277" t="s">
        <v>277</v>
      </c>
      <c r="E28" s="298">
        <v>15</v>
      </c>
      <c r="F28" s="299">
        <v>5</v>
      </c>
      <c r="G28" s="300">
        <f>SUM(E28:F28)</f>
        <v>20</v>
      </c>
      <c r="H28" s="296"/>
    </row>
    <row r="29" spans="1:8" s="368" customFormat="1" ht="15">
      <c r="A29" s="363"/>
      <c r="B29" s="716"/>
      <c r="C29" s="717"/>
      <c r="D29" s="282" t="s">
        <v>278</v>
      </c>
      <c r="E29" s="279">
        <v>295</v>
      </c>
      <c r="F29" s="278">
        <v>181</v>
      </c>
      <c r="G29" s="280">
        <f>SUM(E29:F29)</f>
        <v>476</v>
      </c>
      <c r="H29" s="296"/>
    </row>
    <row r="30" spans="1:8" s="368" customFormat="1" ht="12.75">
      <c r="A30" s="363"/>
      <c r="B30" s="718"/>
      <c r="C30" s="719"/>
      <c r="D30" s="283" t="s">
        <v>226</v>
      </c>
      <c r="E30" s="300">
        <f>SUM(E28:E29)</f>
        <v>310</v>
      </c>
      <c r="F30" s="301">
        <f>SUM(F28:F29)</f>
        <v>186</v>
      </c>
      <c r="G30" s="300">
        <f>SUM(G28:G29)</f>
        <v>496</v>
      </c>
      <c r="H30" s="296"/>
    </row>
    <row r="31" spans="1:8" s="368" customFormat="1" ht="15">
      <c r="A31" s="363"/>
      <c r="B31" s="714" t="s">
        <v>270</v>
      </c>
      <c r="C31" s="715"/>
      <c r="D31" s="277" t="s">
        <v>277</v>
      </c>
      <c r="E31" s="302">
        <v>14</v>
      </c>
      <c r="F31" s="298">
        <v>5</v>
      </c>
      <c r="G31" s="303">
        <f>SUM(E31:F31)</f>
        <v>19</v>
      </c>
      <c r="H31" s="297"/>
    </row>
    <row r="32" spans="1:8" s="368" customFormat="1" ht="15">
      <c r="A32" s="363"/>
      <c r="B32" s="716"/>
      <c r="C32" s="717"/>
      <c r="D32" s="282" t="s">
        <v>278</v>
      </c>
      <c r="E32" s="304">
        <v>293</v>
      </c>
      <c r="F32" s="305">
        <v>179</v>
      </c>
      <c r="G32" s="306">
        <f>SUM(E32:F32)</f>
        <v>472</v>
      </c>
      <c r="H32" s="297"/>
    </row>
    <row r="33" spans="1:8" s="368" customFormat="1" ht="12.75">
      <c r="A33" s="363"/>
      <c r="B33" s="718"/>
      <c r="C33" s="719"/>
      <c r="D33" s="283" t="s">
        <v>226</v>
      </c>
      <c r="E33" s="285">
        <f>SUM(E31:E32)</f>
        <v>307</v>
      </c>
      <c r="F33" s="284">
        <f>SUM(F31:F32)</f>
        <v>184</v>
      </c>
      <c r="G33" s="285">
        <f>SUM(G31:G32)</f>
        <v>491</v>
      </c>
      <c r="H33" s="297"/>
    </row>
    <row r="34" spans="1:8" s="368" customFormat="1" ht="12.75" customHeight="1">
      <c r="A34" s="363"/>
      <c r="B34" s="705" t="s">
        <v>271</v>
      </c>
      <c r="C34" s="707"/>
      <c r="D34" s="277" t="s">
        <v>277</v>
      </c>
      <c r="E34" s="298">
        <v>0</v>
      </c>
      <c r="F34" s="299">
        <v>0</v>
      </c>
      <c r="G34" s="300">
        <f>SUM(E34:F34)</f>
        <v>0</v>
      </c>
      <c r="H34" s="297"/>
    </row>
    <row r="35" spans="1:8" s="368" customFormat="1" ht="12.75" customHeight="1">
      <c r="A35" s="363"/>
      <c r="B35" s="720"/>
      <c r="C35" s="721"/>
      <c r="D35" s="282" t="s">
        <v>278</v>
      </c>
      <c r="E35" s="279">
        <v>15</v>
      </c>
      <c r="F35" s="278">
        <v>5</v>
      </c>
      <c r="G35" s="280">
        <f>SUM(E35:F35)</f>
        <v>20</v>
      </c>
      <c r="H35" s="297"/>
    </row>
    <row r="36" spans="1:8" s="368" customFormat="1" ht="12.75" customHeight="1">
      <c r="A36" s="363"/>
      <c r="B36" s="708"/>
      <c r="C36" s="710"/>
      <c r="D36" s="283" t="s">
        <v>226</v>
      </c>
      <c r="E36" s="300">
        <f>SUM(E34:E35)</f>
        <v>15</v>
      </c>
      <c r="F36" s="301">
        <f>SUM(F34:F35)</f>
        <v>5</v>
      </c>
      <c r="G36" s="300">
        <f>SUM(G34:G35)</f>
        <v>20</v>
      </c>
      <c r="H36" s="297"/>
    </row>
    <row r="37" spans="1:8" s="368" customFormat="1" ht="12.75" customHeight="1">
      <c r="A37" s="363"/>
      <c r="B37" s="705" t="s">
        <v>272</v>
      </c>
      <c r="C37" s="707"/>
      <c r="D37" s="277" t="s">
        <v>277</v>
      </c>
      <c r="E37" s="298">
        <v>0</v>
      </c>
      <c r="F37" s="299">
        <v>0</v>
      </c>
      <c r="G37" s="300">
        <f>SUM(E37:F37)</f>
        <v>0</v>
      </c>
      <c r="H37" s="307"/>
    </row>
    <row r="38" spans="1:8" s="368" customFormat="1" ht="12.75" customHeight="1">
      <c r="A38" s="363"/>
      <c r="B38" s="720"/>
      <c r="C38" s="721"/>
      <c r="D38" s="282" t="s">
        <v>278</v>
      </c>
      <c r="E38" s="279">
        <v>15</v>
      </c>
      <c r="F38" s="278">
        <v>5</v>
      </c>
      <c r="G38" s="280">
        <f>SUM(E38:F38)</f>
        <v>20</v>
      </c>
      <c r="H38" s="307"/>
    </row>
    <row r="39" spans="1:8" s="368" customFormat="1" ht="12.75" customHeight="1">
      <c r="A39" s="363"/>
      <c r="B39" s="708"/>
      <c r="C39" s="710"/>
      <c r="D39" s="283" t="s">
        <v>226</v>
      </c>
      <c r="E39" s="285">
        <f>SUM(E37:E38)</f>
        <v>15</v>
      </c>
      <c r="F39" s="284">
        <f>SUM(F37:F38)</f>
        <v>5</v>
      </c>
      <c r="G39" s="285">
        <f>SUM(G37:G38)</f>
        <v>20</v>
      </c>
      <c r="H39" s="307"/>
    </row>
    <row r="40" spans="1:8" s="368" customFormat="1" ht="17.25" customHeight="1">
      <c r="A40" s="363"/>
      <c r="B40" s="296"/>
      <c r="C40" s="296"/>
      <c r="D40" s="296"/>
      <c r="E40" s="308"/>
      <c r="F40" s="308"/>
      <c r="G40" s="308"/>
      <c r="H40" s="297"/>
    </row>
    <row r="41" spans="1:8" s="368" customFormat="1" ht="12.75">
      <c r="A41" s="363"/>
      <c r="B41" s="704" t="s">
        <v>286</v>
      </c>
      <c r="C41" s="704"/>
      <c r="D41" s="704"/>
      <c r="E41" s="704"/>
      <c r="F41" s="704"/>
      <c r="G41" s="704"/>
      <c r="H41" s="270"/>
    </row>
    <row r="42" spans="1:8" s="368" customFormat="1" ht="8.25" customHeight="1">
      <c r="A42" s="363"/>
      <c r="B42" s="275"/>
      <c r="C42" s="297"/>
      <c r="D42" s="297"/>
      <c r="E42" s="297"/>
      <c r="F42" s="297"/>
      <c r="G42" s="297"/>
      <c r="H42" s="297"/>
    </row>
    <row r="43" spans="1:8" s="368" customFormat="1" ht="12.75">
      <c r="A43" s="363"/>
      <c r="B43" s="293"/>
      <c r="C43" s="293"/>
      <c r="D43" s="293"/>
      <c r="E43" s="377" t="s">
        <v>266</v>
      </c>
      <c r="F43" s="379" t="s">
        <v>267</v>
      </c>
      <c r="G43" s="378" t="s">
        <v>226</v>
      </c>
      <c r="H43" s="297"/>
    </row>
    <row r="44" spans="1:8" s="368" customFormat="1" ht="27" customHeight="1">
      <c r="A44" s="363"/>
      <c r="B44" s="705" t="s">
        <v>187</v>
      </c>
      <c r="C44" s="706"/>
      <c r="D44" s="707"/>
      <c r="E44" s="309">
        <v>1164</v>
      </c>
      <c r="F44" s="310">
        <v>695</v>
      </c>
      <c r="G44" s="311">
        <f>SUM(E44:F44)</f>
        <v>1859</v>
      </c>
      <c r="H44" s="297"/>
    </row>
    <row r="45" spans="1:8" s="368" customFormat="1" ht="12.75" customHeight="1">
      <c r="A45" s="363"/>
      <c r="B45" s="708" t="s">
        <v>273</v>
      </c>
      <c r="C45" s="709"/>
      <c r="D45" s="710"/>
      <c r="E45" s="312">
        <v>521</v>
      </c>
      <c r="F45" s="313">
        <v>333</v>
      </c>
      <c r="G45" s="314">
        <f>SUM(E45:F45)</f>
        <v>854</v>
      </c>
      <c r="H45" s="408"/>
    </row>
    <row r="46" spans="1:8" s="368" customFormat="1" ht="12.75">
      <c r="A46" s="363"/>
      <c r="B46" s="296" t="s">
        <v>188</v>
      </c>
      <c r="C46" s="296"/>
      <c r="D46" s="296"/>
      <c r="E46" s="296"/>
      <c r="F46" s="296"/>
      <c r="G46" s="297"/>
      <c r="H46" s="424"/>
    </row>
    <row r="47" spans="1:8" s="368" customFormat="1" ht="17.25" customHeight="1">
      <c r="A47" s="363"/>
      <c r="B47" s="296"/>
      <c r="C47" s="296"/>
      <c r="D47" s="296"/>
      <c r="E47" s="296"/>
      <c r="F47" s="296"/>
      <c r="G47" s="297"/>
      <c r="H47" s="297"/>
    </row>
    <row r="48" spans="1:8" s="368" customFormat="1" ht="12.75">
      <c r="A48" s="363"/>
      <c r="B48" s="704" t="s">
        <v>287</v>
      </c>
      <c r="C48" s="704"/>
      <c r="D48" s="704"/>
      <c r="E48" s="704"/>
      <c r="F48" s="704"/>
      <c r="G48" s="704"/>
      <c r="H48" s="270"/>
    </row>
    <row r="49" spans="1:8" s="368" customFormat="1" ht="8.25" customHeight="1">
      <c r="A49" s="363"/>
      <c r="B49" s="315"/>
      <c r="C49" s="274"/>
      <c r="D49" s="274"/>
      <c r="E49" s="272"/>
      <c r="F49" s="292"/>
      <c r="G49" s="297"/>
      <c r="H49" s="297"/>
    </row>
    <row r="50" spans="1:8" s="368" customFormat="1" ht="12.75">
      <c r="A50" s="363"/>
      <c r="B50" s="380" t="s">
        <v>274</v>
      </c>
      <c r="C50" s="380" t="s">
        <v>275</v>
      </c>
      <c r="D50" s="573" t="s">
        <v>276</v>
      </c>
      <c r="E50" s="574"/>
      <c r="F50" s="577" t="s">
        <v>226</v>
      </c>
      <c r="G50" s="578"/>
      <c r="H50" s="297"/>
    </row>
    <row r="51" spans="1:8" s="368" customFormat="1" ht="12.75">
      <c r="A51" s="363"/>
      <c r="B51" s="316">
        <v>28</v>
      </c>
      <c r="C51" s="316">
        <v>0</v>
      </c>
      <c r="D51" s="700">
        <v>0</v>
      </c>
      <c r="E51" s="701"/>
      <c r="F51" s="702">
        <f>SUM(B51:E51)</f>
        <v>28</v>
      </c>
      <c r="G51" s="703"/>
      <c r="H51" s="297"/>
    </row>
    <row r="52" spans="1:8" s="368" customFormat="1" ht="12.75">
      <c r="A52" s="363"/>
      <c r="B52" s="363"/>
      <c r="C52" s="363"/>
      <c r="D52" s="363"/>
      <c r="E52" s="363"/>
      <c r="F52" s="363"/>
      <c r="G52" s="363"/>
      <c r="H52" s="363"/>
    </row>
    <row r="53" spans="1:8" s="368" customFormat="1" ht="12.75">
      <c r="A53" s="363"/>
      <c r="B53" s="363"/>
      <c r="C53" s="363"/>
      <c r="D53" s="363"/>
      <c r="E53" s="363"/>
      <c r="F53" s="363"/>
      <c r="G53" s="363"/>
      <c r="H53" s="363"/>
    </row>
    <row r="54" spans="1:8" s="368" customFormat="1" ht="12.75">
      <c r="A54" s="363"/>
      <c r="B54" s="363"/>
      <c r="C54" s="363"/>
      <c r="D54" s="363"/>
      <c r="E54" s="363"/>
      <c r="F54" s="363"/>
      <c r="G54" s="363"/>
      <c r="H54" s="363"/>
    </row>
  </sheetData>
  <sheetProtection/>
  <mergeCells count="23">
    <mergeCell ref="A1:I1"/>
    <mergeCell ref="B3:G3"/>
    <mergeCell ref="B5:B13"/>
    <mergeCell ref="C5:C6"/>
    <mergeCell ref="D5:D6"/>
    <mergeCell ref="E5:H5"/>
    <mergeCell ref="C7:C9"/>
    <mergeCell ref="C10:C12"/>
    <mergeCell ref="C13:D13"/>
    <mergeCell ref="B23:D23"/>
    <mergeCell ref="B25:G25"/>
    <mergeCell ref="B28:C30"/>
    <mergeCell ref="B31:C33"/>
    <mergeCell ref="B34:C36"/>
    <mergeCell ref="B37:C39"/>
    <mergeCell ref="D51:E51"/>
    <mergeCell ref="F51:G51"/>
    <mergeCell ref="B41:G41"/>
    <mergeCell ref="B44:D44"/>
    <mergeCell ref="B45:D45"/>
    <mergeCell ref="B48:G48"/>
    <mergeCell ref="D50:E50"/>
    <mergeCell ref="F50:G50"/>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Q48"/>
  <sheetViews>
    <sheetView zoomScalePageLayoutView="0" workbookViewId="0" topLeftCell="A1">
      <selection activeCell="A1" sqref="A1:J49"/>
    </sheetView>
  </sheetViews>
  <sheetFormatPr defaultColWidth="11.421875" defaultRowHeight="12.75"/>
  <cols>
    <col min="1" max="1" width="2.140625" style="347" customWidth="1"/>
    <col min="2" max="2" width="35.00390625" style="347" customWidth="1"/>
    <col min="3" max="3" width="11.421875" style="347" customWidth="1"/>
    <col min="4" max="4" width="9.421875" style="347" customWidth="1"/>
    <col min="5" max="5" width="9.7109375" style="347" customWidth="1"/>
    <col min="6" max="6" width="11.421875" style="347" customWidth="1"/>
    <col min="7" max="7" width="9.00390625" style="347" customWidth="1"/>
    <col min="8" max="8" width="8.140625" style="347" customWidth="1"/>
    <col min="9" max="9" width="7.7109375" style="347" customWidth="1"/>
    <col min="10" max="10" width="3.140625" style="347" customWidth="1"/>
    <col min="11" max="16384" width="11.421875" style="347" customWidth="1"/>
  </cols>
  <sheetData>
    <row r="1" spans="1:10" ht="16.5">
      <c r="A1" s="722" t="s">
        <v>303</v>
      </c>
      <c r="B1" s="723"/>
      <c r="C1" s="723"/>
      <c r="D1" s="723"/>
      <c r="E1" s="723"/>
      <c r="F1" s="723"/>
      <c r="G1" s="723"/>
      <c r="H1" s="723"/>
      <c r="I1" s="723"/>
      <c r="J1" s="724"/>
    </row>
    <row r="2" spans="1:10" ht="12.75">
      <c r="A2" s="387"/>
      <c r="B2" s="387"/>
      <c r="C2" s="387"/>
      <c r="D2" s="387"/>
      <c r="E2" s="387"/>
      <c r="F2" s="387"/>
      <c r="G2" s="387"/>
      <c r="H2" s="387"/>
      <c r="I2" s="387"/>
      <c r="J2" s="387"/>
    </row>
    <row r="3" spans="1:10" ht="12.75" customHeight="1">
      <c r="A3" s="387"/>
      <c r="B3" s="704" t="s">
        <v>282</v>
      </c>
      <c r="C3" s="704"/>
      <c r="D3" s="704"/>
      <c r="E3" s="704"/>
      <c r="F3" s="704"/>
      <c r="G3" s="704"/>
      <c r="H3" s="704"/>
      <c r="I3" s="704"/>
      <c r="J3" s="387"/>
    </row>
    <row r="4" spans="2:9" ht="8.25" customHeight="1">
      <c r="B4" s="317"/>
      <c r="C4" s="317"/>
      <c r="D4" s="317"/>
      <c r="E4" s="317"/>
      <c r="F4" s="317"/>
      <c r="G4" s="317"/>
      <c r="H4" s="317"/>
      <c r="I4" s="317"/>
    </row>
    <row r="5" spans="2:9" ht="12.75" customHeight="1">
      <c r="B5" s="318"/>
      <c r="C5" s="595" t="s">
        <v>197</v>
      </c>
      <c r="D5" s="595" t="s">
        <v>236</v>
      </c>
      <c r="E5" s="595" t="s">
        <v>152</v>
      </c>
      <c r="F5" s="595" t="s">
        <v>151</v>
      </c>
      <c r="G5" s="595" t="s">
        <v>239</v>
      </c>
      <c r="H5" s="595" t="s">
        <v>227</v>
      </c>
      <c r="I5" s="598" t="s">
        <v>226</v>
      </c>
    </row>
    <row r="6" spans="2:9" ht="12.75">
      <c r="B6" s="318"/>
      <c r="C6" s="596"/>
      <c r="D6" s="596"/>
      <c r="E6" s="596"/>
      <c r="F6" s="596"/>
      <c r="G6" s="596"/>
      <c r="H6" s="596"/>
      <c r="I6" s="599"/>
    </row>
    <row r="7" spans="2:9" ht="12.75">
      <c r="B7" s="318"/>
      <c r="C7" s="596"/>
      <c r="D7" s="596"/>
      <c r="E7" s="596"/>
      <c r="F7" s="596"/>
      <c r="G7" s="596"/>
      <c r="H7" s="596"/>
      <c r="I7" s="599"/>
    </row>
    <row r="8" spans="2:9" ht="12.75">
      <c r="B8" s="318"/>
      <c r="C8" s="596"/>
      <c r="D8" s="596"/>
      <c r="E8" s="596"/>
      <c r="F8" s="596"/>
      <c r="G8" s="596"/>
      <c r="H8" s="596"/>
      <c r="I8" s="599"/>
    </row>
    <row r="9" spans="2:9" ht="12.75">
      <c r="B9" s="318"/>
      <c r="C9" s="596"/>
      <c r="D9" s="596"/>
      <c r="E9" s="596"/>
      <c r="F9" s="596"/>
      <c r="G9" s="596"/>
      <c r="H9" s="596"/>
      <c r="I9" s="599"/>
    </row>
    <row r="10" spans="2:9" ht="12.75">
      <c r="B10" s="318"/>
      <c r="C10" s="596"/>
      <c r="D10" s="596"/>
      <c r="E10" s="596"/>
      <c r="F10" s="596"/>
      <c r="G10" s="596"/>
      <c r="H10" s="596"/>
      <c r="I10" s="599"/>
    </row>
    <row r="11" spans="2:9" ht="12.75">
      <c r="B11" s="318"/>
      <c r="C11" s="597"/>
      <c r="D11" s="597"/>
      <c r="E11" s="597"/>
      <c r="F11" s="597"/>
      <c r="G11" s="597"/>
      <c r="H11" s="597"/>
      <c r="I11" s="600"/>
    </row>
    <row r="12" spans="2:9" ht="15" customHeight="1">
      <c r="B12" s="319" t="s">
        <v>290</v>
      </c>
      <c r="C12" s="320">
        <v>15.7</v>
      </c>
      <c r="D12" s="321">
        <v>0</v>
      </c>
      <c r="E12" s="322">
        <v>6.2</v>
      </c>
      <c r="F12" s="321">
        <v>68.8</v>
      </c>
      <c r="G12" s="323">
        <v>9.3</v>
      </c>
      <c r="H12" s="322">
        <v>0</v>
      </c>
      <c r="I12" s="324">
        <f>SUM(C12:H12)</f>
        <v>99.99999999999999</v>
      </c>
    </row>
    <row r="13" spans="2:9" ht="12.75">
      <c r="B13" s="325" t="s">
        <v>241</v>
      </c>
      <c r="C13" s="326"/>
      <c r="D13" s="327"/>
      <c r="E13" s="326"/>
      <c r="F13" s="327"/>
      <c r="G13" s="326"/>
      <c r="H13" s="328"/>
      <c r="I13" s="329">
        <v>625</v>
      </c>
    </row>
    <row r="14" spans="2:9" ht="12.75">
      <c r="B14" s="330" t="s">
        <v>291</v>
      </c>
      <c r="C14" s="331">
        <v>15.5</v>
      </c>
      <c r="D14" s="332">
        <v>0</v>
      </c>
      <c r="E14" s="333">
        <v>7.8</v>
      </c>
      <c r="F14" s="332">
        <v>69.2</v>
      </c>
      <c r="G14" s="333">
        <v>7.5</v>
      </c>
      <c r="H14" s="334">
        <v>0</v>
      </c>
      <c r="I14" s="335">
        <f>SUM(C14:H14)</f>
        <v>100</v>
      </c>
    </row>
    <row r="15" spans="2:9" ht="12.75">
      <c r="B15" s="336" t="s">
        <v>241</v>
      </c>
      <c r="C15" s="337"/>
      <c r="D15" s="327"/>
      <c r="E15" s="326"/>
      <c r="F15" s="327"/>
      <c r="G15" s="326"/>
      <c r="H15" s="338"/>
      <c r="I15" s="339">
        <v>1268</v>
      </c>
    </row>
    <row r="16" spans="2:9" ht="12.75">
      <c r="B16" s="340"/>
      <c r="C16" s="333"/>
      <c r="D16" s="333"/>
      <c r="E16" s="333"/>
      <c r="F16" s="333"/>
      <c r="G16" s="333"/>
      <c r="H16" s="341"/>
      <c r="I16" s="342"/>
    </row>
    <row r="17" spans="2:9" ht="12.75" customHeight="1">
      <c r="B17" s="704" t="s">
        <v>283</v>
      </c>
      <c r="C17" s="704"/>
      <c r="D17" s="704"/>
      <c r="E17" s="704"/>
      <c r="F17" s="704"/>
      <c r="G17" s="704"/>
      <c r="H17" s="704"/>
      <c r="I17" s="704"/>
    </row>
    <row r="18" spans="2:9" ht="8.25" customHeight="1">
      <c r="B18" s="343"/>
      <c r="C18" s="343"/>
      <c r="D18" s="343"/>
      <c r="E18" s="343"/>
      <c r="F18" s="333"/>
      <c r="G18" s="333"/>
      <c r="H18" s="341"/>
      <c r="I18" s="342"/>
    </row>
    <row r="19" spans="2:9" ht="32.25" customHeight="1">
      <c r="B19" s="382" t="s">
        <v>235</v>
      </c>
      <c r="C19" s="615" t="s">
        <v>290</v>
      </c>
      <c r="D19" s="615"/>
      <c r="E19" s="615" t="s">
        <v>291</v>
      </c>
      <c r="F19" s="615"/>
      <c r="G19" s="333"/>
      <c r="H19" s="341"/>
      <c r="I19" s="342"/>
    </row>
    <row r="20" spans="2:9" ht="12.75">
      <c r="B20" s="276" t="s">
        <v>242</v>
      </c>
      <c r="C20" s="747">
        <v>0</v>
      </c>
      <c r="D20" s="748"/>
      <c r="E20" s="747">
        <v>0</v>
      </c>
      <c r="F20" s="748"/>
      <c r="G20" s="333"/>
      <c r="H20" s="341"/>
      <c r="I20" s="342"/>
    </row>
    <row r="21" spans="2:9" ht="12.75">
      <c r="B21" s="344" t="s">
        <v>243</v>
      </c>
      <c r="C21" s="743">
        <v>0</v>
      </c>
      <c r="D21" s="744"/>
      <c r="E21" s="743">
        <v>0</v>
      </c>
      <c r="F21" s="744"/>
      <c r="G21" s="333"/>
      <c r="H21" s="341"/>
      <c r="I21" s="342"/>
    </row>
    <row r="22" spans="2:9" ht="12.75">
      <c r="B22" s="344" t="s">
        <v>244</v>
      </c>
      <c r="C22" s="743">
        <v>6.6</v>
      </c>
      <c r="D22" s="744"/>
      <c r="E22" s="743">
        <v>3.9</v>
      </c>
      <c r="F22" s="744"/>
      <c r="G22" s="333"/>
      <c r="H22" s="341"/>
      <c r="I22" s="342"/>
    </row>
    <row r="23" spans="2:9" ht="12.75">
      <c r="B23" s="344" t="s">
        <v>245</v>
      </c>
      <c r="C23" s="743">
        <v>44.2</v>
      </c>
      <c r="D23" s="744"/>
      <c r="E23" s="743">
        <v>43.5</v>
      </c>
      <c r="F23" s="744"/>
      <c r="G23" s="333"/>
      <c r="H23" s="341"/>
      <c r="I23" s="342"/>
    </row>
    <row r="24" spans="2:9" ht="12.75">
      <c r="B24" s="344" t="s">
        <v>246</v>
      </c>
      <c r="C24" s="743">
        <v>28.2</v>
      </c>
      <c r="D24" s="744"/>
      <c r="E24" s="743">
        <v>31.2</v>
      </c>
      <c r="F24" s="744"/>
      <c r="G24" s="333"/>
      <c r="H24" s="341"/>
      <c r="I24" s="342"/>
    </row>
    <row r="25" spans="2:9" ht="12.75">
      <c r="B25" s="344" t="s">
        <v>247</v>
      </c>
      <c r="C25" s="743">
        <v>14.6</v>
      </c>
      <c r="D25" s="744"/>
      <c r="E25" s="743">
        <v>14.6</v>
      </c>
      <c r="F25" s="744"/>
      <c r="G25" s="333"/>
      <c r="H25" s="341"/>
      <c r="I25" s="342"/>
    </row>
    <row r="26" spans="2:9" ht="12.75">
      <c r="B26" s="344" t="s">
        <v>248</v>
      </c>
      <c r="C26" s="743">
        <v>5.9</v>
      </c>
      <c r="D26" s="744"/>
      <c r="E26" s="743">
        <v>5.3</v>
      </c>
      <c r="F26" s="744"/>
      <c r="G26" s="333"/>
      <c r="H26" s="341"/>
      <c r="I26" s="342"/>
    </row>
    <row r="27" spans="2:9" ht="12.75">
      <c r="B27" s="344" t="s">
        <v>249</v>
      </c>
      <c r="C27" s="743">
        <v>0.6</v>
      </c>
      <c r="D27" s="744"/>
      <c r="E27" s="743">
        <v>1.3</v>
      </c>
      <c r="F27" s="744"/>
      <c r="G27" s="333"/>
      <c r="H27" s="341"/>
      <c r="I27" s="342"/>
    </row>
    <row r="28" spans="2:9" ht="12.75">
      <c r="B28" s="344" t="s">
        <v>250</v>
      </c>
      <c r="C28" s="743">
        <v>0</v>
      </c>
      <c r="D28" s="744"/>
      <c r="E28" s="743">
        <v>0.1</v>
      </c>
      <c r="F28" s="744"/>
      <c r="G28" s="333"/>
      <c r="H28" s="341"/>
      <c r="I28" s="342"/>
    </row>
    <row r="29" spans="2:9" ht="12.75">
      <c r="B29" s="345" t="s">
        <v>227</v>
      </c>
      <c r="C29" s="743">
        <v>0</v>
      </c>
      <c r="D29" s="744"/>
      <c r="E29" s="743">
        <v>0.1</v>
      </c>
      <c r="F29" s="744"/>
      <c r="G29" s="333"/>
      <c r="H29" s="341"/>
      <c r="I29" s="342"/>
    </row>
    <row r="30" spans="2:9" ht="12.75">
      <c r="B30" s="346" t="s">
        <v>226</v>
      </c>
      <c r="C30" s="745">
        <v>100.1</v>
      </c>
      <c r="D30" s="746"/>
      <c r="E30" s="745">
        <v>99.99999999999997</v>
      </c>
      <c r="F30" s="746"/>
      <c r="G30" s="333"/>
      <c r="H30" s="341"/>
      <c r="I30" s="342"/>
    </row>
    <row r="31" spans="2:9" ht="12.75">
      <c r="B31" s="336" t="s">
        <v>241</v>
      </c>
      <c r="C31" s="737">
        <v>625</v>
      </c>
      <c r="D31" s="738"/>
      <c r="E31" s="739">
        <v>1268</v>
      </c>
      <c r="F31" s="738"/>
      <c r="G31" s="333"/>
      <c r="H31" s="341"/>
      <c r="I31" s="342"/>
    </row>
    <row r="32" spans="2:9" ht="16.5" customHeight="1">
      <c r="B32" s="348"/>
      <c r="C32" s="349"/>
      <c r="D32" s="349"/>
      <c r="E32" s="349"/>
      <c r="F32" s="349"/>
      <c r="G32" s="349"/>
      <c r="H32" s="350"/>
      <c r="I32" s="351"/>
    </row>
    <row r="33" spans="2:17" ht="12.75" customHeight="1">
      <c r="B33" s="740" t="s">
        <v>194</v>
      </c>
      <c r="C33" s="740"/>
      <c r="D33" s="740"/>
      <c r="E33" s="740"/>
      <c r="F33" s="740"/>
      <c r="G33" s="740"/>
      <c r="H33" s="740"/>
      <c r="I33" s="740"/>
      <c r="J33" s="352"/>
      <c r="K33" s="352"/>
      <c r="L33" s="352"/>
      <c r="M33" s="352"/>
      <c r="N33" s="352"/>
      <c r="O33" s="352"/>
      <c r="P33" s="352"/>
      <c r="Q33" s="352"/>
    </row>
    <row r="34" ht="8.25" customHeight="1"/>
    <row r="35" spans="2:6" ht="18" customHeight="1">
      <c r="B35" s="253"/>
      <c r="C35" s="592" t="s">
        <v>222</v>
      </c>
      <c r="D35" s="594"/>
      <c r="E35" s="592" t="s">
        <v>223</v>
      </c>
      <c r="F35" s="594"/>
    </row>
    <row r="36" spans="2:6" ht="18.75" customHeight="1">
      <c r="B36" s="276" t="s">
        <v>153</v>
      </c>
      <c r="C36" s="741">
        <v>15</v>
      </c>
      <c r="D36" s="742">
        <v>11</v>
      </c>
      <c r="E36" s="741">
        <v>10</v>
      </c>
      <c r="F36" s="742">
        <v>10</v>
      </c>
    </row>
    <row r="37" spans="2:6" ht="27.75" customHeight="1">
      <c r="B37" s="344" t="s">
        <v>154</v>
      </c>
      <c r="C37" s="733">
        <v>2</v>
      </c>
      <c r="D37" s="734">
        <v>1</v>
      </c>
      <c r="E37" s="733">
        <v>1</v>
      </c>
      <c r="F37" s="734">
        <v>3</v>
      </c>
    </row>
    <row r="38" spans="2:6" ht="27.75" customHeight="1">
      <c r="B38" s="344" t="s">
        <v>155</v>
      </c>
      <c r="C38" s="733">
        <v>0</v>
      </c>
      <c r="D38" s="734">
        <v>2</v>
      </c>
      <c r="E38" s="733">
        <v>0</v>
      </c>
      <c r="F38" s="734">
        <v>4</v>
      </c>
    </row>
    <row r="39" spans="2:6" ht="14.25" customHeight="1">
      <c r="B39" s="344" t="s">
        <v>156</v>
      </c>
      <c r="C39" s="733">
        <v>4</v>
      </c>
      <c r="D39" s="734">
        <v>3</v>
      </c>
      <c r="E39" s="733">
        <v>6</v>
      </c>
      <c r="F39" s="734">
        <v>5</v>
      </c>
    </row>
    <row r="40" spans="2:6" ht="29.25" customHeight="1">
      <c r="B40" s="344" t="s">
        <v>189</v>
      </c>
      <c r="C40" s="733">
        <v>29</v>
      </c>
      <c r="D40" s="734">
        <v>4</v>
      </c>
      <c r="E40" s="733">
        <v>32</v>
      </c>
      <c r="F40" s="734">
        <v>6</v>
      </c>
    </row>
    <row r="41" spans="2:6" ht="16.5" customHeight="1">
      <c r="B41" s="344" t="s">
        <v>251</v>
      </c>
      <c r="C41" s="733">
        <v>0</v>
      </c>
      <c r="D41" s="734">
        <v>5</v>
      </c>
      <c r="E41" s="733">
        <v>0</v>
      </c>
      <c r="F41" s="734">
        <v>7</v>
      </c>
    </row>
    <row r="42" spans="2:6" ht="31.5" customHeight="1">
      <c r="B42" s="344" t="s">
        <v>159</v>
      </c>
      <c r="C42" s="733">
        <v>69</v>
      </c>
      <c r="D42" s="734">
        <v>6</v>
      </c>
      <c r="E42" s="733">
        <v>44</v>
      </c>
      <c r="F42" s="734">
        <v>8</v>
      </c>
    </row>
    <row r="43" spans="2:6" ht="27" customHeight="1">
      <c r="B43" s="344" t="s">
        <v>181</v>
      </c>
      <c r="C43" s="733">
        <v>26</v>
      </c>
      <c r="D43" s="734">
        <v>7</v>
      </c>
      <c r="E43" s="733">
        <v>37</v>
      </c>
      <c r="F43" s="734">
        <v>9</v>
      </c>
    </row>
    <row r="44" spans="2:6" ht="27" customHeight="1">
      <c r="B44" s="344" t="s">
        <v>170</v>
      </c>
      <c r="C44" s="733">
        <v>0</v>
      </c>
      <c r="D44" s="734">
        <v>8</v>
      </c>
      <c r="E44" s="733">
        <v>0</v>
      </c>
      <c r="F44" s="734">
        <v>10</v>
      </c>
    </row>
    <row r="45" spans="2:6" ht="26.25" customHeight="1">
      <c r="B45" s="344" t="s">
        <v>171</v>
      </c>
      <c r="C45" s="733">
        <v>414</v>
      </c>
      <c r="D45" s="734">
        <v>9</v>
      </c>
      <c r="E45" s="733">
        <v>426</v>
      </c>
      <c r="F45" s="734">
        <v>11</v>
      </c>
    </row>
    <row r="46" spans="2:6" ht="16.5" customHeight="1">
      <c r="B46" s="344" t="s">
        <v>157</v>
      </c>
      <c r="C46" s="733">
        <v>6</v>
      </c>
      <c r="D46" s="734">
        <v>10</v>
      </c>
      <c r="E46" s="733">
        <v>16</v>
      </c>
      <c r="F46" s="734">
        <v>12</v>
      </c>
    </row>
    <row r="47" spans="2:6" ht="12.75">
      <c r="B47" s="344" t="s">
        <v>158</v>
      </c>
      <c r="C47" s="733">
        <v>12</v>
      </c>
      <c r="D47" s="734">
        <v>11</v>
      </c>
      <c r="E47" s="733">
        <v>6</v>
      </c>
      <c r="F47" s="734">
        <v>13</v>
      </c>
    </row>
    <row r="48" spans="2:6" ht="12.75">
      <c r="B48" s="345" t="s">
        <v>182</v>
      </c>
      <c r="C48" s="735">
        <v>69</v>
      </c>
      <c r="D48" s="736">
        <v>68</v>
      </c>
      <c r="E48" s="735">
        <v>61</v>
      </c>
      <c r="F48" s="736">
        <v>47</v>
      </c>
    </row>
  </sheetData>
  <sheetProtection/>
  <mergeCells count="65">
    <mergeCell ref="A1:J1"/>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B33:I33"/>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J31"/>
  <sheetViews>
    <sheetView zoomScalePageLayoutView="0" workbookViewId="0" topLeftCell="A1">
      <selection activeCell="J7" sqref="J7:J8"/>
    </sheetView>
  </sheetViews>
  <sheetFormatPr defaultColWidth="11.421875" defaultRowHeight="12.75"/>
  <cols>
    <col min="1" max="1" width="2.140625" style="347" customWidth="1"/>
    <col min="2" max="2" width="15.421875" style="347" customWidth="1"/>
    <col min="3" max="3" width="11.421875" style="347" customWidth="1"/>
    <col min="4" max="4" width="13.28125" style="347" customWidth="1"/>
    <col min="5" max="8" width="13.7109375" style="347" customWidth="1"/>
    <col min="9" max="9" width="4.00390625" style="347" customWidth="1"/>
    <col min="10" max="16384" width="11.421875" style="347" customWidth="1"/>
  </cols>
  <sheetData>
    <row r="1" spans="1:9" ht="16.5">
      <c r="A1" s="762" t="s">
        <v>303</v>
      </c>
      <c r="B1" s="762"/>
      <c r="C1" s="762"/>
      <c r="D1" s="762"/>
      <c r="E1" s="762"/>
      <c r="F1" s="762"/>
      <c r="G1" s="762"/>
      <c r="H1" s="762"/>
      <c r="I1" s="762"/>
    </row>
    <row r="2" spans="1:9" ht="12.75">
      <c r="A2" s="387"/>
      <c r="B2" s="387"/>
      <c r="C2" s="387"/>
      <c r="D2" s="387"/>
      <c r="E2" s="387"/>
      <c r="F2" s="387"/>
      <c r="G2" s="387"/>
      <c r="H2" s="387"/>
      <c r="I2" s="387"/>
    </row>
    <row r="3" spans="1:9" ht="12.75" customHeight="1">
      <c r="A3" s="387"/>
      <c r="B3" s="740" t="s">
        <v>195</v>
      </c>
      <c r="C3" s="740"/>
      <c r="D3" s="740"/>
      <c r="E3" s="740"/>
      <c r="F3" s="740"/>
      <c r="G3" s="740"/>
      <c r="H3" s="740"/>
      <c r="I3" s="387"/>
    </row>
    <row r="4" spans="2:8" ht="8.25" customHeight="1">
      <c r="B4" s="353"/>
      <c r="C4" s="353"/>
      <c r="D4" s="353"/>
      <c r="E4" s="353"/>
      <c r="F4" s="353"/>
      <c r="G4" s="353"/>
      <c r="H4" s="353"/>
    </row>
    <row r="5" spans="2:8" ht="19.5" customHeight="1">
      <c r="B5" s="763"/>
      <c r="C5" s="763"/>
      <c r="D5" s="763"/>
      <c r="E5" s="621" t="s">
        <v>290</v>
      </c>
      <c r="F5" s="645"/>
      <c r="G5" s="621" t="s">
        <v>291</v>
      </c>
      <c r="H5" s="645"/>
    </row>
    <row r="6" spans="2:8" ht="16.5" customHeight="1">
      <c r="B6" s="705" t="s">
        <v>190</v>
      </c>
      <c r="C6" s="706"/>
      <c r="D6" s="706"/>
      <c r="E6" s="764">
        <v>0.6</v>
      </c>
      <c r="F6" s="748"/>
      <c r="G6" s="764">
        <v>0.4</v>
      </c>
      <c r="H6" s="748"/>
    </row>
    <row r="7" spans="2:10" ht="16.5" customHeight="1">
      <c r="B7" s="720" t="s">
        <v>196</v>
      </c>
      <c r="C7" s="758"/>
      <c r="D7" s="758"/>
      <c r="E7" s="760">
        <v>94.1</v>
      </c>
      <c r="F7" s="761"/>
      <c r="G7" s="759">
        <v>93.1</v>
      </c>
      <c r="H7" s="744"/>
      <c r="J7" s="409"/>
    </row>
    <row r="8" spans="2:10" ht="16.5" customHeight="1">
      <c r="B8" s="720" t="s">
        <v>229</v>
      </c>
      <c r="C8" s="758"/>
      <c r="D8" s="758"/>
      <c r="E8" s="759">
        <v>2.7</v>
      </c>
      <c r="F8" s="744"/>
      <c r="G8" s="759">
        <v>2.8</v>
      </c>
      <c r="H8" s="744"/>
      <c r="J8" s="425"/>
    </row>
    <row r="9" spans="2:8" ht="16.5" customHeight="1">
      <c r="B9" s="720" t="s">
        <v>230</v>
      </c>
      <c r="C9" s="758"/>
      <c r="D9" s="758"/>
      <c r="E9" s="759">
        <v>0.5</v>
      </c>
      <c r="F9" s="744"/>
      <c r="G9" s="759">
        <v>0.5</v>
      </c>
      <c r="H9" s="744"/>
    </row>
    <row r="10" spans="2:8" ht="16.5" customHeight="1">
      <c r="B10" s="720" t="s">
        <v>191</v>
      </c>
      <c r="C10" s="758"/>
      <c r="D10" s="758"/>
      <c r="E10" s="759">
        <v>0</v>
      </c>
      <c r="F10" s="744"/>
      <c r="G10" s="759">
        <v>0</v>
      </c>
      <c r="H10" s="744"/>
    </row>
    <row r="11" spans="2:8" ht="16.5" customHeight="1">
      <c r="B11" s="720" t="s">
        <v>192</v>
      </c>
      <c r="C11" s="758"/>
      <c r="D11" s="758"/>
      <c r="E11" s="759">
        <v>0</v>
      </c>
      <c r="F11" s="744"/>
      <c r="G11" s="759">
        <v>0</v>
      </c>
      <c r="H11" s="744"/>
    </row>
    <row r="12" spans="2:8" ht="16.5" customHeight="1">
      <c r="B12" s="720" t="s">
        <v>231</v>
      </c>
      <c r="C12" s="758"/>
      <c r="D12" s="758"/>
      <c r="E12" s="759">
        <v>0.2</v>
      </c>
      <c r="F12" s="744"/>
      <c r="G12" s="759">
        <v>0.2</v>
      </c>
      <c r="H12" s="744"/>
    </row>
    <row r="13" spans="2:8" ht="16.5" customHeight="1">
      <c r="B13" s="720" t="s">
        <v>193</v>
      </c>
      <c r="C13" s="758"/>
      <c r="D13" s="758"/>
      <c r="E13" s="759">
        <v>0</v>
      </c>
      <c r="F13" s="744"/>
      <c r="G13" s="759">
        <v>0.2</v>
      </c>
      <c r="H13" s="744"/>
    </row>
    <row r="14" spans="2:8" ht="16.5" customHeight="1">
      <c r="B14" s="720" t="s">
        <v>227</v>
      </c>
      <c r="C14" s="758"/>
      <c r="D14" s="758"/>
      <c r="E14" s="759">
        <v>1.9</v>
      </c>
      <c r="F14" s="744"/>
      <c r="G14" s="759">
        <v>2.8</v>
      </c>
      <c r="H14" s="744"/>
    </row>
    <row r="15" spans="2:8" ht="15.75" customHeight="1">
      <c r="B15" s="754" t="s">
        <v>226</v>
      </c>
      <c r="C15" s="755"/>
      <c r="D15" s="755"/>
      <c r="E15" s="745">
        <f>SUM(E6:E14)</f>
        <v>100</v>
      </c>
      <c r="F15" s="746"/>
      <c r="G15" s="745">
        <f>SUM(G6:G14)</f>
        <v>100</v>
      </c>
      <c r="H15" s="746"/>
    </row>
    <row r="16" spans="2:8" ht="15.75" customHeight="1">
      <c r="B16" s="749" t="s">
        <v>241</v>
      </c>
      <c r="C16" s="750"/>
      <c r="D16" s="750"/>
      <c r="E16" s="737">
        <v>625</v>
      </c>
      <c r="F16" s="738"/>
      <c r="G16" s="737">
        <v>1268</v>
      </c>
      <c r="H16" s="738"/>
    </row>
    <row r="17" ht="16.5" customHeight="1"/>
    <row r="18" spans="2:8" ht="12.75">
      <c r="B18" s="740" t="s">
        <v>289</v>
      </c>
      <c r="C18" s="740"/>
      <c r="D18" s="740"/>
      <c r="E18" s="740"/>
      <c r="F18" s="740"/>
      <c r="G18" s="740"/>
      <c r="H18" s="740"/>
    </row>
    <row r="20" spans="5:8" ht="19.5" customHeight="1">
      <c r="E20" s="621" t="s">
        <v>290</v>
      </c>
      <c r="F20" s="645"/>
      <c r="G20" s="621" t="s">
        <v>291</v>
      </c>
      <c r="H20" s="645"/>
    </row>
    <row r="21" spans="2:8" ht="19.5" customHeight="1">
      <c r="B21" s="362"/>
      <c r="E21" s="377" t="s">
        <v>233</v>
      </c>
      <c r="F21" s="377" t="s">
        <v>234</v>
      </c>
      <c r="G21" s="377" t="s">
        <v>233</v>
      </c>
      <c r="H21" s="377" t="s">
        <v>234</v>
      </c>
    </row>
    <row r="22" spans="2:8" ht="16.5" customHeight="1">
      <c r="B22" s="714" t="s">
        <v>161</v>
      </c>
      <c r="C22" s="757"/>
      <c r="D22" s="715"/>
      <c r="E22" s="354">
        <v>2.7</v>
      </c>
      <c r="F22" s="354">
        <v>1.3</v>
      </c>
      <c r="G22" s="334">
        <v>3.3</v>
      </c>
      <c r="H22" s="354">
        <v>1.7</v>
      </c>
    </row>
    <row r="23" spans="2:8" ht="16.5" customHeight="1">
      <c r="B23" s="716" t="s">
        <v>162</v>
      </c>
      <c r="C23" s="752"/>
      <c r="D23" s="717"/>
      <c r="E23" s="355">
        <v>9.8</v>
      </c>
      <c r="F23" s="355">
        <v>4.3</v>
      </c>
      <c r="G23" s="356">
        <v>11</v>
      </c>
      <c r="H23" s="355">
        <v>4.7</v>
      </c>
    </row>
    <row r="24" spans="2:8" ht="16.5" customHeight="1">
      <c r="B24" s="716" t="s">
        <v>163</v>
      </c>
      <c r="C24" s="752"/>
      <c r="D24" s="717"/>
      <c r="E24" s="355">
        <v>30.6</v>
      </c>
      <c r="F24" s="355">
        <v>15.2</v>
      </c>
      <c r="G24" s="356">
        <v>26.7</v>
      </c>
      <c r="H24" s="355">
        <v>13.2</v>
      </c>
    </row>
    <row r="25" spans="2:8" ht="16.5" customHeight="1">
      <c r="B25" s="716" t="s">
        <v>164</v>
      </c>
      <c r="C25" s="752"/>
      <c r="D25" s="717"/>
      <c r="E25" s="355">
        <v>9.9</v>
      </c>
      <c r="F25" s="355">
        <v>15.2</v>
      </c>
      <c r="G25" s="356">
        <v>10.4</v>
      </c>
      <c r="H25" s="355">
        <v>15.4</v>
      </c>
    </row>
    <row r="26" spans="2:8" ht="16.5" customHeight="1">
      <c r="B26" s="716" t="s">
        <v>165</v>
      </c>
      <c r="C26" s="752"/>
      <c r="D26" s="717"/>
      <c r="E26" s="355">
        <v>27.7</v>
      </c>
      <c r="F26" s="355">
        <v>46.7</v>
      </c>
      <c r="G26" s="356">
        <v>27.4</v>
      </c>
      <c r="H26" s="355">
        <v>46.1</v>
      </c>
    </row>
    <row r="27" spans="2:8" ht="16.5" customHeight="1">
      <c r="B27" s="716" t="s">
        <v>166</v>
      </c>
      <c r="C27" s="752"/>
      <c r="D27" s="717"/>
      <c r="E27" s="355">
        <v>13.9</v>
      </c>
      <c r="F27" s="355">
        <v>5.9</v>
      </c>
      <c r="G27" s="356">
        <v>14.6</v>
      </c>
      <c r="H27" s="355">
        <v>6.2</v>
      </c>
    </row>
    <row r="28" spans="2:8" ht="16.5" customHeight="1">
      <c r="B28" s="716" t="s">
        <v>228</v>
      </c>
      <c r="C28" s="752"/>
      <c r="D28" s="717"/>
      <c r="E28" s="355">
        <v>0.6</v>
      </c>
      <c r="F28" s="355">
        <v>9.1</v>
      </c>
      <c r="G28" s="356">
        <v>0.6</v>
      </c>
      <c r="H28" s="355">
        <v>9.4</v>
      </c>
    </row>
    <row r="29" spans="2:8" ht="16.5" customHeight="1">
      <c r="B29" s="718" t="s">
        <v>227</v>
      </c>
      <c r="C29" s="753"/>
      <c r="D29" s="719"/>
      <c r="E29" s="357">
        <v>4.8</v>
      </c>
      <c r="F29" s="357">
        <v>2.2</v>
      </c>
      <c r="G29" s="358">
        <v>6</v>
      </c>
      <c r="H29" s="357">
        <v>3.5</v>
      </c>
    </row>
    <row r="30" spans="2:8" ht="15.75" customHeight="1">
      <c r="B30" s="754" t="s">
        <v>240</v>
      </c>
      <c r="C30" s="755"/>
      <c r="D30" s="756"/>
      <c r="E30" s="359">
        <f>SUM(E22:E29)</f>
        <v>100</v>
      </c>
      <c r="F30" s="359">
        <f>SUM(F22:F29)</f>
        <v>99.9</v>
      </c>
      <c r="G30" s="359">
        <f>SUM(G22:G29)</f>
        <v>99.99999999999999</v>
      </c>
      <c r="H30" s="359">
        <f>SUM(H22:H29)</f>
        <v>100.2</v>
      </c>
    </row>
    <row r="31" spans="2:8" ht="15.75" customHeight="1">
      <c r="B31" s="749" t="s">
        <v>241</v>
      </c>
      <c r="C31" s="750"/>
      <c r="D31" s="751"/>
      <c r="E31" s="360">
        <v>625</v>
      </c>
      <c r="F31" s="361">
        <v>625</v>
      </c>
      <c r="G31" s="360">
        <v>1268</v>
      </c>
      <c r="H31" s="360">
        <v>1268</v>
      </c>
    </row>
  </sheetData>
  <sheetProtection/>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296</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8" ht="12.75">
      <c r="B5" s="561" t="s">
        <v>264</v>
      </c>
      <c r="C5" s="586" t="s">
        <v>265</v>
      </c>
      <c r="D5" s="586" t="s">
        <v>280</v>
      </c>
      <c r="E5" s="592" t="s">
        <v>264</v>
      </c>
      <c r="F5" s="593"/>
      <c r="G5" s="593"/>
      <c r="H5" s="594"/>
    </row>
    <row r="6" spans="2:8" ht="12.75">
      <c r="B6" s="562"/>
      <c r="C6" s="587"/>
      <c r="D6" s="587"/>
      <c r="E6" s="374" t="s">
        <v>266</v>
      </c>
      <c r="F6" s="374" t="s">
        <v>267</v>
      </c>
      <c r="G6" s="375" t="s">
        <v>226</v>
      </c>
      <c r="H6" s="376" t="s">
        <v>268</v>
      </c>
    </row>
    <row r="7" spans="2:8" ht="15" customHeight="1">
      <c r="B7" s="562"/>
      <c r="C7" s="558" t="s">
        <v>277</v>
      </c>
      <c r="D7" s="52" t="s">
        <v>277</v>
      </c>
      <c r="E7" s="55">
        <v>44</v>
      </c>
      <c r="F7" s="56">
        <v>5</v>
      </c>
      <c r="G7" s="26">
        <f>SUM(E7:F7)</f>
        <v>49</v>
      </c>
      <c r="H7" s="57">
        <v>0</v>
      </c>
    </row>
    <row r="8" spans="2:8" ht="15">
      <c r="B8" s="562"/>
      <c r="C8" s="559"/>
      <c r="D8" s="44" t="s">
        <v>278</v>
      </c>
      <c r="E8" s="55">
        <v>237</v>
      </c>
      <c r="F8" s="56">
        <v>24</v>
      </c>
      <c r="G8" s="26">
        <f>SUM(E8:F8)</f>
        <v>261</v>
      </c>
      <c r="H8" s="57">
        <v>0</v>
      </c>
    </row>
    <row r="9" spans="2:8" ht="12.75">
      <c r="B9" s="562"/>
      <c r="C9" s="560"/>
      <c r="D9" s="45" t="s">
        <v>226</v>
      </c>
      <c r="E9" s="77">
        <f>SUM(E7:E8)</f>
        <v>281</v>
      </c>
      <c r="F9" s="58">
        <f>SUM(F7:F8)</f>
        <v>29</v>
      </c>
      <c r="G9" s="58">
        <f>SUM(G7:G8)</f>
        <v>310</v>
      </c>
      <c r="H9" s="78">
        <f>SUM(H7:H8)</f>
        <v>0</v>
      </c>
    </row>
    <row r="10" spans="2:8" ht="15" customHeight="1">
      <c r="B10" s="562"/>
      <c r="C10" s="558" t="s">
        <v>278</v>
      </c>
      <c r="D10" s="52" t="s">
        <v>277</v>
      </c>
      <c r="E10" s="55">
        <v>50</v>
      </c>
      <c r="F10" s="56">
        <v>9</v>
      </c>
      <c r="G10" s="26">
        <f>SUM(E10:F10)</f>
        <v>59</v>
      </c>
      <c r="H10" s="57">
        <v>0</v>
      </c>
    </row>
    <row r="11" spans="2:8" ht="15">
      <c r="B11" s="562"/>
      <c r="C11" s="559"/>
      <c r="D11" s="44" t="s">
        <v>278</v>
      </c>
      <c r="E11" s="55">
        <v>156</v>
      </c>
      <c r="F11" s="56">
        <v>22</v>
      </c>
      <c r="G11" s="26">
        <f>SUM(E11:F11)</f>
        <v>178</v>
      </c>
      <c r="H11" s="57">
        <v>0</v>
      </c>
    </row>
    <row r="12" spans="2:8" ht="15" customHeight="1">
      <c r="B12" s="562"/>
      <c r="C12" s="559"/>
      <c r="D12" s="45" t="s">
        <v>226</v>
      </c>
      <c r="E12" s="77">
        <f>SUM(E10:E11)</f>
        <v>206</v>
      </c>
      <c r="F12" s="58">
        <f>SUM(F10:F11)</f>
        <v>31</v>
      </c>
      <c r="G12" s="58">
        <f>SUM(G10:G11)</f>
        <v>237</v>
      </c>
      <c r="H12" s="78">
        <f>SUM(H10:H11)</f>
        <v>0</v>
      </c>
    </row>
    <row r="13" spans="2:8" ht="12.75">
      <c r="B13" s="563"/>
      <c r="C13" s="590" t="s">
        <v>226</v>
      </c>
      <c r="D13" s="591"/>
      <c r="E13" s="77">
        <f>SUM(E12,E9)</f>
        <v>487</v>
      </c>
      <c r="F13" s="58">
        <f>SUM(F12,F9)</f>
        <v>60</v>
      </c>
      <c r="G13" s="58">
        <f>SUM(G12,G9)</f>
        <v>547</v>
      </c>
      <c r="H13" s="78">
        <f>SUM(H12,H9)</f>
        <v>0</v>
      </c>
    </row>
    <row r="14" spans="2:8" ht="12.75">
      <c r="B14" s="108"/>
      <c r="C14" s="100"/>
      <c r="D14" s="100"/>
      <c r="E14" s="103"/>
      <c r="F14" s="103"/>
      <c r="G14" s="103"/>
      <c r="H14" s="103"/>
    </row>
    <row r="15" spans="2:8" ht="12.75">
      <c r="B15" s="27"/>
      <c r="C15" s="27"/>
      <c r="D15" s="27"/>
      <c r="E15" s="27"/>
      <c r="F15" s="27"/>
      <c r="G15" s="28"/>
      <c r="H15" s="28"/>
    </row>
    <row r="16" spans="1:7" s="37" customFormat="1" ht="12.75">
      <c r="A16" s="29"/>
      <c r="B16" s="35"/>
      <c r="C16" s="35"/>
      <c r="D16" s="35"/>
      <c r="E16" s="374" t="s">
        <v>266</v>
      </c>
      <c r="F16" s="374" t="s">
        <v>267</v>
      </c>
      <c r="G16" s="375" t="s">
        <v>226</v>
      </c>
    </row>
    <row r="17" spans="1:7" s="37" customFormat="1" ht="30" customHeight="1">
      <c r="A17" s="29"/>
      <c r="B17" s="652" t="s">
        <v>168</v>
      </c>
      <c r="C17" s="653"/>
      <c r="D17" s="654"/>
      <c r="E17" s="110">
        <v>0</v>
      </c>
      <c r="F17" s="110">
        <v>0</v>
      </c>
      <c r="G17" s="111">
        <f>SUM(E17:F17)</f>
        <v>0</v>
      </c>
    </row>
    <row r="18" spans="1:2" s="37" customFormat="1" ht="17.25" customHeight="1">
      <c r="A18" s="29"/>
      <c r="B18" s="39"/>
    </row>
    <row r="19" spans="1:8" s="37" customFormat="1" ht="12.75">
      <c r="A19" s="29"/>
      <c r="B19" s="582" t="s">
        <v>285</v>
      </c>
      <c r="C19" s="582"/>
      <c r="D19" s="582"/>
      <c r="E19" s="582"/>
      <c r="F19" s="582"/>
      <c r="G19" s="582"/>
      <c r="H19" s="48"/>
    </row>
    <row r="20" spans="1:8" s="37" customFormat="1" ht="8.25" customHeight="1">
      <c r="A20" s="29"/>
      <c r="B20" s="34"/>
      <c r="C20" s="40"/>
      <c r="D20" s="40"/>
      <c r="E20" s="33"/>
      <c r="F20" s="31"/>
      <c r="G20" s="31"/>
      <c r="H20" s="39"/>
    </row>
    <row r="21" spans="1:8" s="37" customFormat="1" ht="12.75">
      <c r="A21" s="29"/>
      <c r="B21" s="40"/>
      <c r="C21" s="40"/>
      <c r="D21" s="377" t="s">
        <v>280</v>
      </c>
      <c r="E21" s="377" t="s">
        <v>266</v>
      </c>
      <c r="F21" s="379" t="s">
        <v>267</v>
      </c>
      <c r="G21" s="378" t="s">
        <v>226</v>
      </c>
      <c r="H21" s="39"/>
    </row>
    <row r="22" spans="1:8" s="37" customFormat="1" ht="15">
      <c r="A22" s="29"/>
      <c r="B22" s="567" t="s">
        <v>269</v>
      </c>
      <c r="C22" s="568"/>
      <c r="D22" s="52" t="s">
        <v>277</v>
      </c>
      <c r="E22" s="61">
        <v>187</v>
      </c>
      <c r="F22" s="62">
        <v>36</v>
      </c>
      <c r="G22" s="63">
        <f>SUM(E22:F22)</f>
        <v>223</v>
      </c>
      <c r="H22" s="39"/>
    </row>
    <row r="23" spans="1:8" s="37" customFormat="1" ht="15">
      <c r="A23" s="29"/>
      <c r="B23" s="569"/>
      <c r="C23" s="570"/>
      <c r="D23" s="44" t="s">
        <v>278</v>
      </c>
      <c r="E23" s="56">
        <v>42</v>
      </c>
      <c r="F23" s="55">
        <v>12</v>
      </c>
      <c r="G23" s="26">
        <f>SUM(E23:F23)</f>
        <v>54</v>
      </c>
      <c r="H23" s="39"/>
    </row>
    <row r="24" spans="1:8" s="37" customFormat="1" ht="12.75">
      <c r="A24" s="29"/>
      <c r="B24" s="571"/>
      <c r="C24" s="572"/>
      <c r="D24" s="45" t="s">
        <v>226</v>
      </c>
      <c r="E24" s="63">
        <f>SUM(E22:E23)</f>
        <v>229</v>
      </c>
      <c r="F24" s="72">
        <f>SUM(F22:F23)</f>
        <v>48</v>
      </c>
      <c r="G24" s="63">
        <f>SUM(G22:G23)</f>
        <v>277</v>
      </c>
      <c r="H24" s="39"/>
    </row>
    <row r="25" spans="1:8" s="37" customFormat="1" ht="15">
      <c r="A25" s="29"/>
      <c r="B25" s="567" t="s">
        <v>270</v>
      </c>
      <c r="C25" s="568"/>
      <c r="D25" s="52" t="s">
        <v>277</v>
      </c>
      <c r="E25" s="73">
        <v>151</v>
      </c>
      <c r="F25" s="61">
        <v>27</v>
      </c>
      <c r="G25" s="74">
        <f>SUM(E25:F25)</f>
        <v>178</v>
      </c>
      <c r="H25" s="40"/>
    </row>
    <row r="26" spans="1:8" s="37" customFormat="1" ht="15">
      <c r="A26" s="29"/>
      <c r="B26" s="569"/>
      <c r="C26" s="570"/>
      <c r="D26" s="44" t="s">
        <v>278</v>
      </c>
      <c r="E26" s="75">
        <v>42</v>
      </c>
      <c r="F26" s="64">
        <v>12</v>
      </c>
      <c r="G26" s="76">
        <f>SUM(E26:F26)</f>
        <v>54</v>
      </c>
      <c r="H26" s="40"/>
    </row>
    <row r="27" spans="1:8" s="37" customFormat="1" ht="12.75">
      <c r="A27" s="29"/>
      <c r="B27" s="571"/>
      <c r="C27" s="572"/>
      <c r="D27" s="45" t="s">
        <v>226</v>
      </c>
      <c r="E27" s="58">
        <f>SUM(E25:E26)</f>
        <v>193</v>
      </c>
      <c r="F27" s="77">
        <f>SUM(F25:F26)</f>
        <v>39</v>
      </c>
      <c r="G27" s="58">
        <f>SUM(G25:G26)</f>
        <v>232</v>
      </c>
      <c r="H27" s="40"/>
    </row>
    <row r="28" spans="1:8" s="37" customFormat="1" ht="12.75" customHeight="1">
      <c r="A28" s="29"/>
      <c r="B28" s="583" t="s">
        <v>271</v>
      </c>
      <c r="C28" s="585"/>
      <c r="D28" s="52" t="s">
        <v>277</v>
      </c>
      <c r="E28" s="61">
        <v>33</v>
      </c>
      <c r="F28" s="62">
        <v>9</v>
      </c>
      <c r="G28" s="63">
        <f>SUM(E28:F28)</f>
        <v>42</v>
      </c>
      <c r="H28" s="40"/>
    </row>
    <row r="29" spans="1:8" s="37" customFormat="1" ht="12.75" customHeight="1">
      <c r="A29" s="29"/>
      <c r="B29" s="588"/>
      <c r="C29" s="589"/>
      <c r="D29" s="44" t="s">
        <v>278</v>
      </c>
      <c r="E29" s="56">
        <v>0</v>
      </c>
      <c r="F29" s="55">
        <v>0</v>
      </c>
      <c r="G29" s="26">
        <f>SUM(E29:F29)</f>
        <v>0</v>
      </c>
      <c r="H29" s="40"/>
    </row>
    <row r="30" spans="1:8" s="37" customFormat="1" ht="12.75" customHeight="1">
      <c r="A30" s="29"/>
      <c r="B30" s="564"/>
      <c r="C30" s="566"/>
      <c r="D30" s="45" t="s">
        <v>226</v>
      </c>
      <c r="E30" s="63">
        <f>SUM(E28:E29)</f>
        <v>33</v>
      </c>
      <c r="F30" s="72">
        <f>SUM(F28:F29)</f>
        <v>9</v>
      </c>
      <c r="G30" s="63">
        <f>SUM(G28:G29)</f>
        <v>42</v>
      </c>
      <c r="H30" s="40"/>
    </row>
    <row r="31" spans="1:8" s="37" customFormat="1" ht="12.75" customHeight="1">
      <c r="A31" s="29"/>
      <c r="B31" s="583" t="s">
        <v>272</v>
      </c>
      <c r="C31" s="585"/>
      <c r="D31" s="52" t="s">
        <v>277</v>
      </c>
      <c r="E31" s="61">
        <v>33</v>
      </c>
      <c r="F31" s="62">
        <v>9</v>
      </c>
      <c r="G31" s="63">
        <f>SUM(E31:F31)</f>
        <v>42</v>
      </c>
      <c r="H31" s="1"/>
    </row>
    <row r="32" spans="1:8" s="37" customFormat="1" ht="12.75" customHeight="1">
      <c r="A32" s="29"/>
      <c r="B32" s="588"/>
      <c r="C32" s="589"/>
      <c r="D32" s="44" t="s">
        <v>278</v>
      </c>
      <c r="E32" s="56">
        <v>0</v>
      </c>
      <c r="F32" s="55">
        <v>0</v>
      </c>
      <c r="G32" s="26">
        <f>SUM(E32:F32)</f>
        <v>0</v>
      </c>
      <c r="H32" s="1"/>
    </row>
    <row r="33" spans="1:8" s="37" customFormat="1" ht="12.75" customHeight="1">
      <c r="A33" s="29"/>
      <c r="B33" s="564"/>
      <c r="C33" s="566"/>
      <c r="D33" s="45" t="s">
        <v>226</v>
      </c>
      <c r="E33" s="58">
        <f>SUM(E31:E32)</f>
        <v>33</v>
      </c>
      <c r="F33" s="77">
        <f>SUM(F31:F32)</f>
        <v>9</v>
      </c>
      <c r="G33" s="58">
        <f>SUM(G31:G32)</f>
        <v>42</v>
      </c>
      <c r="H33" s="1"/>
    </row>
    <row r="34" spans="1:8" s="37" customFormat="1" ht="17.25" customHeight="1">
      <c r="A34" s="29"/>
      <c r="B34" s="39"/>
      <c r="C34" s="39"/>
      <c r="D34" s="39"/>
      <c r="E34" s="42"/>
      <c r="F34" s="42"/>
      <c r="G34" s="42"/>
      <c r="H34" s="40"/>
    </row>
    <row r="35" spans="1:8" s="37" customFormat="1" ht="12.75">
      <c r="A35" s="29"/>
      <c r="B35" s="582" t="s">
        <v>286</v>
      </c>
      <c r="C35" s="582"/>
      <c r="D35" s="582"/>
      <c r="E35" s="582"/>
      <c r="F35" s="582"/>
      <c r="G35" s="582"/>
      <c r="H35" s="48"/>
    </row>
    <row r="36" spans="1:8" s="37" customFormat="1" ht="8.25" customHeight="1">
      <c r="A36" s="29"/>
      <c r="B36" s="34"/>
      <c r="C36" s="40"/>
      <c r="D36" s="40"/>
      <c r="E36" s="40"/>
      <c r="F36" s="40"/>
      <c r="G36" s="40"/>
      <c r="H36" s="40"/>
    </row>
    <row r="37" spans="1:8" s="37" customFormat="1" ht="12.75">
      <c r="A37" s="29"/>
      <c r="B37" s="35"/>
      <c r="C37" s="35"/>
      <c r="D37" s="35"/>
      <c r="E37" s="377" t="s">
        <v>266</v>
      </c>
      <c r="F37" s="379" t="s">
        <v>267</v>
      </c>
      <c r="G37" s="378" t="s">
        <v>226</v>
      </c>
      <c r="H37" s="40"/>
    </row>
    <row r="38" spans="1:8" s="37" customFormat="1" ht="27" customHeight="1">
      <c r="A38" s="29"/>
      <c r="B38" s="583" t="s">
        <v>187</v>
      </c>
      <c r="C38" s="584"/>
      <c r="D38" s="585"/>
      <c r="E38" s="59">
        <v>370</v>
      </c>
      <c r="F38" s="67">
        <v>37</v>
      </c>
      <c r="G38" s="68">
        <f>SUM(E38:F38)</f>
        <v>407</v>
      </c>
      <c r="H38" s="40"/>
    </row>
    <row r="39" spans="1:8" s="37" customFormat="1" ht="12.75" customHeight="1">
      <c r="A39" s="29"/>
      <c r="B39" s="564" t="s">
        <v>273</v>
      </c>
      <c r="C39" s="565"/>
      <c r="D39" s="566"/>
      <c r="E39" s="60">
        <v>290</v>
      </c>
      <c r="F39" s="69">
        <v>30</v>
      </c>
      <c r="G39" s="70">
        <f>SUM(E39:F39)</f>
        <v>320</v>
      </c>
      <c r="H39" s="40"/>
    </row>
    <row r="40" spans="1:8" s="37" customFormat="1" ht="12.75">
      <c r="A40" s="29"/>
      <c r="B40" s="39" t="s">
        <v>188</v>
      </c>
      <c r="C40" s="39"/>
      <c r="D40" s="39"/>
      <c r="E40" s="39"/>
      <c r="F40" s="39"/>
      <c r="G40" s="40"/>
      <c r="H40" s="40"/>
    </row>
    <row r="41" spans="1:8" s="37" customFormat="1" ht="17.25" customHeight="1">
      <c r="A41" s="29"/>
      <c r="B41" s="39"/>
      <c r="C41" s="39"/>
      <c r="D41" s="39"/>
      <c r="E41" s="39"/>
      <c r="F41" s="39"/>
      <c r="G41" s="40"/>
      <c r="H41" s="40"/>
    </row>
    <row r="42" spans="1:8" s="37" customFormat="1" ht="12.75">
      <c r="A42" s="29"/>
      <c r="B42" s="582" t="s">
        <v>287</v>
      </c>
      <c r="C42" s="582"/>
      <c r="D42" s="582"/>
      <c r="E42" s="582"/>
      <c r="F42" s="582"/>
      <c r="G42" s="582"/>
      <c r="H42" s="48"/>
    </row>
    <row r="43" spans="1:8" s="37" customFormat="1" ht="8.25" customHeight="1">
      <c r="A43" s="29"/>
      <c r="B43" s="43"/>
      <c r="C43" s="33"/>
      <c r="D43" s="33"/>
      <c r="E43" s="31"/>
      <c r="F43" s="29"/>
      <c r="G43" s="40"/>
      <c r="H43" s="40"/>
    </row>
    <row r="44" spans="1:8" s="37" customFormat="1" ht="12.75">
      <c r="A44" s="29"/>
      <c r="B44" s="380" t="s">
        <v>274</v>
      </c>
      <c r="C44" s="380" t="s">
        <v>275</v>
      </c>
      <c r="D44" s="573" t="s">
        <v>276</v>
      </c>
      <c r="E44" s="574"/>
      <c r="F44" s="577" t="s">
        <v>226</v>
      </c>
      <c r="G44" s="578"/>
      <c r="H44" s="40"/>
    </row>
    <row r="45" spans="1:8" s="37" customFormat="1" ht="12.75">
      <c r="A45" s="29"/>
      <c r="B45" s="113">
        <v>22</v>
      </c>
      <c r="C45" s="113">
        <v>1</v>
      </c>
      <c r="D45" s="575">
        <v>0</v>
      </c>
      <c r="E45" s="576"/>
      <c r="F45" s="579">
        <f>SUM(B45:E45)</f>
        <v>23</v>
      </c>
      <c r="G45" s="580"/>
      <c r="H45" s="40"/>
    </row>
    <row r="46" spans="1:8" s="37" customFormat="1" ht="12.75">
      <c r="A46" s="29"/>
      <c r="B46" s="29"/>
      <c r="C46" s="29"/>
      <c r="D46" s="29"/>
      <c r="E46" s="29"/>
      <c r="F46" s="29"/>
      <c r="G46" s="29"/>
      <c r="H46" s="29"/>
    </row>
    <row r="47" spans="1:8" s="37" customFormat="1" ht="12.75">
      <c r="A47" s="29"/>
      <c r="B47" s="29"/>
      <c r="C47" s="29"/>
      <c r="D47" s="29"/>
      <c r="E47" s="29"/>
      <c r="F47" s="29"/>
      <c r="G47" s="29"/>
      <c r="H47" s="29"/>
    </row>
    <row r="48" spans="1:8" s="37" customFormat="1" ht="12.75">
      <c r="A48" s="29"/>
      <c r="B48" s="29"/>
      <c r="C48" s="29"/>
      <c r="D48" s="29"/>
      <c r="E48" s="29"/>
      <c r="F48" s="29"/>
      <c r="G48" s="29"/>
      <c r="H48" s="29"/>
    </row>
  </sheetData>
  <sheetProtection/>
  <mergeCells count="23">
    <mergeCell ref="A1:I1"/>
    <mergeCell ref="B3:G3"/>
    <mergeCell ref="B5:B13"/>
    <mergeCell ref="C5:C6"/>
    <mergeCell ref="D5:D6"/>
    <mergeCell ref="E5:H5"/>
    <mergeCell ref="C7:C9"/>
    <mergeCell ref="C10:C12"/>
    <mergeCell ref="C13:D13"/>
    <mergeCell ref="D45:E45"/>
    <mergeCell ref="F45:G45"/>
    <mergeCell ref="B35:G35"/>
    <mergeCell ref="B38:D38"/>
    <mergeCell ref="B39:D39"/>
    <mergeCell ref="B42:G42"/>
    <mergeCell ref="D44:E44"/>
    <mergeCell ref="F44:G44"/>
    <mergeCell ref="B17:D17"/>
    <mergeCell ref="B19:G19"/>
    <mergeCell ref="B22:C24"/>
    <mergeCell ref="B25:C27"/>
    <mergeCell ref="B28:C30"/>
    <mergeCell ref="B31:C3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 G24:G33" formula="1"/>
  </ignoredErrors>
</worksheet>
</file>

<file path=xl/worksheets/sheet64.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P33" sqref="P33"/>
    </sheetView>
  </sheetViews>
  <sheetFormatPr defaultColWidth="11.421875" defaultRowHeight="12.75"/>
  <cols>
    <col min="1" max="1" width="2.140625" style="0" customWidth="1"/>
    <col min="2" max="2" width="35.00390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581" t="s">
        <v>296</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9.8</v>
      </c>
      <c r="D12" s="10">
        <v>0</v>
      </c>
      <c r="E12" s="8">
        <v>9.5</v>
      </c>
      <c r="F12" s="10">
        <v>80</v>
      </c>
      <c r="G12" s="11">
        <v>0.7</v>
      </c>
      <c r="H12" s="8">
        <v>0</v>
      </c>
      <c r="I12" s="9">
        <f>SUM(C12:H12)</f>
        <v>100</v>
      </c>
    </row>
    <row r="13" spans="2:9" ht="12.75">
      <c r="B13" s="84" t="s">
        <v>241</v>
      </c>
      <c r="C13" s="14"/>
      <c r="D13" s="13"/>
      <c r="E13" s="14"/>
      <c r="F13" s="13"/>
      <c r="G13" s="14"/>
      <c r="H13" s="15"/>
      <c r="I13" s="88">
        <v>285</v>
      </c>
    </row>
    <row r="14" spans="2:9" ht="12.75">
      <c r="B14" s="85" t="s">
        <v>291</v>
      </c>
      <c r="C14" s="16">
        <v>9.4</v>
      </c>
      <c r="D14" s="17">
        <v>0</v>
      </c>
      <c r="E14" s="18">
        <v>10.6</v>
      </c>
      <c r="F14" s="17">
        <v>78.9</v>
      </c>
      <c r="G14" s="18">
        <v>1.2</v>
      </c>
      <c r="H14" s="4">
        <v>0</v>
      </c>
      <c r="I14" s="7">
        <f>SUM(C14:H14)</f>
        <v>100.10000000000001</v>
      </c>
    </row>
    <row r="15" spans="2:9" ht="12.75">
      <c r="B15" s="86" t="s">
        <v>241</v>
      </c>
      <c r="C15" s="12"/>
      <c r="D15" s="13"/>
      <c r="E15" s="14"/>
      <c r="F15" s="13"/>
      <c r="G15" s="14"/>
      <c r="H15" s="20"/>
      <c r="I15" s="89">
        <v>502</v>
      </c>
    </row>
    <row r="16" spans="2:9" ht="12.75">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32.25" customHeight="1">
      <c r="B19" s="382" t="s">
        <v>235</v>
      </c>
      <c r="C19" s="615" t="s">
        <v>290</v>
      </c>
      <c r="D19" s="615"/>
      <c r="E19" s="615" t="s">
        <v>291</v>
      </c>
      <c r="F19" s="615"/>
      <c r="G19" s="18"/>
      <c r="H19" s="23"/>
      <c r="I19" s="24"/>
    </row>
    <row r="20" spans="2:9" ht="12.75">
      <c r="B20" s="49" t="s">
        <v>242</v>
      </c>
      <c r="C20" s="617">
        <v>0</v>
      </c>
      <c r="D20" s="618"/>
      <c r="E20" s="617">
        <v>0</v>
      </c>
      <c r="F20" s="618"/>
      <c r="G20" s="18"/>
      <c r="H20" s="23"/>
      <c r="I20" s="24"/>
    </row>
    <row r="21" spans="2:9" ht="12.75">
      <c r="B21" s="50" t="s">
        <v>243</v>
      </c>
      <c r="C21" s="609">
        <v>0</v>
      </c>
      <c r="D21" s="610"/>
      <c r="E21" s="609">
        <v>0</v>
      </c>
      <c r="F21" s="610"/>
      <c r="G21" s="18"/>
      <c r="H21" s="23"/>
      <c r="I21" s="24"/>
    </row>
    <row r="22" spans="2:9" ht="12.75">
      <c r="B22" s="50" t="s">
        <v>244</v>
      </c>
      <c r="C22" s="609">
        <v>6.7</v>
      </c>
      <c r="D22" s="610"/>
      <c r="E22" s="609">
        <v>4.8</v>
      </c>
      <c r="F22" s="610"/>
      <c r="G22" s="18"/>
      <c r="H22" s="23"/>
      <c r="I22" s="24"/>
    </row>
    <row r="23" spans="2:9" ht="12.75">
      <c r="B23" s="50" t="s">
        <v>245</v>
      </c>
      <c r="C23" s="609">
        <v>31.6</v>
      </c>
      <c r="D23" s="610"/>
      <c r="E23" s="609">
        <v>33.3</v>
      </c>
      <c r="F23" s="610"/>
      <c r="G23" s="18"/>
      <c r="H23" s="23"/>
      <c r="I23" s="24"/>
    </row>
    <row r="24" spans="2:9" ht="12.75">
      <c r="B24" s="50" t="s">
        <v>246</v>
      </c>
      <c r="C24" s="609">
        <v>22.8</v>
      </c>
      <c r="D24" s="610"/>
      <c r="E24" s="609">
        <v>23.7</v>
      </c>
      <c r="F24" s="610"/>
      <c r="G24" s="18"/>
      <c r="H24" s="23"/>
      <c r="I24" s="24"/>
    </row>
    <row r="25" spans="2:9" ht="12.75">
      <c r="B25" s="50" t="s">
        <v>247</v>
      </c>
      <c r="C25" s="609">
        <v>22.8</v>
      </c>
      <c r="D25" s="610"/>
      <c r="E25" s="609">
        <v>20.5</v>
      </c>
      <c r="F25" s="610"/>
      <c r="G25" s="18"/>
      <c r="H25" s="23"/>
      <c r="I25" s="24"/>
    </row>
    <row r="26" spans="2:9" ht="12.75">
      <c r="B26" s="50" t="s">
        <v>248</v>
      </c>
      <c r="C26" s="609">
        <v>11.6</v>
      </c>
      <c r="D26" s="610"/>
      <c r="E26" s="609">
        <v>12.5</v>
      </c>
      <c r="F26" s="610"/>
      <c r="G26" s="18"/>
      <c r="H26" s="23"/>
      <c r="I26" s="24"/>
    </row>
    <row r="27" spans="2:9" ht="12.75">
      <c r="B27" s="50" t="s">
        <v>249</v>
      </c>
      <c r="C27" s="609">
        <v>3.2</v>
      </c>
      <c r="D27" s="610"/>
      <c r="E27" s="609">
        <v>4</v>
      </c>
      <c r="F27" s="610"/>
      <c r="G27" s="18"/>
      <c r="H27" s="23"/>
      <c r="I27" s="24"/>
    </row>
    <row r="28" spans="2:9" ht="12.75">
      <c r="B28" s="50" t="s">
        <v>250</v>
      </c>
      <c r="C28" s="609">
        <v>1.4</v>
      </c>
      <c r="D28" s="610"/>
      <c r="E28" s="609">
        <v>1.2</v>
      </c>
      <c r="F28" s="610"/>
      <c r="G28" s="18"/>
      <c r="H28" s="23"/>
      <c r="I28" s="24"/>
    </row>
    <row r="29" spans="2:9" ht="12.75">
      <c r="B29" s="51" t="s">
        <v>227</v>
      </c>
      <c r="C29" s="609">
        <v>0</v>
      </c>
      <c r="D29" s="610"/>
      <c r="E29" s="609">
        <v>0</v>
      </c>
      <c r="F29" s="610"/>
      <c r="G29" s="18"/>
      <c r="H29" s="23"/>
      <c r="I29" s="24"/>
    </row>
    <row r="30" spans="2:9" ht="12.75">
      <c r="B30" s="87" t="s">
        <v>226</v>
      </c>
      <c r="C30" s="611">
        <f>SUM(C20:D29)</f>
        <v>100.10000000000001</v>
      </c>
      <c r="D30" s="612"/>
      <c r="E30" s="611">
        <f>SUM(E20:F29)</f>
        <v>100</v>
      </c>
      <c r="F30" s="612"/>
      <c r="G30" s="18"/>
      <c r="H30" s="23"/>
      <c r="I30" s="24"/>
    </row>
    <row r="31" spans="2:9" ht="12.75">
      <c r="B31" s="86" t="s">
        <v>241</v>
      </c>
      <c r="C31" s="620">
        <v>285</v>
      </c>
      <c r="D31" s="614"/>
      <c r="E31" s="613">
        <v>502</v>
      </c>
      <c r="F31" s="614"/>
      <c r="G31" s="18"/>
      <c r="H31" s="23"/>
      <c r="I31" s="24"/>
    </row>
    <row r="32" spans="2:9" ht="16.5" customHeight="1">
      <c r="B32" s="22"/>
      <c r="C32" s="18"/>
      <c r="D32" s="18"/>
      <c r="E32" s="18"/>
      <c r="F32" s="18"/>
      <c r="G32" s="18"/>
      <c r="H32" s="23"/>
      <c r="I32" s="24"/>
    </row>
    <row r="33" spans="2:17" ht="12.75" customHeight="1">
      <c r="B33" s="582" t="s">
        <v>194</v>
      </c>
      <c r="C33" s="582"/>
      <c r="D33" s="582"/>
      <c r="E33" s="582"/>
      <c r="F33" s="582"/>
      <c r="G33" s="582"/>
      <c r="H33" s="582"/>
      <c r="I33" s="582"/>
      <c r="J33" s="82"/>
      <c r="K33" s="82"/>
      <c r="L33" s="82"/>
      <c r="M33" s="82"/>
      <c r="N33" s="82"/>
      <c r="O33" s="82"/>
      <c r="P33" s="82"/>
      <c r="Q33" s="82"/>
    </row>
    <row r="34" ht="8.25" customHeight="1"/>
    <row r="35" spans="3:6" ht="18" customHeight="1">
      <c r="C35" s="592" t="s">
        <v>222</v>
      </c>
      <c r="D35" s="594"/>
      <c r="E35" s="592" t="s">
        <v>223</v>
      </c>
      <c r="F35" s="594"/>
    </row>
    <row r="36" spans="2:6" ht="18.75" customHeight="1">
      <c r="B36" s="49" t="s">
        <v>153</v>
      </c>
      <c r="C36" s="601">
        <v>2</v>
      </c>
      <c r="D36" s="602"/>
      <c r="E36" s="601">
        <v>2</v>
      </c>
      <c r="F36" s="602"/>
    </row>
    <row r="37" spans="2:6" ht="28.5" customHeight="1">
      <c r="B37" s="50" t="s">
        <v>154</v>
      </c>
      <c r="C37" s="605">
        <v>0</v>
      </c>
      <c r="D37" s="606"/>
      <c r="E37" s="605">
        <v>0</v>
      </c>
      <c r="F37" s="606"/>
    </row>
    <row r="38" spans="2:6" ht="27" customHeight="1">
      <c r="B38" s="50" t="s">
        <v>155</v>
      </c>
      <c r="C38" s="605">
        <v>0</v>
      </c>
      <c r="D38" s="606"/>
      <c r="E38" s="605">
        <v>0</v>
      </c>
      <c r="F38" s="606"/>
    </row>
    <row r="39" spans="2:6" ht="14.25" customHeight="1">
      <c r="B39" s="50" t="s">
        <v>156</v>
      </c>
      <c r="C39" s="605">
        <v>1</v>
      </c>
      <c r="D39" s="606"/>
      <c r="E39" s="605">
        <v>4</v>
      </c>
      <c r="F39" s="606"/>
    </row>
    <row r="40" spans="2:6" ht="29.25" customHeight="1">
      <c r="B40" s="50" t="s">
        <v>189</v>
      </c>
      <c r="C40" s="605">
        <v>17</v>
      </c>
      <c r="D40" s="606"/>
      <c r="E40" s="605">
        <v>16</v>
      </c>
      <c r="F40" s="606"/>
    </row>
    <row r="41" spans="2:6" ht="16.5" customHeight="1">
      <c r="B41" s="50" t="s">
        <v>251</v>
      </c>
      <c r="C41" s="605">
        <v>1</v>
      </c>
      <c r="D41" s="606"/>
      <c r="E41" s="605">
        <v>0</v>
      </c>
      <c r="F41" s="606"/>
    </row>
    <row r="42" spans="2:6" ht="31.5" customHeight="1">
      <c r="B42" s="50" t="s">
        <v>159</v>
      </c>
      <c r="C42" s="605">
        <v>7</v>
      </c>
      <c r="D42" s="606"/>
      <c r="E42" s="605">
        <v>3</v>
      </c>
      <c r="F42" s="606"/>
    </row>
    <row r="43" spans="2:6" ht="27" customHeight="1">
      <c r="B43" s="50" t="s">
        <v>181</v>
      </c>
      <c r="C43" s="605">
        <v>54</v>
      </c>
      <c r="D43" s="606"/>
      <c r="E43" s="605">
        <v>44</v>
      </c>
      <c r="F43" s="606"/>
    </row>
    <row r="44" spans="2:6" ht="30.75" customHeight="1">
      <c r="B44" s="50" t="s">
        <v>170</v>
      </c>
      <c r="C44" s="605">
        <v>2</v>
      </c>
      <c r="D44" s="606"/>
      <c r="E44" s="605">
        <v>1</v>
      </c>
      <c r="F44" s="606"/>
    </row>
    <row r="45" spans="2:6" ht="27" customHeight="1">
      <c r="B45" s="50" t="s">
        <v>171</v>
      </c>
      <c r="C45" s="605">
        <v>199</v>
      </c>
      <c r="D45" s="606"/>
      <c r="E45" s="605">
        <v>142</v>
      </c>
      <c r="F45" s="606"/>
    </row>
    <row r="46" spans="2:6" ht="16.5" customHeight="1">
      <c r="B46" s="50" t="s">
        <v>157</v>
      </c>
      <c r="C46" s="605">
        <v>3</v>
      </c>
      <c r="D46" s="606"/>
      <c r="E46" s="605">
        <v>5</v>
      </c>
      <c r="F46" s="606"/>
    </row>
    <row r="47" spans="2:6" ht="12.75">
      <c r="B47" s="50" t="s">
        <v>158</v>
      </c>
      <c r="C47" s="605">
        <v>0</v>
      </c>
      <c r="D47" s="606"/>
      <c r="E47" s="605">
        <v>1</v>
      </c>
      <c r="F47" s="606"/>
    </row>
    <row r="48" spans="2:6" ht="12.75">
      <c r="B48" s="51" t="s">
        <v>182</v>
      </c>
      <c r="C48" s="607">
        <v>3</v>
      </c>
      <c r="D48" s="608"/>
      <c r="E48" s="607">
        <v>3</v>
      </c>
      <c r="F48" s="608"/>
    </row>
  </sheetData>
  <sheetProtection/>
  <mergeCells count="65">
    <mergeCell ref="E47:F47"/>
    <mergeCell ref="C47:D47"/>
    <mergeCell ref="C48:D48"/>
    <mergeCell ref="E48:F48"/>
    <mergeCell ref="C41:D41"/>
    <mergeCell ref="E41:F41"/>
    <mergeCell ref="C42:D42"/>
    <mergeCell ref="E42:F42"/>
    <mergeCell ref="E44:F44"/>
    <mergeCell ref="C45:D45"/>
    <mergeCell ref="A1:J1"/>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E27:F27"/>
    <mergeCell ref="C28:D28"/>
    <mergeCell ref="E28:F28"/>
    <mergeCell ref="C29:D29"/>
    <mergeCell ref="C22:D22"/>
    <mergeCell ref="E22:F22"/>
    <mergeCell ref="C23:D23"/>
    <mergeCell ref="E23:F23"/>
    <mergeCell ref="C24:D24"/>
    <mergeCell ref="E24:F24"/>
    <mergeCell ref="B33:I33"/>
    <mergeCell ref="C35:D35"/>
    <mergeCell ref="E35:F35"/>
    <mergeCell ref="C39:D39"/>
    <mergeCell ref="E36:F36"/>
    <mergeCell ref="C25:D25"/>
    <mergeCell ref="E25:F25"/>
    <mergeCell ref="C26:D26"/>
    <mergeCell ref="E26:F26"/>
    <mergeCell ref="C27:D27"/>
    <mergeCell ref="E37:F37"/>
    <mergeCell ref="C36:D36"/>
    <mergeCell ref="C40:D40"/>
    <mergeCell ref="E40:F40"/>
    <mergeCell ref="C37:D37"/>
    <mergeCell ref="E29:F29"/>
    <mergeCell ref="C30:D30"/>
    <mergeCell ref="E30:F30"/>
    <mergeCell ref="C31:D31"/>
    <mergeCell ref="E31:F31"/>
    <mergeCell ref="C46:D46"/>
    <mergeCell ref="E46:F46"/>
    <mergeCell ref="C43:D43"/>
    <mergeCell ref="E43:F43"/>
    <mergeCell ref="C44:D44"/>
    <mergeCell ref="C38:D38"/>
    <mergeCell ref="E38:F38"/>
    <mergeCell ref="E39:F39"/>
    <mergeCell ref="E45:F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N34" sqref="N34:N35"/>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581" t="s">
        <v>296</v>
      </c>
      <c r="B1" s="581"/>
      <c r="C1" s="581"/>
      <c r="D1" s="581"/>
      <c r="E1" s="581"/>
      <c r="F1" s="581"/>
      <c r="G1" s="581"/>
      <c r="H1" s="581"/>
      <c r="I1" s="581"/>
    </row>
    <row r="2" spans="1:9" ht="12.75">
      <c r="A2" s="384"/>
      <c r="B2" s="384"/>
      <c r="C2" s="384"/>
      <c r="D2" s="384"/>
      <c r="E2" s="384"/>
      <c r="F2" s="384"/>
      <c r="G2" s="384"/>
      <c r="H2" s="384"/>
      <c r="I2" s="384"/>
    </row>
    <row r="3" spans="1:9" ht="12.75" customHeight="1">
      <c r="A3" s="384"/>
      <c r="B3" s="582" t="s">
        <v>195</v>
      </c>
      <c r="C3" s="582"/>
      <c r="D3" s="582"/>
      <c r="E3" s="582"/>
      <c r="F3" s="582"/>
      <c r="G3" s="582"/>
      <c r="H3" s="582"/>
      <c r="I3" s="384"/>
    </row>
    <row r="4" spans="2:8" ht="8.25" customHeight="1">
      <c r="B4" s="25"/>
      <c r="C4" s="25"/>
      <c r="D4" s="25"/>
      <c r="E4" s="25"/>
      <c r="F4" s="25"/>
      <c r="G4" s="25"/>
      <c r="H4" s="25"/>
    </row>
    <row r="5" spans="2:8" ht="19.5" customHeight="1">
      <c r="B5" s="634"/>
      <c r="C5" s="634"/>
      <c r="D5" s="634"/>
      <c r="E5" s="621" t="s">
        <v>290</v>
      </c>
      <c r="F5" s="645"/>
      <c r="G5" s="621" t="s">
        <v>291</v>
      </c>
      <c r="H5" s="645"/>
    </row>
    <row r="6" spans="2:8" ht="16.5" customHeight="1">
      <c r="B6" s="583" t="s">
        <v>190</v>
      </c>
      <c r="C6" s="584"/>
      <c r="D6" s="584"/>
      <c r="E6" s="765">
        <v>1.4</v>
      </c>
      <c r="F6" s="682"/>
      <c r="G6" s="765">
        <v>0.8</v>
      </c>
      <c r="H6" s="682"/>
    </row>
    <row r="7" spans="2:8" ht="16.5" customHeight="1">
      <c r="B7" s="588" t="s">
        <v>196</v>
      </c>
      <c r="C7" s="623"/>
      <c r="D7" s="623"/>
      <c r="E7" s="699">
        <v>92.3</v>
      </c>
      <c r="F7" s="680"/>
      <c r="G7" s="699">
        <v>87.3</v>
      </c>
      <c r="H7" s="680"/>
    </row>
    <row r="8" spans="2:8" ht="16.5" customHeight="1">
      <c r="B8" s="588" t="s">
        <v>229</v>
      </c>
      <c r="C8" s="623"/>
      <c r="D8" s="623"/>
      <c r="E8" s="699">
        <v>3.2</v>
      </c>
      <c r="F8" s="680"/>
      <c r="G8" s="699">
        <v>8.4</v>
      </c>
      <c r="H8" s="680"/>
    </row>
    <row r="9" spans="2:8" ht="16.5" customHeight="1">
      <c r="B9" s="588" t="s">
        <v>230</v>
      </c>
      <c r="C9" s="623"/>
      <c r="D9" s="623"/>
      <c r="E9" s="619">
        <v>0</v>
      </c>
      <c r="F9" s="610"/>
      <c r="G9" s="699">
        <v>0.6</v>
      </c>
      <c r="H9" s="680"/>
    </row>
    <row r="10" spans="2:8" ht="16.5" customHeight="1">
      <c r="B10" s="588" t="s">
        <v>191</v>
      </c>
      <c r="C10" s="623"/>
      <c r="D10" s="623"/>
      <c r="E10" s="619">
        <v>0</v>
      </c>
      <c r="F10" s="610"/>
      <c r="G10" s="619">
        <v>0</v>
      </c>
      <c r="H10" s="610"/>
    </row>
    <row r="11" spans="2:8" ht="16.5" customHeight="1">
      <c r="B11" s="588" t="s">
        <v>192</v>
      </c>
      <c r="C11" s="623"/>
      <c r="D11" s="623"/>
      <c r="E11" s="619">
        <v>0.4</v>
      </c>
      <c r="F11" s="610"/>
      <c r="G11" s="619">
        <v>0.2</v>
      </c>
      <c r="H11" s="610"/>
    </row>
    <row r="12" spans="2:8" ht="16.5" customHeight="1">
      <c r="B12" s="588" t="s">
        <v>231</v>
      </c>
      <c r="C12" s="623"/>
      <c r="D12" s="623"/>
      <c r="E12" s="619">
        <v>0</v>
      </c>
      <c r="F12" s="610"/>
      <c r="G12" s="619">
        <v>0</v>
      </c>
      <c r="H12" s="610"/>
    </row>
    <row r="13" spans="2:8" ht="16.5" customHeight="1">
      <c r="B13" s="588" t="s">
        <v>193</v>
      </c>
      <c r="C13" s="623"/>
      <c r="D13" s="623"/>
      <c r="E13" s="619">
        <v>0</v>
      </c>
      <c r="F13" s="610"/>
      <c r="G13" s="619">
        <v>0.2</v>
      </c>
      <c r="H13" s="610"/>
    </row>
    <row r="14" spans="2:8" ht="16.5" customHeight="1">
      <c r="B14" s="588" t="s">
        <v>227</v>
      </c>
      <c r="C14" s="623"/>
      <c r="D14" s="623"/>
      <c r="E14" s="619">
        <v>2.8</v>
      </c>
      <c r="F14" s="610"/>
      <c r="G14" s="619">
        <v>2.6</v>
      </c>
      <c r="H14" s="610"/>
    </row>
    <row r="15" spans="2:8" ht="15.75" customHeight="1">
      <c r="B15" s="635" t="s">
        <v>226</v>
      </c>
      <c r="C15" s="636"/>
      <c r="D15" s="636"/>
      <c r="E15" s="611">
        <f>SUM(E6:F14)</f>
        <v>100.10000000000001</v>
      </c>
      <c r="F15" s="612"/>
      <c r="G15" s="611">
        <f>SUM(G6:H14)</f>
        <v>100.1</v>
      </c>
      <c r="H15" s="612"/>
    </row>
    <row r="16" spans="2:8" ht="15.75" customHeight="1">
      <c r="B16" s="631" t="s">
        <v>241</v>
      </c>
      <c r="C16" s="632"/>
      <c r="D16" s="632"/>
      <c r="E16" s="620">
        <v>285</v>
      </c>
      <c r="F16" s="614"/>
      <c r="G16" s="620">
        <v>502</v>
      </c>
      <c r="H16" s="614"/>
    </row>
    <row r="17" ht="16.5" customHeight="1"/>
    <row r="18" spans="2:8" ht="12.75">
      <c r="B18" s="582" t="s">
        <v>289</v>
      </c>
      <c r="C18" s="582"/>
      <c r="D18" s="582"/>
      <c r="E18" s="582"/>
      <c r="F18" s="582"/>
      <c r="G18" s="582"/>
      <c r="H18" s="582"/>
    </row>
    <row r="20" spans="5:8" ht="19.5" customHeight="1">
      <c r="E20" s="643" t="s">
        <v>290</v>
      </c>
      <c r="F20" s="644"/>
      <c r="G20" s="643" t="s">
        <v>291</v>
      </c>
      <c r="H20" s="644"/>
    </row>
    <row r="21" spans="2:8" ht="19.5" customHeight="1">
      <c r="B21" s="101"/>
      <c r="E21" s="377" t="s">
        <v>233</v>
      </c>
      <c r="F21" s="377" t="s">
        <v>234</v>
      </c>
      <c r="G21" s="377" t="s">
        <v>233</v>
      </c>
      <c r="H21" s="377" t="s">
        <v>234</v>
      </c>
    </row>
    <row r="22" spans="2:8" ht="16.5" customHeight="1">
      <c r="B22" s="567" t="s">
        <v>161</v>
      </c>
      <c r="C22" s="627"/>
      <c r="D22" s="568"/>
      <c r="E22" s="5">
        <v>1.8</v>
      </c>
      <c r="F22" s="5">
        <v>0.7</v>
      </c>
      <c r="G22" s="4">
        <v>2.8</v>
      </c>
      <c r="H22" s="5">
        <v>1.4</v>
      </c>
    </row>
    <row r="23" spans="2:8" ht="16.5" customHeight="1">
      <c r="B23" s="569" t="s">
        <v>162</v>
      </c>
      <c r="C23" s="630"/>
      <c r="D23" s="570"/>
      <c r="E23" s="102">
        <v>13.7</v>
      </c>
      <c r="F23" s="102">
        <v>2.5</v>
      </c>
      <c r="G23" s="105">
        <v>13.3</v>
      </c>
      <c r="H23" s="102">
        <v>3.2</v>
      </c>
    </row>
    <row r="24" spans="2:8" ht="16.5" customHeight="1">
      <c r="B24" s="569" t="s">
        <v>163</v>
      </c>
      <c r="C24" s="630"/>
      <c r="D24" s="570"/>
      <c r="E24" s="102">
        <v>21.4</v>
      </c>
      <c r="F24" s="102">
        <v>7.4</v>
      </c>
      <c r="G24" s="105">
        <v>20.7</v>
      </c>
      <c r="H24" s="102">
        <v>9</v>
      </c>
    </row>
    <row r="25" spans="2:8" ht="16.5" customHeight="1">
      <c r="B25" s="569" t="s">
        <v>164</v>
      </c>
      <c r="C25" s="630"/>
      <c r="D25" s="570"/>
      <c r="E25" s="102">
        <v>9.1</v>
      </c>
      <c r="F25" s="102">
        <v>14</v>
      </c>
      <c r="G25" s="105">
        <v>7.8</v>
      </c>
      <c r="H25" s="102">
        <v>12.9</v>
      </c>
    </row>
    <row r="26" spans="2:8" ht="16.5" customHeight="1">
      <c r="B26" s="569" t="s">
        <v>165</v>
      </c>
      <c r="C26" s="630"/>
      <c r="D26" s="570"/>
      <c r="E26" s="102">
        <v>28.4</v>
      </c>
      <c r="F26" s="102">
        <v>48.1</v>
      </c>
      <c r="G26" s="105">
        <v>30.7</v>
      </c>
      <c r="H26" s="102">
        <v>46.4</v>
      </c>
    </row>
    <row r="27" spans="2:8" ht="16.5" customHeight="1">
      <c r="B27" s="569" t="s">
        <v>166</v>
      </c>
      <c r="C27" s="630"/>
      <c r="D27" s="570"/>
      <c r="E27" s="102">
        <v>19.6</v>
      </c>
      <c r="F27" s="102">
        <v>7.7</v>
      </c>
      <c r="G27" s="105">
        <v>16.9</v>
      </c>
      <c r="H27" s="102">
        <v>7</v>
      </c>
    </row>
    <row r="28" spans="2:8" ht="16.5" customHeight="1">
      <c r="B28" s="569" t="s">
        <v>228</v>
      </c>
      <c r="C28" s="630"/>
      <c r="D28" s="570"/>
      <c r="E28" s="102">
        <v>0.4</v>
      </c>
      <c r="F28" s="102">
        <v>16.1</v>
      </c>
      <c r="G28" s="105">
        <v>0.8</v>
      </c>
      <c r="H28" s="102">
        <v>14.9</v>
      </c>
    </row>
    <row r="29" spans="2:8" ht="16.5" customHeight="1">
      <c r="B29" s="571" t="s">
        <v>227</v>
      </c>
      <c r="C29" s="638"/>
      <c r="D29" s="572"/>
      <c r="E29" s="6">
        <v>5.6</v>
      </c>
      <c r="F29" s="6">
        <v>3.5</v>
      </c>
      <c r="G29" s="106">
        <v>7</v>
      </c>
      <c r="H29" s="6">
        <v>5.2</v>
      </c>
    </row>
    <row r="30" spans="2:8" ht="15.75" customHeight="1">
      <c r="B30" s="635" t="s">
        <v>240</v>
      </c>
      <c r="C30" s="636"/>
      <c r="D30" s="637"/>
      <c r="E30" s="91">
        <f>SUM(E22:E29)</f>
        <v>100</v>
      </c>
      <c r="F30" s="91">
        <f>SUM(F22:F29)</f>
        <v>100</v>
      </c>
      <c r="G30" s="91">
        <f>SUM(G22:G29)</f>
        <v>99.99999999999999</v>
      </c>
      <c r="H30" s="91">
        <f>SUM(H22:H29)</f>
        <v>100.00000000000001</v>
      </c>
    </row>
    <row r="31" spans="2:8" ht="15.75" customHeight="1">
      <c r="B31" s="631" t="s">
        <v>241</v>
      </c>
      <c r="C31" s="632"/>
      <c r="D31" s="633"/>
      <c r="E31" s="93">
        <v>285</v>
      </c>
      <c r="F31" s="92">
        <v>285</v>
      </c>
      <c r="G31" s="93">
        <v>502</v>
      </c>
      <c r="H31" s="93">
        <v>502</v>
      </c>
    </row>
  </sheetData>
  <sheetProtection/>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I1"/>
    </sheetView>
  </sheetViews>
  <sheetFormatPr defaultColWidth="11.421875" defaultRowHeight="12.75"/>
  <cols>
    <col min="1" max="1" width="2.140625" style="0" customWidth="1"/>
    <col min="2" max="2" width="20.8515625" style="0" customWidth="1"/>
    <col min="3" max="3" width="14.7109375" style="0" customWidth="1"/>
    <col min="4" max="4" width="10.7109375" style="0" customWidth="1"/>
    <col min="5" max="5" width="11.140625" style="0" customWidth="1"/>
    <col min="6" max="6" width="10.421875" style="0" customWidth="1"/>
    <col min="7" max="8" width="11.421875" style="0" customWidth="1"/>
    <col min="9" max="9" width="2.7109375" style="0" customWidth="1"/>
  </cols>
  <sheetData>
    <row r="1" spans="1:9" ht="16.5">
      <c r="A1" s="581" t="s">
        <v>297</v>
      </c>
      <c r="B1" s="581"/>
      <c r="C1" s="581"/>
      <c r="D1" s="581"/>
      <c r="E1" s="581"/>
      <c r="F1" s="581"/>
      <c r="G1" s="581"/>
      <c r="H1" s="581"/>
      <c r="I1" s="581"/>
    </row>
    <row r="2" spans="1:9" ht="12.75">
      <c r="A2" s="384"/>
      <c r="B2" s="384"/>
      <c r="C2" s="384"/>
      <c r="D2" s="384"/>
      <c r="E2" s="384"/>
      <c r="F2" s="384"/>
      <c r="G2" s="384"/>
      <c r="H2" s="384"/>
      <c r="I2" s="384"/>
    </row>
    <row r="3" spans="1:9" ht="12.75">
      <c r="A3" s="384"/>
      <c r="B3" s="582" t="s">
        <v>288</v>
      </c>
      <c r="C3" s="582"/>
      <c r="D3" s="582"/>
      <c r="E3" s="582"/>
      <c r="F3" s="582"/>
      <c r="G3" s="582"/>
      <c r="H3" s="385"/>
      <c r="I3" s="384"/>
    </row>
    <row r="4" spans="2:8" ht="8.25" customHeight="1">
      <c r="B4" s="30"/>
      <c r="C4" s="31"/>
      <c r="D4" s="31"/>
      <c r="E4" s="32"/>
      <c r="F4" s="33"/>
      <c r="G4" s="31"/>
      <c r="H4" s="34"/>
    </row>
    <row r="5" spans="2:7" ht="12.75">
      <c r="B5" s="561" t="s">
        <v>264</v>
      </c>
      <c r="C5" s="586" t="s">
        <v>265</v>
      </c>
      <c r="D5" s="592" t="s">
        <v>264</v>
      </c>
      <c r="E5" s="593"/>
      <c r="F5" s="593"/>
      <c r="G5" s="594"/>
    </row>
    <row r="6" spans="2:7" ht="12.75">
      <c r="B6" s="562"/>
      <c r="C6" s="587"/>
      <c r="D6" s="374" t="s">
        <v>266</v>
      </c>
      <c r="E6" s="374" t="s">
        <v>267</v>
      </c>
      <c r="F6" s="375" t="s">
        <v>226</v>
      </c>
      <c r="G6" s="376" t="s">
        <v>268</v>
      </c>
    </row>
    <row r="7" spans="2:10" ht="15" customHeight="1">
      <c r="B7" s="562"/>
      <c r="C7" s="426" t="s">
        <v>277</v>
      </c>
      <c r="D7" s="55">
        <v>1228</v>
      </c>
      <c r="E7" s="56">
        <v>261</v>
      </c>
      <c r="F7" s="26">
        <f>SUM(D7:E7)</f>
        <v>1489</v>
      </c>
      <c r="G7" s="57">
        <v>2</v>
      </c>
      <c r="J7" s="402"/>
    </row>
    <row r="8" spans="2:7" ht="12.75">
      <c r="B8" s="563"/>
      <c r="C8" s="417" t="s">
        <v>226</v>
      </c>
      <c r="D8" s="58">
        <f>SUM(D7)</f>
        <v>1228</v>
      </c>
      <c r="E8" s="58">
        <f>SUM(E7)</f>
        <v>261</v>
      </c>
      <c r="F8" s="58">
        <f>SUM(F7)</f>
        <v>1489</v>
      </c>
      <c r="G8" s="58">
        <f>SUM(G7)</f>
        <v>2</v>
      </c>
    </row>
    <row r="9" spans="2:8" ht="12.75">
      <c r="B9" s="108"/>
      <c r="C9" s="100"/>
      <c r="D9" s="100"/>
      <c r="E9" s="103"/>
      <c r="F9" s="103"/>
      <c r="G9" s="103"/>
      <c r="H9" s="103"/>
    </row>
    <row r="10" spans="2:8" ht="12.75">
      <c r="B10" s="27"/>
      <c r="C10" s="27"/>
      <c r="D10" s="27"/>
      <c r="E10" s="27"/>
      <c r="F10" s="27"/>
      <c r="G10" s="28"/>
      <c r="H10" s="28"/>
    </row>
    <row r="11" spans="1:7" s="37" customFormat="1" ht="12.75">
      <c r="A11" s="29"/>
      <c r="B11" s="35"/>
      <c r="C11" s="35"/>
      <c r="D11" s="35"/>
      <c r="E11" s="374" t="s">
        <v>266</v>
      </c>
      <c r="F11" s="374" t="s">
        <v>267</v>
      </c>
      <c r="G11" s="375" t="s">
        <v>226</v>
      </c>
    </row>
    <row r="12" spans="1:7" s="37" customFormat="1" ht="28.5" customHeight="1">
      <c r="A12" s="29"/>
      <c r="B12" s="652" t="s">
        <v>168</v>
      </c>
      <c r="C12" s="653"/>
      <c r="D12" s="654"/>
      <c r="E12" s="110">
        <v>0</v>
      </c>
      <c r="F12" s="110">
        <v>0</v>
      </c>
      <c r="G12" s="111">
        <f>SUM(E12:F12)</f>
        <v>0</v>
      </c>
    </row>
    <row r="13" spans="1:2" s="37" customFormat="1" ht="17.25" customHeight="1">
      <c r="A13" s="29"/>
      <c r="B13" s="39"/>
    </row>
    <row r="14" spans="1:8" s="37" customFormat="1" ht="12.75">
      <c r="A14" s="29"/>
      <c r="B14" s="582" t="s">
        <v>285</v>
      </c>
      <c r="C14" s="582"/>
      <c r="D14" s="582"/>
      <c r="E14" s="582"/>
      <c r="F14" s="582"/>
      <c r="G14" s="582"/>
      <c r="H14" s="48"/>
    </row>
    <row r="15" spans="1:8" s="37" customFormat="1" ht="8.25" customHeight="1">
      <c r="A15" s="29"/>
      <c r="B15" s="34"/>
      <c r="C15" s="40"/>
      <c r="D15" s="40"/>
      <c r="E15" s="33"/>
      <c r="F15" s="31"/>
      <c r="G15" s="31"/>
      <c r="H15" s="39"/>
    </row>
    <row r="16" spans="1:8" s="37" customFormat="1" ht="12.75">
      <c r="A16" s="29"/>
      <c r="B16" s="40"/>
      <c r="C16" s="40"/>
      <c r="D16" s="377" t="s">
        <v>280</v>
      </c>
      <c r="E16" s="377" t="s">
        <v>266</v>
      </c>
      <c r="F16" s="379" t="s">
        <v>267</v>
      </c>
      <c r="G16" s="378" t="s">
        <v>226</v>
      </c>
      <c r="H16" s="39"/>
    </row>
    <row r="17" spans="1:8" s="37" customFormat="1" ht="15">
      <c r="A17" s="29"/>
      <c r="B17" s="567" t="s">
        <v>269</v>
      </c>
      <c r="C17" s="568"/>
      <c r="D17" s="52" t="s">
        <v>277</v>
      </c>
      <c r="E17" s="61">
        <v>1116</v>
      </c>
      <c r="F17" s="62">
        <v>225</v>
      </c>
      <c r="G17" s="63">
        <f>SUM(E17:F17)</f>
        <v>1341</v>
      </c>
      <c r="H17" s="39"/>
    </row>
    <row r="18" spans="1:8" s="37" customFormat="1" ht="15">
      <c r="A18" s="29"/>
      <c r="B18" s="569"/>
      <c r="C18" s="570"/>
      <c r="D18" s="44" t="s">
        <v>278</v>
      </c>
      <c r="E18" s="56">
        <v>202</v>
      </c>
      <c r="F18" s="55">
        <v>37</v>
      </c>
      <c r="G18" s="26">
        <f>SUM(E18:F18)</f>
        <v>239</v>
      </c>
      <c r="H18" s="39"/>
    </row>
    <row r="19" spans="1:8" s="37" customFormat="1" ht="12.75">
      <c r="A19" s="29"/>
      <c r="B19" s="571"/>
      <c r="C19" s="572"/>
      <c r="D19" s="45" t="s">
        <v>226</v>
      </c>
      <c r="E19" s="63">
        <f>SUM(E17:E18)</f>
        <v>1318</v>
      </c>
      <c r="F19" s="72">
        <f>SUM(F17:F18)</f>
        <v>262</v>
      </c>
      <c r="G19" s="63">
        <f>SUM(G17:G18)</f>
        <v>1580</v>
      </c>
      <c r="H19" s="39"/>
    </row>
    <row r="20" spans="1:8" s="37" customFormat="1" ht="15">
      <c r="A20" s="29"/>
      <c r="B20" s="567" t="s">
        <v>270</v>
      </c>
      <c r="C20" s="568"/>
      <c r="D20" s="52" t="s">
        <v>277</v>
      </c>
      <c r="E20" s="73">
        <v>1060</v>
      </c>
      <c r="F20" s="61">
        <v>207</v>
      </c>
      <c r="G20" s="74">
        <f>SUM(E20:F20)</f>
        <v>1267</v>
      </c>
      <c r="H20" s="40"/>
    </row>
    <row r="21" spans="1:8" s="37" customFormat="1" ht="15">
      <c r="A21" s="29"/>
      <c r="B21" s="569"/>
      <c r="C21" s="570"/>
      <c r="D21" s="44" t="s">
        <v>278</v>
      </c>
      <c r="E21" s="75">
        <v>189</v>
      </c>
      <c r="F21" s="64">
        <v>34</v>
      </c>
      <c r="G21" s="76">
        <f>SUM(E21:F21)</f>
        <v>223</v>
      </c>
      <c r="H21" s="40"/>
    </row>
    <row r="22" spans="1:8" s="37" customFormat="1" ht="12.75">
      <c r="A22" s="29"/>
      <c r="B22" s="571"/>
      <c r="C22" s="572"/>
      <c r="D22" s="45" t="s">
        <v>226</v>
      </c>
      <c r="E22" s="58">
        <f>SUM(E20:E21)</f>
        <v>1249</v>
      </c>
      <c r="F22" s="77">
        <f>SUM(F20:F21)</f>
        <v>241</v>
      </c>
      <c r="G22" s="58">
        <f>SUM(G20:G21)</f>
        <v>1490</v>
      </c>
      <c r="H22" s="40"/>
    </row>
    <row r="23" spans="1:8" s="37" customFormat="1" ht="12.75" customHeight="1">
      <c r="A23" s="29"/>
      <c r="B23" s="583" t="s">
        <v>271</v>
      </c>
      <c r="C23" s="585"/>
      <c r="D23" s="52" t="s">
        <v>277</v>
      </c>
      <c r="E23" s="61">
        <v>0</v>
      </c>
      <c r="F23" s="62">
        <v>0</v>
      </c>
      <c r="G23" s="63">
        <f>SUM(E23:F23)</f>
        <v>0</v>
      </c>
      <c r="H23" s="40"/>
    </row>
    <row r="24" spans="1:8" s="37" customFormat="1" ht="12.75" customHeight="1">
      <c r="A24" s="29"/>
      <c r="B24" s="588"/>
      <c r="C24" s="589"/>
      <c r="D24" s="44" t="s">
        <v>278</v>
      </c>
      <c r="E24" s="56">
        <v>0</v>
      </c>
      <c r="F24" s="55">
        <v>0</v>
      </c>
      <c r="G24" s="26">
        <f>SUM(E24:F24)</f>
        <v>0</v>
      </c>
      <c r="H24" s="40"/>
    </row>
    <row r="25" spans="1:8" s="37" customFormat="1" ht="12.75" customHeight="1">
      <c r="A25" s="29"/>
      <c r="B25" s="564"/>
      <c r="C25" s="566"/>
      <c r="D25" s="45" t="s">
        <v>226</v>
      </c>
      <c r="E25" s="63">
        <f>SUM(E23:E24)</f>
        <v>0</v>
      </c>
      <c r="F25" s="72">
        <f>SUM(F23:F24)</f>
        <v>0</v>
      </c>
      <c r="G25" s="63">
        <f>SUM(G23:G24)</f>
        <v>0</v>
      </c>
      <c r="H25" s="40"/>
    </row>
    <row r="26" spans="1:8" s="37" customFormat="1" ht="12.75" customHeight="1">
      <c r="A26" s="29"/>
      <c r="B26" s="583" t="s">
        <v>272</v>
      </c>
      <c r="C26" s="585"/>
      <c r="D26" s="52" t="s">
        <v>277</v>
      </c>
      <c r="E26" s="61">
        <v>0</v>
      </c>
      <c r="F26" s="62">
        <v>0</v>
      </c>
      <c r="G26" s="63">
        <f>SUM(E26:F26)</f>
        <v>0</v>
      </c>
      <c r="H26" s="1"/>
    </row>
    <row r="27" spans="1:8" s="37" customFormat="1" ht="12.75" customHeight="1">
      <c r="A27" s="29"/>
      <c r="B27" s="588"/>
      <c r="C27" s="589"/>
      <c r="D27" s="44" t="s">
        <v>278</v>
      </c>
      <c r="E27" s="56">
        <v>0</v>
      </c>
      <c r="F27" s="55">
        <v>0</v>
      </c>
      <c r="G27" s="26">
        <f>SUM(E27:F27)</f>
        <v>0</v>
      </c>
      <c r="H27" s="1"/>
    </row>
    <row r="28" spans="1:8" s="37" customFormat="1" ht="12.75" customHeight="1">
      <c r="A28" s="29"/>
      <c r="B28" s="564"/>
      <c r="C28" s="566"/>
      <c r="D28" s="45" t="s">
        <v>226</v>
      </c>
      <c r="E28" s="58">
        <f>SUM(E26:E27)</f>
        <v>0</v>
      </c>
      <c r="F28" s="77">
        <f>SUM(F26:F27)</f>
        <v>0</v>
      </c>
      <c r="G28" s="58">
        <f>SUM(G26:G27)</f>
        <v>0</v>
      </c>
      <c r="H28" s="1"/>
    </row>
    <row r="29" spans="1:8" s="37" customFormat="1" ht="17.25" customHeight="1">
      <c r="A29" s="29"/>
      <c r="B29" s="39"/>
      <c r="C29" s="39"/>
      <c r="D29" s="39"/>
      <c r="E29" s="42"/>
      <c r="F29" s="42"/>
      <c r="G29" s="42"/>
      <c r="H29" s="40"/>
    </row>
    <row r="30" spans="1:8" s="37" customFormat="1" ht="12.75">
      <c r="A30" s="29"/>
      <c r="B30" s="582" t="s">
        <v>286</v>
      </c>
      <c r="C30" s="582"/>
      <c r="D30" s="582"/>
      <c r="E30" s="582"/>
      <c r="F30" s="582"/>
      <c r="G30" s="582"/>
      <c r="H30" s="48"/>
    </row>
    <row r="31" spans="1:8" s="37" customFormat="1" ht="8.25" customHeight="1">
      <c r="A31" s="29"/>
      <c r="B31" s="34"/>
      <c r="C31" s="40"/>
      <c r="D31" s="40"/>
      <c r="E31" s="40"/>
      <c r="F31" s="40"/>
      <c r="G31" s="40"/>
      <c r="H31" s="40"/>
    </row>
    <row r="32" spans="1:8" s="37" customFormat="1" ht="12.75">
      <c r="A32" s="29"/>
      <c r="B32" s="35"/>
      <c r="C32" s="35"/>
      <c r="D32" s="35"/>
      <c r="E32" s="377" t="s">
        <v>266</v>
      </c>
      <c r="F32" s="379" t="s">
        <v>267</v>
      </c>
      <c r="G32" s="378" t="s">
        <v>226</v>
      </c>
      <c r="H32" s="40"/>
    </row>
    <row r="33" spans="1:8" s="37" customFormat="1" ht="27" customHeight="1">
      <c r="A33" s="29"/>
      <c r="B33" s="583" t="s">
        <v>187</v>
      </c>
      <c r="C33" s="584"/>
      <c r="D33" s="585"/>
      <c r="E33" s="59">
        <v>3624</v>
      </c>
      <c r="F33" s="67">
        <v>730</v>
      </c>
      <c r="G33" s="68">
        <f>SUM(E33:F33)</f>
        <v>4354</v>
      </c>
      <c r="H33" s="40"/>
    </row>
    <row r="34" spans="1:8" s="37" customFormat="1" ht="12.75" customHeight="1">
      <c r="A34" s="29"/>
      <c r="B34" s="564" t="s">
        <v>273</v>
      </c>
      <c r="C34" s="565"/>
      <c r="D34" s="566"/>
      <c r="E34" s="60">
        <v>1905</v>
      </c>
      <c r="F34" s="69">
        <v>367</v>
      </c>
      <c r="G34" s="70">
        <f>SUM(E34:F34)</f>
        <v>2272</v>
      </c>
      <c r="H34" s="40"/>
    </row>
    <row r="35" spans="1:8" s="37" customFormat="1" ht="12.75">
      <c r="A35" s="29"/>
      <c r="B35" s="39" t="s">
        <v>188</v>
      </c>
      <c r="C35" s="39"/>
      <c r="D35" s="39"/>
      <c r="E35" s="39"/>
      <c r="F35" s="39"/>
      <c r="G35" s="40"/>
      <c r="H35" s="40"/>
    </row>
    <row r="36" spans="1:8" s="37" customFormat="1" ht="17.25" customHeight="1">
      <c r="A36" s="29"/>
      <c r="B36" s="39"/>
      <c r="C36" s="39"/>
      <c r="D36" s="39"/>
      <c r="E36" s="39"/>
      <c r="F36" s="39"/>
      <c r="G36" s="40"/>
      <c r="H36" s="40"/>
    </row>
    <row r="37" spans="1:8" s="37" customFormat="1" ht="12.75">
      <c r="A37" s="29"/>
      <c r="B37" s="582" t="s">
        <v>287</v>
      </c>
      <c r="C37" s="582"/>
      <c r="D37" s="582"/>
      <c r="E37" s="582"/>
      <c r="F37" s="582"/>
      <c r="G37" s="582"/>
      <c r="H37" s="48"/>
    </row>
    <row r="38" spans="1:8" s="37" customFormat="1" ht="8.25" customHeight="1">
      <c r="A38" s="29"/>
      <c r="B38" s="43"/>
      <c r="C38" s="33"/>
      <c r="D38" s="33"/>
      <c r="E38" s="31"/>
      <c r="F38" s="29"/>
      <c r="G38" s="40"/>
      <c r="H38" s="40"/>
    </row>
    <row r="39" spans="1:8" s="37" customFormat="1" ht="12.75">
      <c r="A39" s="29"/>
      <c r="B39" s="380" t="s">
        <v>274</v>
      </c>
      <c r="C39" s="380" t="s">
        <v>275</v>
      </c>
      <c r="D39" s="573" t="s">
        <v>276</v>
      </c>
      <c r="E39" s="574"/>
      <c r="F39" s="577" t="s">
        <v>226</v>
      </c>
      <c r="G39" s="578"/>
      <c r="H39" s="40"/>
    </row>
    <row r="40" spans="1:8" s="37" customFormat="1" ht="12.75">
      <c r="A40" s="29"/>
      <c r="B40" s="113">
        <v>36</v>
      </c>
      <c r="C40" s="113">
        <v>5</v>
      </c>
      <c r="D40" s="575">
        <v>0</v>
      </c>
      <c r="E40" s="576"/>
      <c r="F40" s="579">
        <f>SUM(B40:E40)</f>
        <v>41</v>
      </c>
      <c r="G40" s="580"/>
      <c r="H40" s="40"/>
    </row>
    <row r="41" spans="1:8" s="37" customFormat="1" ht="12.75">
      <c r="A41" s="29"/>
      <c r="B41" s="29"/>
      <c r="C41" s="29"/>
      <c r="D41" s="29"/>
      <c r="E41" s="29"/>
      <c r="F41" s="29"/>
      <c r="G41" s="29"/>
      <c r="H41" s="29"/>
    </row>
    <row r="42" spans="1:8" s="37" customFormat="1" ht="12.75">
      <c r="A42" s="29"/>
      <c r="B42" s="29"/>
      <c r="C42" s="29"/>
      <c r="D42" s="29"/>
      <c r="E42" s="29"/>
      <c r="F42" s="29"/>
      <c r="G42" s="29"/>
      <c r="H42" s="29"/>
    </row>
    <row r="43" spans="1:8" s="37" customFormat="1" ht="12.75">
      <c r="A43" s="29"/>
      <c r="B43" s="29"/>
      <c r="C43" s="29"/>
      <c r="D43" s="29"/>
      <c r="E43" s="29"/>
      <c r="F43" s="29"/>
      <c r="G43" s="29"/>
      <c r="H43" s="29"/>
    </row>
  </sheetData>
  <sheetProtection/>
  <mergeCells count="19">
    <mergeCell ref="A1:I1"/>
    <mergeCell ref="B3:G3"/>
    <mergeCell ref="B5:B8"/>
    <mergeCell ref="C5:C6"/>
    <mergeCell ref="D5:G5"/>
    <mergeCell ref="D40:E40"/>
    <mergeCell ref="F40:G40"/>
    <mergeCell ref="B30:G30"/>
    <mergeCell ref="B33:D33"/>
    <mergeCell ref="B34:D34"/>
    <mergeCell ref="B37:G37"/>
    <mergeCell ref="D39:E39"/>
    <mergeCell ref="F39:G39"/>
    <mergeCell ref="B12:D12"/>
    <mergeCell ref="B14:G14"/>
    <mergeCell ref="B17:C19"/>
    <mergeCell ref="B20:C22"/>
    <mergeCell ref="B23:C25"/>
    <mergeCell ref="B26:C28"/>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19:G28" formula="1"/>
  </ignoredErrors>
</worksheet>
</file>

<file path=xl/worksheets/sheet67.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K39" sqref="K39"/>
    </sheetView>
  </sheetViews>
  <sheetFormatPr defaultColWidth="11.421875" defaultRowHeight="12.75"/>
  <cols>
    <col min="1" max="1" width="2.140625" style="0" customWidth="1"/>
    <col min="2" max="2" width="35.00390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581" t="s">
        <v>297</v>
      </c>
      <c r="B1" s="581"/>
      <c r="C1" s="581"/>
      <c r="D1" s="581"/>
      <c r="E1" s="581"/>
      <c r="F1" s="581"/>
      <c r="G1" s="581"/>
      <c r="H1" s="581"/>
      <c r="I1" s="581"/>
      <c r="J1" s="581"/>
    </row>
    <row r="2" spans="1:10" ht="12.75">
      <c r="A2" s="384"/>
      <c r="B2" s="384"/>
      <c r="C2" s="384"/>
      <c r="D2" s="384"/>
      <c r="E2" s="384"/>
      <c r="F2" s="384"/>
      <c r="G2" s="384"/>
      <c r="H2" s="384"/>
      <c r="I2" s="384"/>
      <c r="J2" s="384"/>
    </row>
    <row r="3" spans="1:10" ht="12.75" customHeight="1">
      <c r="A3" s="384"/>
      <c r="B3" s="582" t="s">
        <v>282</v>
      </c>
      <c r="C3" s="582"/>
      <c r="D3" s="582"/>
      <c r="E3" s="582"/>
      <c r="F3" s="582"/>
      <c r="G3" s="582"/>
      <c r="H3" s="582"/>
      <c r="I3" s="582"/>
      <c r="J3" s="384"/>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10.2</v>
      </c>
      <c r="D12" s="10">
        <v>0</v>
      </c>
      <c r="E12" s="8">
        <v>9.3</v>
      </c>
      <c r="F12" s="10">
        <v>77.3</v>
      </c>
      <c r="G12" s="11">
        <v>3.2</v>
      </c>
      <c r="H12" s="8">
        <v>0</v>
      </c>
      <c r="I12" s="9">
        <f>SUM(C12:H12)</f>
        <v>100</v>
      </c>
    </row>
    <row r="13" spans="2:9" ht="12.75">
      <c r="B13" s="84" t="s">
        <v>241</v>
      </c>
      <c r="C13" s="14"/>
      <c r="D13" s="13"/>
      <c r="E13" s="14"/>
      <c r="F13" s="13"/>
      <c r="G13" s="14"/>
      <c r="H13" s="15"/>
      <c r="I13" s="88">
        <v>1459</v>
      </c>
    </row>
    <row r="14" spans="2:9" ht="12.75">
      <c r="B14" s="85" t="s">
        <v>291</v>
      </c>
      <c r="C14" s="16">
        <v>10.3</v>
      </c>
      <c r="D14" s="17">
        <v>0</v>
      </c>
      <c r="E14" s="18">
        <v>9.3</v>
      </c>
      <c r="F14" s="17">
        <v>77.1</v>
      </c>
      <c r="G14" s="18">
        <v>3.2</v>
      </c>
      <c r="H14" s="4">
        <v>0</v>
      </c>
      <c r="I14" s="7">
        <f>SUM(C14:H14)</f>
        <v>99.89999999999999</v>
      </c>
    </row>
    <row r="15" spans="2:9" ht="12.75">
      <c r="B15" s="86" t="s">
        <v>241</v>
      </c>
      <c r="C15" s="12"/>
      <c r="D15" s="13"/>
      <c r="E15" s="14"/>
      <c r="F15" s="13"/>
      <c r="G15" s="14"/>
      <c r="H15" s="20"/>
      <c r="I15" s="89">
        <v>1483</v>
      </c>
    </row>
    <row r="16" spans="2:9" ht="12.75">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32.25" customHeight="1">
      <c r="B19" s="382" t="s">
        <v>235</v>
      </c>
      <c r="C19" s="615" t="s">
        <v>290</v>
      </c>
      <c r="D19" s="615"/>
      <c r="E19" s="615" t="s">
        <v>291</v>
      </c>
      <c r="F19" s="615"/>
      <c r="G19" s="18"/>
      <c r="H19" s="23"/>
      <c r="I19" s="24"/>
    </row>
    <row r="20" spans="2:9" ht="12.75">
      <c r="B20" s="49" t="s">
        <v>242</v>
      </c>
      <c r="C20" s="617">
        <v>0</v>
      </c>
      <c r="D20" s="618"/>
      <c r="E20" s="617">
        <v>0</v>
      </c>
      <c r="F20" s="618"/>
      <c r="G20" s="18"/>
      <c r="H20" s="23"/>
      <c r="I20" s="24"/>
    </row>
    <row r="21" spans="2:9" ht="12.75">
      <c r="B21" s="50" t="s">
        <v>243</v>
      </c>
      <c r="C21" s="609">
        <v>0</v>
      </c>
      <c r="D21" s="610"/>
      <c r="E21" s="609">
        <v>0</v>
      </c>
      <c r="F21" s="610"/>
      <c r="G21" s="18"/>
      <c r="H21" s="23"/>
      <c r="I21" s="24"/>
    </row>
    <row r="22" spans="2:9" ht="12.75">
      <c r="B22" s="50" t="s">
        <v>244</v>
      </c>
      <c r="C22" s="609">
        <v>0.1</v>
      </c>
      <c r="D22" s="610"/>
      <c r="E22" s="609">
        <v>0.1</v>
      </c>
      <c r="F22" s="610"/>
      <c r="G22" s="18"/>
      <c r="H22" s="23"/>
      <c r="I22" s="24"/>
    </row>
    <row r="23" spans="2:9" ht="12.75">
      <c r="B23" s="50" t="s">
        <v>245</v>
      </c>
      <c r="C23" s="609">
        <v>5.5</v>
      </c>
      <c r="D23" s="610"/>
      <c r="E23" s="609">
        <v>5.4</v>
      </c>
      <c r="F23" s="610"/>
      <c r="G23" s="18"/>
      <c r="H23" s="23"/>
      <c r="I23" s="24"/>
    </row>
    <row r="24" spans="2:9" ht="12.75">
      <c r="B24" s="50" t="s">
        <v>246</v>
      </c>
      <c r="C24" s="609">
        <v>23.7</v>
      </c>
      <c r="D24" s="610"/>
      <c r="E24" s="609">
        <v>23.6</v>
      </c>
      <c r="F24" s="610"/>
      <c r="G24" s="18"/>
      <c r="H24" s="23"/>
      <c r="I24" s="24"/>
    </row>
    <row r="25" spans="2:9" ht="12.75">
      <c r="B25" s="50" t="s">
        <v>247</v>
      </c>
      <c r="C25" s="609">
        <v>27.8</v>
      </c>
      <c r="D25" s="610"/>
      <c r="E25" s="609">
        <v>27.8</v>
      </c>
      <c r="F25" s="610"/>
      <c r="G25" s="18"/>
      <c r="H25" s="23"/>
      <c r="I25" s="24"/>
    </row>
    <row r="26" spans="2:9" ht="12.75">
      <c r="B26" s="50" t="s">
        <v>248</v>
      </c>
      <c r="C26" s="609">
        <v>23.3</v>
      </c>
      <c r="D26" s="610"/>
      <c r="E26" s="609">
        <v>23.3</v>
      </c>
      <c r="F26" s="610"/>
      <c r="G26" s="18"/>
      <c r="H26" s="23"/>
      <c r="I26" s="24"/>
    </row>
    <row r="27" spans="2:9" ht="12.75">
      <c r="B27" s="50" t="s">
        <v>249</v>
      </c>
      <c r="C27" s="609">
        <v>14</v>
      </c>
      <c r="D27" s="610"/>
      <c r="E27" s="609">
        <v>14</v>
      </c>
      <c r="F27" s="610"/>
      <c r="G27" s="18"/>
      <c r="H27" s="23"/>
      <c r="I27" s="24"/>
    </row>
    <row r="28" spans="2:9" ht="12.75">
      <c r="B28" s="50" t="s">
        <v>250</v>
      </c>
      <c r="C28" s="609">
        <v>5.5</v>
      </c>
      <c r="D28" s="610"/>
      <c r="E28" s="609">
        <v>5.6</v>
      </c>
      <c r="F28" s="610"/>
      <c r="G28" s="18"/>
      <c r="H28" s="23"/>
      <c r="I28" s="24"/>
    </row>
    <row r="29" spans="2:9" ht="12.75">
      <c r="B29" s="51" t="s">
        <v>227</v>
      </c>
      <c r="C29" s="609">
        <v>0.1</v>
      </c>
      <c r="D29" s="610"/>
      <c r="E29" s="609">
        <v>0.1</v>
      </c>
      <c r="F29" s="610"/>
      <c r="G29" s="18"/>
      <c r="H29" s="23"/>
      <c r="I29" s="24"/>
    </row>
    <row r="30" spans="2:9" ht="12.75">
      <c r="B30" s="87" t="s">
        <v>226</v>
      </c>
      <c r="C30" s="611">
        <v>99.99999999999999</v>
      </c>
      <c r="D30" s="612"/>
      <c r="E30" s="611">
        <v>99.89999999999999</v>
      </c>
      <c r="F30" s="612"/>
      <c r="G30" s="18"/>
      <c r="H30" s="23"/>
      <c r="I30" s="24"/>
    </row>
    <row r="31" spans="2:9" ht="12.75">
      <c r="B31" s="86" t="s">
        <v>241</v>
      </c>
      <c r="C31" s="620">
        <v>1459</v>
      </c>
      <c r="D31" s="614"/>
      <c r="E31" s="613">
        <v>1483</v>
      </c>
      <c r="F31" s="614"/>
      <c r="G31" s="18"/>
      <c r="H31" s="23"/>
      <c r="I31" s="24"/>
    </row>
    <row r="32" spans="2:9" ht="16.5" customHeight="1">
      <c r="B32" s="22"/>
      <c r="C32" s="18"/>
      <c r="D32" s="18"/>
      <c r="E32" s="18"/>
      <c r="F32" s="18"/>
      <c r="G32" s="18"/>
      <c r="H32" s="23"/>
      <c r="I32" s="24"/>
    </row>
    <row r="33" spans="2:17" ht="12.75" customHeight="1">
      <c r="B33" s="582" t="s">
        <v>194</v>
      </c>
      <c r="C33" s="582"/>
      <c r="D33" s="582"/>
      <c r="E33" s="582"/>
      <c r="F33" s="582"/>
      <c r="G33" s="582"/>
      <c r="H33" s="582"/>
      <c r="I33" s="582"/>
      <c r="J33" s="82"/>
      <c r="K33" s="82"/>
      <c r="L33" s="82"/>
      <c r="M33" s="82"/>
      <c r="N33" s="82"/>
      <c r="O33" s="82"/>
      <c r="P33" s="82"/>
      <c r="Q33" s="82"/>
    </row>
    <row r="34" ht="8.25" customHeight="1"/>
    <row r="35" spans="3:4" ht="18" customHeight="1">
      <c r="C35" s="592" t="s">
        <v>222</v>
      </c>
      <c r="D35" s="594"/>
    </row>
    <row r="36" spans="2:4" ht="19.5" customHeight="1">
      <c r="B36" s="49" t="s">
        <v>153</v>
      </c>
      <c r="C36" s="601">
        <v>32</v>
      </c>
      <c r="D36" s="602">
        <v>22</v>
      </c>
    </row>
    <row r="37" spans="2:4" ht="30" customHeight="1">
      <c r="B37" s="50" t="s">
        <v>154</v>
      </c>
      <c r="C37" s="605">
        <v>5</v>
      </c>
      <c r="D37" s="606">
        <v>6</v>
      </c>
    </row>
    <row r="38" spans="2:4" ht="26.25" customHeight="1">
      <c r="B38" s="50" t="s">
        <v>155</v>
      </c>
      <c r="C38" s="605">
        <v>0</v>
      </c>
      <c r="D38" s="606">
        <v>7</v>
      </c>
    </row>
    <row r="39" spans="2:4" ht="14.25" customHeight="1">
      <c r="B39" s="50" t="s">
        <v>156</v>
      </c>
      <c r="C39" s="605">
        <v>7</v>
      </c>
      <c r="D39" s="606">
        <v>8</v>
      </c>
    </row>
    <row r="40" spans="2:4" ht="29.25" customHeight="1">
      <c r="B40" s="50" t="s">
        <v>189</v>
      </c>
      <c r="C40" s="605">
        <v>113</v>
      </c>
      <c r="D40" s="606">
        <v>9</v>
      </c>
    </row>
    <row r="41" spans="2:4" ht="16.5" customHeight="1">
      <c r="B41" s="50" t="s">
        <v>251</v>
      </c>
      <c r="C41" s="605">
        <v>0</v>
      </c>
      <c r="D41" s="606">
        <v>10</v>
      </c>
    </row>
    <row r="42" spans="2:4" ht="31.5" customHeight="1">
      <c r="B42" s="50" t="s">
        <v>159</v>
      </c>
      <c r="C42" s="605">
        <v>32</v>
      </c>
      <c r="D42" s="606">
        <v>11</v>
      </c>
    </row>
    <row r="43" spans="2:4" ht="27" customHeight="1">
      <c r="B43" s="50" t="s">
        <v>181</v>
      </c>
      <c r="C43" s="605">
        <v>113</v>
      </c>
      <c r="D43" s="606">
        <v>12</v>
      </c>
    </row>
    <row r="44" spans="2:4" ht="26.25" customHeight="1">
      <c r="B44" s="50" t="s">
        <v>170</v>
      </c>
      <c r="C44" s="605">
        <v>1</v>
      </c>
      <c r="D44" s="606">
        <v>13</v>
      </c>
    </row>
    <row r="45" spans="2:4" ht="32.25" customHeight="1">
      <c r="B45" s="50" t="s">
        <v>171</v>
      </c>
      <c r="C45" s="605">
        <v>1114</v>
      </c>
      <c r="D45" s="606">
        <v>14</v>
      </c>
    </row>
    <row r="46" spans="2:4" ht="16.5" customHeight="1">
      <c r="B46" s="50" t="s">
        <v>157</v>
      </c>
      <c r="C46" s="605">
        <v>22</v>
      </c>
      <c r="D46" s="606">
        <v>15</v>
      </c>
    </row>
    <row r="47" spans="2:4" ht="12.75">
      <c r="B47" s="50" t="s">
        <v>158</v>
      </c>
      <c r="C47" s="605">
        <v>0</v>
      </c>
      <c r="D47" s="606">
        <v>16</v>
      </c>
    </row>
    <row r="48" spans="2:4" ht="12.75">
      <c r="B48" s="51" t="s">
        <v>182</v>
      </c>
      <c r="C48" s="607">
        <v>57</v>
      </c>
      <c r="D48" s="608">
        <v>87</v>
      </c>
    </row>
  </sheetData>
  <sheetProtection/>
  <mergeCells count="51">
    <mergeCell ref="C47:D47"/>
    <mergeCell ref="C48:D48"/>
    <mergeCell ref="A1:J1"/>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6:D36"/>
    <mergeCell ref="C38:D38"/>
    <mergeCell ref="C31:D31"/>
    <mergeCell ref="E31:F31"/>
    <mergeCell ref="B33:I33"/>
    <mergeCell ref="C35:D35"/>
    <mergeCell ref="C37:D37"/>
    <mergeCell ref="C46:D46"/>
    <mergeCell ref="C43:D43"/>
    <mergeCell ref="C44:D44"/>
    <mergeCell ref="C41:D41"/>
    <mergeCell ref="C42:D42"/>
    <mergeCell ref="C39:D39"/>
    <mergeCell ref="C40:D40"/>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J31"/>
  <sheetViews>
    <sheetView showGridLines="0" zoomScalePageLayoutView="0" workbookViewId="0" topLeftCell="A4">
      <selection activeCell="J8" sqref="J8"/>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581" t="s">
        <v>297</v>
      </c>
      <c r="B1" s="581"/>
      <c r="C1" s="581"/>
      <c r="D1" s="581"/>
      <c r="E1" s="581"/>
      <c r="F1" s="581"/>
      <c r="G1" s="581"/>
      <c r="H1" s="581"/>
      <c r="I1" s="581"/>
    </row>
    <row r="2" spans="1:9" ht="12.75">
      <c r="A2" s="384"/>
      <c r="B2" s="384"/>
      <c r="C2" s="384"/>
      <c r="D2" s="384"/>
      <c r="E2" s="384"/>
      <c r="F2" s="384"/>
      <c r="G2" s="384"/>
      <c r="H2" s="384"/>
      <c r="I2" s="384"/>
    </row>
    <row r="3" spans="1:9" ht="12.75" customHeight="1">
      <c r="A3" s="384"/>
      <c r="B3" s="582" t="s">
        <v>195</v>
      </c>
      <c r="C3" s="582"/>
      <c r="D3" s="582"/>
      <c r="E3" s="582"/>
      <c r="F3" s="582"/>
      <c r="G3" s="582"/>
      <c r="H3" s="582"/>
      <c r="I3" s="384"/>
    </row>
    <row r="4" spans="2:8" ht="8.25" customHeight="1">
      <c r="B4" s="25"/>
      <c r="C4" s="25"/>
      <c r="D4" s="25"/>
      <c r="E4" s="25"/>
      <c r="F4" s="25"/>
      <c r="G4" s="25"/>
      <c r="H4" s="25"/>
    </row>
    <row r="5" spans="2:8" ht="19.5" customHeight="1">
      <c r="B5" s="634"/>
      <c r="C5" s="634"/>
      <c r="D5" s="634"/>
      <c r="E5" s="621" t="s">
        <v>290</v>
      </c>
      <c r="F5" s="645"/>
      <c r="G5" s="621" t="s">
        <v>291</v>
      </c>
      <c r="H5" s="645"/>
    </row>
    <row r="6" spans="2:8" ht="16.5" customHeight="1">
      <c r="B6" s="583" t="s">
        <v>190</v>
      </c>
      <c r="C6" s="584"/>
      <c r="D6" s="584"/>
      <c r="E6" s="765">
        <v>1.4</v>
      </c>
      <c r="F6" s="682"/>
      <c r="G6" s="765">
        <v>1.4</v>
      </c>
      <c r="H6" s="682"/>
    </row>
    <row r="7" spans="2:8" ht="16.5" customHeight="1">
      <c r="B7" s="588" t="s">
        <v>196</v>
      </c>
      <c r="C7" s="623"/>
      <c r="D7" s="623"/>
      <c r="E7" s="699">
        <v>88.6</v>
      </c>
      <c r="F7" s="680"/>
      <c r="G7" s="699">
        <v>88.6</v>
      </c>
      <c r="H7" s="680"/>
    </row>
    <row r="8" spans="2:10" ht="16.5" customHeight="1">
      <c r="B8" s="588" t="s">
        <v>229</v>
      </c>
      <c r="C8" s="623"/>
      <c r="D8" s="623"/>
      <c r="E8" s="695">
        <v>8</v>
      </c>
      <c r="F8" s="696"/>
      <c r="G8" s="695">
        <v>8</v>
      </c>
      <c r="H8" s="696"/>
      <c r="J8" s="402"/>
    </row>
    <row r="9" spans="2:8" ht="16.5" customHeight="1">
      <c r="B9" s="588" t="s">
        <v>230</v>
      </c>
      <c r="C9" s="623"/>
      <c r="D9" s="623"/>
      <c r="E9" s="695">
        <v>1</v>
      </c>
      <c r="F9" s="696"/>
      <c r="G9" s="697">
        <v>1.1</v>
      </c>
      <c r="H9" s="688"/>
    </row>
    <row r="10" spans="2:8" ht="16.5" customHeight="1">
      <c r="B10" s="588" t="s">
        <v>191</v>
      </c>
      <c r="C10" s="623"/>
      <c r="D10" s="623"/>
      <c r="E10" s="699">
        <v>0.1</v>
      </c>
      <c r="F10" s="680"/>
      <c r="G10" s="699">
        <v>0.1</v>
      </c>
      <c r="H10" s="680"/>
    </row>
    <row r="11" spans="2:8" ht="16.5" customHeight="1">
      <c r="B11" s="588" t="s">
        <v>192</v>
      </c>
      <c r="C11" s="623"/>
      <c r="D11" s="623"/>
      <c r="E11" s="699">
        <v>0.2</v>
      </c>
      <c r="F11" s="680"/>
      <c r="G11" s="699">
        <v>0.2</v>
      </c>
      <c r="H11" s="680"/>
    </row>
    <row r="12" spans="2:8" ht="16.5" customHeight="1">
      <c r="B12" s="588" t="s">
        <v>231</v>
      </c>
      <c r="C12" s="623"/>
      <c r="D12" s="623"/>
      <c r="E12" s="699">
        <v>0.3</v>
      </c>
      <c r="F12" s="680"/>
      <c r="G12" s="699">
        <v>0.3</v>
      </c>
      <c r="H12" s="680"/>
    </row>
    <row r="13" spans="2:8" ht="16.5" customHeight="1">
      <c r="B13" s="588" t="s">
        <v>193</v>
      </c>
      <c r="C13" s="623"/>
      <c r="D13" s="623"/>
      <c r="E13" s="699">
        <v>0.1</v>
      </c>
      <c r="F13" s="680"/>
      <c r="G13" s="699">
        <v>0.1</v>
      </c>
      <c r="H13" s="680"/>
    </row>
    <row r="14" spans="2:8" ht="16.5" customHeight="1">
      <c r="B14" s="588" t="s">
        <v>227</v>
      </c>
      <c r="C14" s="623"/>
      <c r="D14" s="623"/>
      <c r="E14" s="619">
        <v>0.3</v>
      </c>
      <c r="F14" s="610"/>
      <c r="G14" s="619">
        <v>0.3</v>
      </c>
      <c r="H14" s="610"/>
    </row>
    <row r="15" spans="2:8" ht="15.75" customHeight="1">
      <c r="B15" s="635" t="s">
        <v>226</v>
      </c>
      <c r="C15" s="636"/>
      <c r="D15" s="636"/>
      <c r="E15" s="611">
        <f>SUM(E6:E14)</f>
        <v>99.99999999999999</v>
      </c>
      <c r="F15" s="612"/>
      <c r="G15" s="611">
        <f>SUM(G6:G14)</f>
        <v>100.09999999999998</v>
      </c>
      <c r="H15" s="612"/>
    </row>
    <row r="16" spans="2:8" ht="15.75" customHeight="1">
      <c r="B16" s="631" t="s">
        <v>241</v>
      </c>
      <c r="C16" s="632"/>
      <c r="D16" s="632"/>
      <c r="E16" s="620">
        <v>1459</v>
      </c>
      <c r="F16" s="614"/>
      <c r="G16" s="620">
        <v>1483</v>
      </c>
      <c r="H16" s="614"/>
    </row>
    <row r="17" ht="16.5" customHeight="1"/>
    <row r="18" spans="2:8" ht="12.75">
      <c r="B18" s="582" t="s">
        <v>289</v>
      </c>
      <c r="C18" s="582"/>
      <c r="D18" s="582"/>
      <c r="E18" s="582"/>
      <c r="F18" s="582"/>
      <c r="G18" s="582"/>
      <c r="H18" s="582"/>
    </row>
    <row r="20" spans="5:8" ht="19.5" customHeight="1">
      <c r="E20" s="643" t="s">
        <v>290</v>
      </c>
      <c r="F20" s="644"/>
      <c r="G20" s="643" t="s">
        <v>291</v>
      </c>
      <c r="H20" s="644"/>
    </row>
    <row r="21" spans="2:8" ht="19.5" customHeight="1">
      <c r="B21" s="101"/>
      <c r="E21" s="377" t="s">
        <v>233</v>
      </c>
      <c r="F21" s="377" t="s">
        <v>234</v>
      </c>
      <c r="G21" s="377" t="s">
        <v>233</v>
      </c>
      <c r="H21" s="377" t="s">
        <v>234</v>
      </c>
    </row>
    <row r="22" spans="2:8" ht="16.5" customHeight="1">
      <c r="B22" s="567" t="s">
        <v>161</v>
      </c>
      <c r="C22" s="627"/>
      <c r="D22" s="568"/>
      <c r="E22" s="5">
        <v>4.3</v>
      </c>
      <c r="F22" s="5">
        <v>2.6</v>
      </c>
      <c r="G22" s="4">
        <v>4.3</v>
      </c>
      <c r="H22" s="5">
        <v>2.7</v>
      </c>
    </row>
    <row r="23" spans="2:8" ht="16.5" customHeight="1">
      <c r="B23" s="569" t="s">
        <v>162</v>
      </c>
      <c r="C23" s="630"/>
      <c r="D23" s="570"/>
      <c r="E23" s="102">
        <v>10.5</v>
      </c>
      <c r="F23" s="102">
        <v>4.9</v>
      </c>
      <c r="G23" s="105">
        <v>10.5</v>
      </c>
      <c r="H23" s="102">
        <v>4.9</v>
      </c>
    </row>
    <row r="24" spans="2:8" ht="16.5" customHeight="1">
      <c r="B24" s="569" t="s">
        <v>163</v>
      </c>
      <c r="C24" s="630"/>
      <c r="D24" s="570"/>
      <c r="E24" s="102">
        <v>21.9</v>
      </c>
      <c r="F24" s="102">
        <v>9.2</v>
      </c>
      <c r="G24" s="105">
        <v>21.8</v>
      </c>
      <c r="H24" s="102">
        <v>9.1</v>
      </c>
    </row>
    <row r="25" spans="2:8" ht="16.5" customHeight="1">
      <c r="B25" s="569" t="s">
        <v>164</v>
      </c>
      <c r="C25" s="630"/>
      <c r="D25" s="570"/>
      <c r="E25" s="102">
        <v>10.5</v>
      </c>
      <c r="F25" s="102">
        <v>11.3</v>
      </c>
      <c r="G25" s="105">
        <v>10.4</v>
      </c>
      <c r="H25" s="102">
        <v>11.3</v>
      </c>
    </row>
    <row r="26" spans="2:8" ht="16.5" customHeight="1">
      <c r="B26" s="569" t="s">
        <v>165</v>
      </c>
      <c r="C26" s="630"/>
      <c r="D26" s="570"/>
      <c r="E26" s="102">
        <v>23.7</v>
      </c>
      <c r="F26" s="102">
        <v>38.2</v>
      </c>
      <c r="G26" s="105">
        <v>23.8</v>
      </c>
      <c r="H26" s="102">
        <v>38.2</v>
      </c>
    </row>
    <row r="27" spans="2:8" ht="16.5" customHeight="1">
      <c r="B27" s="569" t="s">
        <v>166</v>
      </c>
      <c r="C27" s="630"/>
      <c r="D27" s="570"/>
      <c r="E27" s="102">
        <v>18.9</v>
      </c>
      <c r="F27" s="102">
        <v>8.5</v>
      </c>
      <c r="G27" s="105">
        <v>19</v>
      </c>
      <c r="H27" s="102">
        <v>8.5</v>
      </c>
    </row>
    <row r="28" spans="2:8" ht="16.5" customHeight="1">
      <c r="B28" s="569" t="s">
        <v>228</v>
      </c>
      <c r="C28" s="630"/>
      <c r="D28" s="570"/>
      <c r="E28" s="102">
        <v>0.3</v>
      </c>
      <c r="F28" s="102">
        <v>15.6</v>
      </c>
      <c r="G28" s="105">
        <v>0.3</v>
      </c>
      <c r="H28" s="102">
        <v>15.5</v>
      </c>
    </row>
    <row r="29" spans="2:8" ht="16.5" customHeight="1">
      <c r="B29" s="571" t="s">
        <v>227</v>
      </c>
      <c r="C29" s="638"/>
      <c r="D29" s="572"/>
      <c r="E29" s="6">
        <v>9.8</v>
      </c>
      <c r="F29" s="6">
        <v>9.7</v>
      </c>
      <c r="G29" s="106">
        <v>9.8</v>
      </c>
      <c r="H29" s="6">
        <v>9.8</v>
      </c>
    </row>
    <row r="30" spans="2:8" ht="15.75" customHeight="1">
      <c r="B30" s="635" t="s">
        <v>240</v>
      </c>
      <c r="C30" s="636"/>
      <c r="D30" s="637"/>
      <c r="E30" s="91">
        <f>SUM(E22:E29)</f>
        <v>99.9</v>
      </c>
      <c r="F30" s="91">
        <f>SUM(F22:F29)</f>
        <v>100</v>
      </c>
      <c r="G30" s="91">
        <f>SUM(G22:G29)</f>
        <v>99.89999999999999</v>
      </c>
      <c r="H30" s="91">
        <f>SUM(H22:H29)</f>
        <v>100</v>
      </c>
    </row>
    <row r="31" spans="2:8" ht="15.75" customHeight="1">
      <c r="B31" s="631" t="s">
        <v>241</v>
      </c>
      <c r="C31" s="632"/>
      <c r="D31" s="633"/>
      <c r="E31" s="93">
        <v>1459</v>
      </c>
      <c r="F31" s="92">
        <v>1459</v>
      </c>
      <c r="G31" s="93">
        <v>1483</v>
      </c>
      <c r="H31" s="93">
        <v>1483</v>
      </c>
    </row>
  </sheetData>
  <sheetProtection/>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Z47"/>
  <sheetViews>
    <sheetView showGridLines="0" zoomScalePageLayoutView="0" workbookViewId="0" topLeftCell="A1">
      <selection activeCell="C1" sqref="C1"/>
    </sheetView>
  </sheetViews>
  <sheetFormatPr defaultColWidth="10.28125" defaultRowHeight="12.75"/>
  <cols>
    <col min="1" max="1" width="2.421875" style="161" customWidth="1"/>
    <col min="2" max="2" width="16.00390625" style="161" customWidth="1"/>
    <col min="3" max="5" width="16.7109375" style="161" customWidth="1"/>
    <col min="6" max="6" width="8.7109375" style="161" customWidth="1"/>
    <col min="7" max="8" width="10.28125" style="161" hidden="1" customWidth="1"/>
    <col min="9" max="9" width="2.421875" style="161" customWidth="1"/>
    <col min="10" max="10" width="17.140625" style="161" customWidth="1"/>
    <col min="11" max="13" width="16.7109375" style="161" customWidth="1"/>
    <col min="14" max="14" width="8.7109375" style="161" customWidth="1"/>
    <col min="15" max="16384" width="10.28125" style="161" customWidth="1"/>
  </cols>
  <sheetData>
    <row r="1" spans="3:13" ht="12.75" customHeight="1">
      <c r="C1" s="1"/>
      <c r="D1" s="1"/>
      <c r="E1" s="1"/>
      <c r="K1" s="1"/>
      <c r="L1" s="1"/>
      <c r="M1" s="1"/>
    </row>
    <row r="2" spans="1:16" ht="16.5" customHeight="1">
      <c r="A2" s="581" t="s">
        <v>28</v>
      </c>
      <c r="B2" s="581"/>
      <c r="C2" s="581"/>
      <c r="D2" s="581"/>
      <c r="E2" s="581"/>
      <c r="F2" s="145"/>
      <c r="G2" s="145"/>
      <c r="H2" s="145"/>
      <c r="I2" s="581" t="s">
        <v>28</v>
      </c>
      <c r="J2" s="581"/>
      <c r="K2" s="581"/>
      <c r="L2" s="581"/>
      <c r="M2" s="581"/>
      <c r="N2" s="145"/>
      <c r="O2" s="108"/>
      <c r="P2" s="108"/>
    </row>
    <row r="3" spans="1:13" ht="12.75" customHeight="1">
      <c r="A3" s="146"/>
      <c r="B3" s="146"/>
      <c r="C3" s="1"/>
      <c r="D3" s="1"/>
      <c r="E3" s="1"/>
      <c r="I3" s="146"/>
      <c r="J3" s="146"/>
      <c r="K3" s="1"/>
      <c r="L3" s="1"/>
      <c r="M3" s="1"/>
    </row>
    <row r="4" spans="2:13" s="147" customFormat="1" ht="45" customHeight="1">
      <c r="B4" s="389" t="s">
        <v>353</v>
      </c>
      <c r="C4" s="389" t="s">
        <v>86</v>
      </c>
      <c r="D4" s="389" t="s">
        <v>87</v>
      </c>
      <c r="E4" s="389" t="s">
        <v>88</v>
      </c>
      <c r="J4" s="389" t="s">
        <v>353</v>
      </c>
      <c r="K4" s="389" t="s">
        <v>86</v>
      </c>
      <c r="L4" s="389" t="s">
        <v>87</v>
      </c>
      <c r="M4" s="389" t="s">
        <v>88</v>
      </c>
    </row>
    <row r="5" spans="2:15" s="149" customFormat="1" ht="12.75">
      <c r="B5" s="150" t="s">
        <v>89</v>
      </c>
      <c r="C5" s="166">
        <v>29</v>
      </c>
      <c r="D5" s="166">
        <v>30</v>
      </c>
      <c r="E5" s="166">
        <v>4</v>
      </c>
      <c r="F5" s="153"/>
      <c r="G5" s="154"/>
      <c r="H5" s="154"/>
      <c r="J5" s="527" t="s">
        <v>423</v>
      </c>
      <c r="K5" s="166">
        <f>C7+C31</f>
        <v>181</v>
      </c>
      <c r="L5" s="166">
        <f>D7+D31</f>
        <v>291</v>
      </c>
      <c r="M5" s="166">
        <f>E7+E31</f>
        <v>107</v>
      </c>
      <c r="N5" s="153"/>
      <c r="O5" s="411"/>
    </row>
    <row r="6" spans="2:15" s="149" customFormat="1" ht="12.75">
      <c r="B6" s="155" t="s">
        <v>90</v>
      </c>
      <c r="C6" s="167">
        <v>19</v>
      </c>
      <c r="D6" s="167">
        <v>84</v>
      </c>
      <c r="E6" s="167">
        <v>33</v>
      </c>
      <c r="F6" s="153"/>
      <c r="G6" s="154"/>
      <c r="H6" s="154"/>
      <c r="J6" s="528" t="s">
        <v>422</v>
      </c>
      <c r="K6" s="167">
        <f>C9+C14</f>
        <v>42</v>
      </c>
      <c r="L6" s="167">
        <f>D9+D14</f>
        <v>99</v>
      </c>
      <c r="M6" s="167">
        <f>E9+E14</f>
        <v>45</v>
      </c>
      <c r="N6" s="153"/>
      <c r="O6" s="411"/>
    </row>
    <row r="7" spans="2:14" s="149" customFormat="1" ht="12.75">
      <c r="B7" s="155" t="s">
        <v>91</v>
      </c>
      <c r="C7" s="167">
        <v>21</v>
      </c>
      <c r="D7" s="167">
        <v>60</v>
      </c>
      <c r="E7" s="167">
        <v>30</v>
      </c>
      <c r="F7" s="154"/>
      <c r="G7" s="154"/>
      <c r="H7" s="154"/>
      <c r="J7" s="155" t="s">
        <v>94</v>
      </c>
      <c r="K7" s="167">
        <f aca="true" t="shared" si="0" ref="K7:M8">C10</f>
        <v>18</v>
      </c>
      <c r="L7" s="167">
        <f t="shared" si="0"/>
        <v>33</v>
      </c>
      <c r="M7" s="167">
        <f t="shared" si="0"/>
        <v>7</v>
      </c>
      <c r="N7" s="154"/>
    </row>
    <row r="8" spans="2:14" s="149" customFormat="1" ht="12.75">
      <c r="B8" s="155" t="s">
        <v>92</v>
      </c>
      <c r="C8" s="167">
        <v>16</v>
      </c>
      <c r="D8" s="167">
        <v>51</v>
      </c>
      <c r="E8" s="167">
        <v>13</v>
      </c>
      <c r="F8" s="154"/>
      <c r="G8" s="154"/>
      <c r="H8" s="154"/>
      <c r="J8" s="155" t="s">
        <v>95</v>
      </c>
      <c r="K8" s="167">
        <f t="shared" si="0"/>
        <v>47</v>
      </c>
      <c r="L8" s="167">
        <f t="shared" si="0"/>
        <v>82</v>
      </c>
      <c r="M8" s="167">
        <f t="shared" si="0"/>
        <v>41</v>
      </c>
      <c r="N8" s="154"/>
    </row>
    <row r="9" spans="2:26" ht="13.5">
      <c r="B9" s="155" t="s">
        <v>93</v>
      </c>
      <c r="C9" s="427">
        <v>20</v>
      </c>
      <c r="D9" s="427">
        <v>60</v>
      </c>
      <c r="E9" s="427">
        <v>28</v>
      </c>
      <c r="F9" s="154"/>
      <c r="G9" s="154"/>
      <c r="H9" s="154"/>
      <c r="J9" s="155" t="s">
        <v>97</v>
      </c>
      <c r="K9" s="427">
        <f>C13</f>
        <v>9</v>
      </c>
      <c r="L9" s="427">
        <f>D13</f>
        <v>20</v>
      </c>
      <c r="M9" s="427">
        <f>E13</f>
        <v>3</v>
      </c>
      <c r="N9" s="154"/>
      <c r="O9" s="410"/>
      <c r="P9" s="149"/>
      <c r="Q9" s="149"/>
      <c r="R9" s="149"/>
      <c r="S9" s="149"/>
      <c r="T9" s="149"/>
      <c r="U9" s="149"/>
      <c r="V9" s="149"/>
      <c r="W9" s="149"/>
      <c r="X9" s="149"/>
      <c r="Y9" s="149"/>
      <c r="Z9" s="149"/>
    </row>
    <row r="10" spans="2:26" ht="13.5">
      <c r="B10" s="155" t="s">
        <v>94</v>
      </c>
      <c r="C10" s="427">
        <v>18</v>
      </c>
      <c r="D10" s="427">
        <v>33</v>
      </c>
      <c r="E10" s="427">
        <v>7</v>
      </c>
      <c r="F10" s="154"/>
      <c r="G10" s="154"/>
      <c r="H10" s="154"/>
      <c r="J10" s="155" t="s">
        <v>309</v>
      </c>
      <c r="K10" s="427">
        <f>C5+C12+C21</f>
        <v>70</v>
      </c>
      <c r="L10" s="427">
        <f>D5+D12+D21</f>
        <v>101</v>
      </c>
      <c r="M10" s="427">
        <f>E5+E12+E21</f>
        <v>42</v>
      </c>
      <c r="N10" s="154"/>
      <c r="O10" s="149"/>
      <c r="P10" s="149"/>
      <c r="Q10" s="149"/>
      <c r="R10" s="149"/>
      <c r="S10" s="149"/>
      <c r="T10" s="149"/>
      <c r="U10" s="149"/>
      <c r="V10" s="149"/>
      <c r="W10" s="149"/>
      <c r="X10" s="149"/>
      <c r="Y10" s="149"/>
      <c r="Z10" s="149"/>
    </row>
    <row r="11" spans="2:26" ht="13.5">
      <c r="B11" s="155" t="s">
        <v>95</v>
      </c>
      <c r="C11" s="427">
        <v>47</v>
      </c>
      <c r="D11" s="427">
        <v>82</v>
      </c>
      <c r="E11" s="427">
        <v>41</v>
      </c>
      <c r="F11" s="154"/>
      <c r="G11" s="154"/>
      <c r="H11" s="154"/>
      <c r="J11" s="155" t="s">
        <v>312</v>
      </c>
      <c r="K11" s="427">
        <f>C27+C25</f>
        <v>85</v>
      </c>
      <c r="L11" s="427">
        <f>D27+D25</f>
        <v>191</v>
      </c>
      <c r="M11" s="427">
        <f>E27+E25</f>
        <v>81</v>
      </c>
      <c r="N11" s="154"/>
      <c r="O11" s="149"/>
      <c r="P11" s="149"/>
      <c r="Q11" s="149"/>
      <c r="R11" s="149"/>
      <c r="S11" s="149"/>
      <c r="T11" s="149"/>
      <c r="U11" s="149"/>
      <c r="V11" s="149"/>
      <c r="W11" s="149"/>
      <c r="X11" s="149"/>
      <c r="Y11" s="149"/>
      <c r="Z11" s="149"/>
    </row>
    <row r="12" spans="2:26" ht="13.5">
      <c r="B12" s="155" t="s">
        <v>96</v>
      </c>
      <c r="C12" s="427">
        <v>26</v>
      </c>
      <c r="D12" s="427">
        <v>39</v>
      </c>
      <c r="E12" s="427">
        <v>9</v>
      </c>
      <c r="F12" s="149"/>
      <c r="G12" s="149"/>
      <c r="H12" s="149"/>
      <c r="J12" s="155" t="s">
        <v>102</v>
      </c>
      <c r="K12" s="427">
        <f>C18</f>
        <v>127</v>
      </c>
      <c r="L12" s="427">
        <f>D18</f>
        <v>387</v>
      </c>
      <c r="M12" s="427">
        <f>E18</f>
        <v>161</v>
      </c>
      <c r="N12" s="149"/>
      <c r="O12" s="149"/>
      <c r="P12" s="149"/>
      <c r="Q12" s="149"/>
      <c r="R12" s="149"/>
      <c r="S12" s="149"/>
      <c r="T12" s="149"/>
      <c r="U12" s="149"/>
      <c r="V12" s="149"/>
      <c r="W12" s="149"/>
      <c r="X12" s="149"/>
      <c r="Y12" s="149"/>
      <c r="Z12" s="149"/>
    </row>
    <row r="13" spans="2:26" ht="13.5">
      <c r="B13" s="155" t="s">
        <v>97</v>
      </c>
      <c r="C13" s="427">
        <v>9</v>
      </c>
      <c r="D13" s="427">
        <v>20</v>
      </c>
      <c r="E13" s="427">
        <v>3</v>
      </c>
      <c r="F13" s="149"/>
      <c r="G13" s="149"/>
      <c r="H13" s="149"/>
      <c r="J13" s="155" t="s">
        <v>99</v>
      </c>
      <c r="K13" s="427">
        <f aca="true" t="shared" si="1" ref="K13:M14">C15</f>
        <v>4</v>
      </c>
      <c r="L13" s="427">
        <f t="shared" si="1"/>
        <v>13</v>
      </c>
      <c r="M13" s="427">
        <f t="shared" si="1"/>
        <v>2</v>
      </c>
      <c r="N13" s="149"/>
      <c r="O13" s="149"/>
      <c r="P13" s="149"/>
      <c r="Q13" s="149"/>
      <c r="R13" s="149"/>
      <c r="S13" s="149"/>
      <c r="T13" s="149"/>
      <c r="U13" s="149"/>
      <c r="V13" s="149"/>
      <c r="W13" s="149"/>
      <c r="X13" s="149"/>
      <c r="Y13" s="149"/>
      <c r="Z13" s="149"/>
    </row>
    <row r="14" spans="2:26" ht="13.5">
      <c r="B14" s="155" t="s">
        <v>98</v>
      </c>
      <c r="C14" s="427">
        <v>22</v>
      </c>
      <c r="D14" s="427">
        <v>39</v>
      </c>
      <c r="E14" s="427">
        <v>17</v>
      </c>
      <c r="F14" s="149"/>
      <c r="G14" s="149"/>
      <c r="H14" s="149"/>
      <c r="J14" s="155" t="s">
        <v>100</v>
      </c>
      <c r="K14" s="427">
        <f t="shared" si="1"/>
        <v>0</v>
      </c>
      <c r="L14" s="427">
        <f t="shared" si="1"/>
        <v>0</v>
      </c>
      <c r="M14" s="427">
        <f t="shared" si="1"/>
        <v>0</v>
      </c>
      <c r="N14" s="149"/>
      <c r="O14" s="149"/>
      <c r="P14" s="149"/>
      <c r="Q14" s="149"/>
      <c r="R14" s="149"/>
      <c r="S14" s="149"/>
      <c r="T14" s="149"/>
      <c r="U14" s="149"/>
      <c r="V14" s="149"/>
      <c r="W14" s="149"/>
      <c r="X14" s="149"/>
      <c r="Y14" s="149"/>
      <c r="Z14" s="149"/>
    </row>
    <row r="15" spans="2:26" ht="13.5">
      <c r="B15" s="155" t="s">
        <v>99</v>
      </c>
      <c r="C15" s="427">
        <v>4</v>
      </c>
      <c r="D15" s="427">
        <v>13</v>
      </c>
      <c r="E15" s="427">
        <v>2</v>
      </c>
      <c r="F15" s="149"/>
      <c r="G15" s="149"/>
      <c r="H15" s="149"/>
      <c r="J15" s="155" t="s">
        <v>106</v>
      </c>
      <c r="K15" s="427">
        <f aca="true" t="shared" si="2" ref="K15:M16">C22</f>
        <v>20</v>
      </c>
      <c r="L15" s="427">
        <f t="shared" si="2"/>
        <v>35</v>
      </c>
      <c r="M15" s="427">
        <f t="shared" si="2"/>
        <v>3</v>
      </c>
      <c r="N15" s="149"/>
      <c r="O15" s="149"/>
      <c r="P15" s="149"/>
      <c r="Q15" s="149"/>
      <c r="R15" s="149"/>
      <c r="S15" s="149"/>
      <c r="T15" s="149"/>
      <c r="U15" s="149"/>
      <c r="V15" s="149"/>
      <c r="W15" s="149"/>
      <c r="X15" s="149"/>
      <c r="Y15" s="149"/>
      <c r="Z15" s="149"/>
    </row>
    <row r="16" spans="2:26" ht="13.5">
      <c r="B16" s="155" t="s">
        <v>100</v>
      </c>
      <c r="C16" s="427">
        <v>0</v>
      </c>
      <c r="D16" s="427">
        <v>0</v>
      </c>
      <c r="E16" s="427">
        <v>0</v>
      </c>
      <c r="F16" s="149"/>
      <c r="G16" s="149"/>
      <c r="H16" s="149"/>
      <c r="J16" s="155" t="s">
        <v>107</v>
      </c>
      <c r="K16" s="427">
        <f t="shared" si="2"/>
        <v>0</v>
      </c>
      <c r="L16" s="427">
        <f t="shared" si="2"/>
        <v>0</v>
      </c>
      <c r="M16" s="427">
        <f t="shared" si="2"/>
        <v>0</v>
      </c>
      <c r="N16" s="149"/>
      <c r="O16" s="149"/>
      <c r="P16" s="149"/>
      <c r="Q16" s="149"/>
      <c r="R16" s="149"/>
      <c r="S16" s="149"/>
      <c r="T16" s="149"/>
      <c r="U16" s="149"/>
      <c r="V16" s="149"/>
      <c r="W16" s="149"/>
      <c r="X16" s="149"/>
      <c r="Y16" s="149"/>
      <c r="Z16" s="149"/>
    </row>
    <row r="17" spans="2:26" ht="13.5">
      <c r="B17" s="155" t="s">
        <v>101</v>
      </c>
      <c r="C17" s="427">
        <v>14</v>
      </c>
      <c r="D17" s="427">
        <v>49</v>
      </c>
      <c r="E17" s="427">
        <v>21</v>
      </c>
      <c r="F17" s="149"/>
      <c r="G17" s="149"/>
      <c r="H17" s="149"/>
      <c r="J17" s="155" t="s">
        <v>310</v>
      </c>
      <c r="K17" s="427">
        <f>C8+C17</f>
        <v>30</v>
      </c>
      <c r="L17" s="427">
        <f>D8+D17</f>
        <v>100</v>
      </c>
      <c r="M17" s="427">
        <f>E8+E17</f>
        <v>34</v>
      </c>
      <c r="N17" s="149"/>
      <c r="O17" s="149"/>
      <c r="P17" s="149"/>
      <c r="Q17" s="149"/>
      <c r="R17" s="149"/>
      <c r="S17" s="149"/>
      <c r="T17" s="149"/>
      <c r="U17" s="149"/>
      <c r="V17" s="149"/>
      <c r="W17" s="149"/>
      <c r="X17" s="149"/>
      <c r="Y17" s="149"/>
      <c r="Z17" s="149"/>
    </row>
    <row r="18" spans="2:26" ht="13.5">
      <c r="B18" s="155" t="s">
        <v>102</v>
      </c>
      <c r="C18" s="427">
        <v>127</v>
      </c>
      <c r="D18" s="427">
        <v>387</v>
      </c>
      <c r="E18" s="427">
        <v>161</v>
      </c>
      <c r="F18" s="149"/>
      <c r="G18" s="149"/>
      <c r="H18" s="149"/>
      <c r="J18" s="155" t="s">
        <v>313</v>
      </c>
      <c r="K18" s="427">
        <f>C6+C20+C28</f>
        <v>61</v>
      </c>
      <c r="L18" s="427">
        <f>D6+D20+D28</f>
        <v>219</v>
      </c>
      <c r="M18" s="427">
        <f>E6+E20+E28</f>
        <v>70</v>
      </c>
      <c r="N18" s="149"/>
      <c r="O18" s="149"/>
      <c r="P18" s="149"/>
      <c r="Q18" s="149"/>
      <c r="R18" s="149"/>
      <c r="S18" s="149"/>
      <c r="T18" s="149"/>
      <c r="U18" s="149"/>
      <c r="V18" s="149"/>
      <c r="W18" s="149"/>
      <c r="X18" s="149"/>
      <c r="Y18" s="149"/>
      <c r="Z18" s="149"/>
    </row>
    <row r="19" spans="2:26" ht="13.5">
      <c r="B19" s="155" t="s">
        <v>103</v>
      </c>
      <c r="C19" s="427">
        <v>40</v>
      </c>
      <c r="D19" s="427">
        <v>134</v>
      </c>
      <c r="E19" s="427">
        <v>72</v>
      </c>
      <c r="F19" s="149"/>
      <c r="G19" s="149"/>
      <c r="H19" s="149"/>
      <c r="J19" s="155" t="s">
        <v>311</v>
      </c>
      <c r="K19" s="427">
        <f>C19+C24</f>
        <v>106</v>
      </c>
      <c r="L19" s="427">
        <f>D19+D24</f>
        <v>264</v>
      </c>
      <c r="M19" s="427">
        <f>E19+E24</f>
        <v>124</v>
      </c>
      <c r="N19" s="149"/>
      <c r="O19" s="149"/>
      <c r="P19" s="149"/>
      <c r="Q19" s="149"/>
      <c r="R19" s="149"/>
      <c r="S19" s="149"/>
      <c r="T19" s="149"/>
      <c r="U19" s="149"/>
      <c r="V19" s="149"/>
      <c r="W19" s="149"/>
      <c r="X19" s="149"/>
      <c r="Y19" s="149"/>
      <c r="Z19" s="149"/>
    </row>
    <row r="20" spans="2:26" ht="13.5">
      <c r="B20" s="155" t="s">
        <v>104</v>
      </c>
      <c r="C20" s="427">
        <v>5</v>
      </c>
      <c r="D20" s="427">
        <v>15</v>
      </c>
      <c r="E20" s="427">
        <v>8</v>
      </c>
      <c r="F20" s="149"/>
      <c r="G20" s="149"/>
      <c r="H20" s="149"/>
      <c r="J20" s="155" t="s">
        <v>110</v>
      </c>
      <c r="K20" s="427">
        <f>C26</f>
        <v>52</v>
      </c>
      <c r="L20" s="427">
        <f>D26</f>
        <v>87</v>
      </c>
      <c r="M20" s="427">
        <f>E26</f>
        <v>24</v>
      </c>
      <c r="N20" s="149"/>
      <c r="O20" s="149"/>
      <c r="P20" s="149"/>
      <c r="Q20" s="149"/>
      <c r="R20" s="149"/>
      <c r="S20" s="149"/>
      <c r="T20" s="149"/>
      <c r="U20" s="149"/>
      <c r="V20" s="149"/>
      <c r="W20" s="149"/>
      <c r="X20" s="149"/>
      <c r="Y20" s="149"/>
      <c r="Z20" s="149"/>
    </row>
    <row r="21" spans="2:26" ht="13.5">
      <c r="B21" s="155" t="s">
        <v>105</v>
      </c>
      <c r="C21" s="427">
        <v>15</v>
      </c>
      <c r="D21" s="427">
        <v>32</v>
      </c>
      <c r="E21" s="427">
        <v>29</v>
      </c>
      <c r="F21" s="149"/>
      <c r="G21" s="149"/>
      <c r="H21" s="149"/>
      <c r="J21" s="155" t="s">
        <v>113</v>
      </c>
      <c r="K21" s="427">
        <f aca="true" t="shared" si="3" ref="K21:M22">C29</f>
        <v>81</v>
      </c>
      <c r="L21" s="427">
        <f t="shared" si="3"/>
        <v>148</v>
      </c>
      <c r="M21" s="427">
        <f t="shared" si="3"/>
        <v>82</v>
      </c>
      <c r="N21" s="149"/>
      <c r="O21" s="149"/>
      <c r="P21" s="149"/>
      <c r="Q21" s="149"/>
      <c r="R21" s="149"/>
      <c r="S21" s="149"/>
      <c r="T21" s="149"/>
      <c r="U21" s="149"/>
      <c r="V21" s="149"/>
      <c r="W21" s="149"/>
      <c r="X21" s="149"/>
      <c r="Y21" s="149"/>
      <c r="Z21" s="149"/>
    </row>
    <row r="22" spans="2:13" ht="13.5">
      <c r="B22" s="155" t="s">
        <v>106</v>
      </c>
      <c r="C22" s="427">
        <v>20</v>
      </c>
      <c r="D22" s="427">
        <v>35</v>
      </c>
      <c r="E22" s="427">
        <v>3</v>
      </c>
      <c r="J22" s="155" t="s">
        <v>114</v>
      </c>
      <c r="K22" s="427">
        <f t="shared" si="3"/>
        <v>0</v>
      </c>
      <c r="L22" s="427">
        <f t="shared" si="3"/>
        <v>0</v>
      </c>
      <c r="M22" s="427">
        <f t="shared" si="3"/>
        <v>0</v>
      </c>
    </row>
    <row r="23" spans="2:13" ht="13.5">
      <c r="B23" s="155" t="s">
        <v>107</v>
      </c>
      <c r="C23" s="427">
        <v>0</v>
      </c>
      <c r="D23" s="427">
        <v>0</v>
      </c>
      <c r="E23" s="427">
        <v>0</v>
      </c>
      <c r="J23" s="168" t="s">
        <v>116</v>
      </c>
      <c r="K23" s="428">
        <f>SUM(K5:K22)</f>
        <v>933</v>
      </c>
      <c r="L23" s="428">
        <f>SUM(L5:L22)</f>
        <v>2070</v>
      </c>
      <c r="M23" s="428">
        <f>SUM(M5:M22)</f>
        <v>826</v>
      </c>
    </row>
    <row r="24" spans="2:13" ht="13.5">
      <c r="B24" s="155" t="s">
        <v>108</v>
      </c>
      <c r="C24" s="427">
        <v>66</v>
      </c>
      <c r="D24" s="427">
        <v>130</v>
      </c>
      <c r="E24" s="427">
        <v>52</v>
      </c>
      <c r="J24" s="149"/>
      <c r="K24" s="369"/>
      <c r="L24" s="369"/>
      <c r="M24" s="369"/>
    </row>
    <row r="25" spans="2:13" ht="13.5">
      <c r="B25" s="155" t="s">
        <v>109</v>
      </c>
      <c r="C25" s="427">
        <v>51</v>
      </c>
      <c r="D25" s="427">
        <v>145</v>
      </c>
      <c r="E25" s="427">
        <v>62</v>
      </c>
      <c r="J25" s="768" t="s">
        <v>304</v>
      </c>
      <c r="K25" s="768"/>
      <c r="L25" s="768"/>
      <c r="M25" s="768"/>
    </row>
    <row r="26" spans="2:13" ht="13.5">
      <c r="B26" s="155" t="s">
        <v>110</v>
      </c>
      <c r="C26" s="427">
        <v>52</v>
      </c>
      <c r="D26" s="427">
        <v>87</v>
      </c>
      <c r="E26" s="427">
        <v>24</v>
      </c>
      <c r="J26" s="768"/>
      <c r="K26" s="768"/>
      <c r="L26" s="768"/>
      <c r="M26" s="768"/>
    </row>
    <row r="27" spans="2:13" ht="13.5">
      <c r="B27" s="155" t="s">
        <v>111</v>
      </c>
      <c r="C27" s="427">
        <v>34</v>
      </c>
      <c r="D27" s="427">
        <v>46</v>
      </c>
      <c r="E27" s="427">
        <v>19</v>
      </c>
      <c r="J27" s="149"/>
      <c r="K27" s="370"/>
      <c r="L27" s="369"/>
      <c r="M27" s="369"/>
    </row>
    <row r="28" spans="2:13" ht="12.75" customHeight="1">
      <c r="B28" s="155" t="s">
        <v>112</v>
      </c>
      <c r="C28" s="427">
        <v>37</v>
      </c>
      <c r="D28" s="427">
        <v>120</v>
      </c>
      <c r="E28" s="427">
        <v>29</v>
      </c>
      <c r="J28" s="766" t="s">
        <v>117</v>
      </c>
      <c r="K28" s="766"/>
      <c r="L28" s="766"/>
      <c r="M28" s="766"/>
    </row>
    <row r="29" spans="2:13" ht="13.5">
      <c r="B29" s="155" t="s">
        <v>113</v>
      </c>
      <c r="C29" s="427">
        <v>81</v>
      </c>
      <c r="D29" s="427">
        <v>148</v>
      </c>
      <c r="E29" s="427">
        <v>82</v>
      </c>
      <c r="J29" s="766"/>
      <c r="K29" s="766"/>
      <c r="L29" s="766"/>
      <c r="M29" s="766"/>
    </row>
    <row r="30" spans="2:13" ht="13.5">
      <c r="B30" s="155" t="s">
        <v>114</v>
      </c>
      <c r="C30" s="427">
        <v>0</v>
      </c>
      <c r="D30" s="427">
        <v>0</v>
      </c>
      <c r="E30" s="427">
        <v>0</v>
      </c>
      <c r="J30" s="766"/>
      <c r="K30" s="766"/>
      <c r="L30" s="766"/>
      <c r="M30" s="766"/>
    </row>
    <row r="31" spans="2:13" ht="13.5">
      <c r="B31" s="158" t="s">
        <v>115</v>
      </c>
      <c r="C31" s="427">
        <v>160</v>
      </c>
      <c r="D31" s="427">
        <v>231</v>
      </c>
      <c r="E31" s="427">
        <v>77</v>
      </c>
      <c r="J31" s="149"/>
      <c r="K31" s="369"/>
      <c r="L31" s="369"/>
      <c r="M31" s="369"/>
    </row>
    <row r="32" spans="2:13" ht="12.75" customHeight="1">
      <c r="B32" s="168" t="s">
        <v>116</v>
      </c>
      <c r="C32" s="428">
        <f>SUM(C5:C31)</f>
        <v>933</v>
      </c>
      <c r="D32" s="428">
        <f>SUM(D5:D31)</f>
        <v>2070</v>
      </c>
      <c r="E32" s="428">
        <f>SUM(E5:E31)</f>
        <v>826</v>
      </c>
      <c r="J32" s="766" t="s">
        <v>118</v>
      </c>
      <c r="K32" s="766"/>
      <c r="L32" s="766"/>
      <c r="M32" s="766"/>
    </row>
    <row r="33" spans="10:13" ht="12.75">
      <c r="J33" s="766"/>
      <c r="K33" s="766"/>
      <c r="L33" s="766"/>
      <c r="M33" s="766"/>
    </row>
    <row r="34" spans="2:13" ht="12.75" customHeight="1">
      <c r="B34" s="768" t="s">
        <v>304</v>
      </c>
      <c r="C34" s="768"/>
      <c r="D34" s="768"/>
      <c r="E34" s="768"/>
      <c r="J34" s="390"/>
      <c r="K34" s="390"/>
      <c r="L34" s="390"/>
      <c r="M34" s="390"/>
    </row>
    <row r="35" spans="2:13" ht="12.75" customHeight="1">
      <c r="B35" s="768"/>
      <c r="C35" s="768"/>
      <c r="D35" s="768"/>
      <c r="E35" s="768"/>
      <c r="J35" s="766" t="s">
        <v>2</v>
      </c>
      <c r="K35" s="766"/>
      <c r="L35" s="766"/>
      <c r="M35" s="766"/>
    </row>
    <row r="36" spans="10:13" ht="12.75">
      <c r="J36" s="766"/>
      <c r="K36" s="766"/>
      <c r="L36" s="766"/>
      <c r="M36" s="766"/>
    </row>
    <row r="37" spans="2:13" ht="12.75" customHeight="1">
      <c r="B37" s="766" t="s">
        <v>117</v>
      </c>
      <c r="C37" s="766"/>
      <c r="D37" s="766"/>
      <c r="E37" s="766"/>
      <c r="J37" s="766"/>
      <c r="K37" s="766"/>
      <c r="L37" s="766"/>
      <c r="M37" s="766"/>
    </row>
    <row r="38" spans="2:13" ht="12.75">
      <c r="B38" s="766"/>
      <c r="C38" s="766"/>
      <c r="D38" s="766"/>
      <c r="E38" s="766"/>
      <c r="J38" s="169"/>
      <c r="K38" s="169"/>
      <c r="L38" s="169"/>
      <c r="M38" s="169"/>
    </row>
    <row r="39" spans="2:13" ht="12.75">
      <c r="B39" s="766"/>
      <c r="C39" s="766"/>
      <c r="D39" s="766"/>
      <c r="E39" s="766"/>
      <c r="J39" s="169"/>
      <c r="K39" s="169"/>
      <c r="L39" s="169"/>
      <c r="M39" s="169"/>
    </row>
    <row r="40" spans="2:13" ht="12.75">
      <c r="B40" s="169"/>
      <c r="C40" s="169"/>
      <c r="D40" s="169"/>
      <c r="E40" s="169"/>
      <c r="J40" s="169"/>
      <c r="K40" s="169"/>
      <c r="L40" s="169"/>
      <c r="M40" s="169"/>
    </row>
    <row r="41" spans="2:13" ht="33.75" customHeight="1">
      <c r="B41" s="766" t="s">
        <v>118</v>
      </c>
      <c r="C41" s="766"/>
      <c r="D41" s="766"/>
      <c r="E41" s="766"/>
      <c r="J41" s="766"/>
      <c r="K41" s="766"/>
      <c r="L41" s="766"/>
      <c r="M41" s="766"/>
    </row>
    <row r="43" spans="2:13" ht="18" customHeight="1">
      <c r="B43" s="767" t="s">
        <v>2</v>
      </c>
      <c r="C43" s="767"/>
      <c r="D43" s="767"/>
      <c r="E43" s="767"/>
      <c r="J43" s="767"/>
      <c r="K43" s="767"/>
      <c r="L43" s="767"/>
      <c r="M43" s="767"/>
    </row>
    <row r="44" spans="2:13" ht="18" customHeight="1">
      <c r="B44" s="767"/>
      <c r="C44" s="767"/>
      <c r="D44" s="767"/>
      <c r="E44" s="767"/>
      <c r="J44" s="767"/>
      <c r="K44" s="767"/>
      <c r="L44" s="767"/>
      <c r="M44" s="767"/>
    </row>
    <row r="45" spans="2:13" ht="12.75">
      <c r="B45" s="29"/>
      <c r="C45" s="248"/>
      <c r="D45" s="248"/>
      <c r="E45" s="248"/>
      <c r="J45" s="29"/>
      <c r="K45" s="248"/>
      <c r="L45" s="248"/>
      <c r="M45" s="248"/>
    </row>
    <row r="46" spans="2:13" ht="12.75">
      <c r="B46" s="29"/>
      <c r="C46" s="248"/>
      <c r="D46" s="248"/>
      <c r="E46" s="248"/>
      <c r="J46" s="29"/>
      <c r="K46" s="248"/>
      <c r="L46" s="248"/>
      <c r="M46" s="248"/>
    </row>
    <row r="47" spans="2:13" ht="12.75">
      <c r="B47" s="29"/>
      <c r="C47" s="248"/>
      <c r="D47" s="248"/>
      <c r="E47" s="248"/>
      <c r="J47" s="29"/>
      <c r="K47" s="248"/>
      <c r="L47" s="248"/>
      <c r="M47" s="248"/>
    </row>
  </sheetData>
  <sheetProtection/>
  <mergeCells count="12">
    <mergeCell ref="B34:E35"/>
    <mergeCell ref="B37:E39"/>
    <mergeCell ref="B41:E41"/>
    <mergeCell ref="B43:E44"/>
    <mergeCell ref="I2:M2"/>
    <mergeCell ref="J41:M41"/>
    <mergeCell ref="J43:M44"/>
    <mergeCell ref="J28:M30"/>
    <mergeCell ref="J25:M26"/>
    <mergeCell ref="J32:M33"/>
    <mergeCell ref="J35:M37"/>
    <mergeCell ref="A2:E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K19" sqref="K19"/>
    </sheetView>
  </sheetViews>
  <sheetFormatPr defaultColWidth="11.421875" defaultRowHeight="12.75"/>
  <cols>
    <col min="1" max="1" width="2.140625" style="0" customWidth="1"/>
    <col min="2" max="2" width="35.00390625" style="0" customWidth="1"/>
    <col min="3" max="3" width="10.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581" t="s">
        <v>5</v>
      </c>
      <c r="B1" s="581"/>
      <c r="C1" s="581"/>
      <c r="D1" s="581"/>
      <c r="E1" s="581"/>
      <c r="F1" s="581"/>
      <c r="G1" s="581"/>
      <c r="H1" s="581"/>
      <c r="I1" s="581"/>
      <c r="J1" s="581"/>
    </row>
    <row r="3" spans="2:9" ht="12.75" customHeight="1">
      <c r="B3" s="582" t="s">
        <v>282</v>
      </c>
      <c r="C3" s="582"/>
      <c r="D3" s="582"/>
      <c r="E3" s="582"/>
      <c r="F3" s="582"/>
      <c r="G3" s="582"/>
      <c r="H3" s="582"/>
      <c r="I3" s="582"/>
    </row>
    <row r="4" spans="2:9" ht="8.25" customHeight="1">
      <c r="B4" s="2"/>
      <c r="C4" s="2"/>
      <c r="D4" s="2"/>
      <c r="E4" s="2"/>
      <c r="F4" s="2"/>
      <c r="G4" s="2"/>
      <c r="H4" s="2"/>
      <c r="I4" s="2"/>
    </row>
    <row r="5" spans="2:9" ht="12.75" customHeight="1">
      <c r="B5" s="3"/>
      <c r="C5" s="595" t="s">
        <v>197</v>
      </c>
      <c r="D5" s="595" t="s">
        <v>236</v>
      </c>
      <c r="E5" s="595" t="s">
        <v>152</v>
      </c>
      <c r="F5" s="595" t="s">
        <v>151</v>
      </c>
      <c r="G5" s="595" t="s">
        <v>239</v>
      </c>
      <c r="H5" s="595" t="s">
        <v>227</v>
      </c>
      <c r="I5" s="598" t="s">
        <v>226</v>
      </c>
    </row>
    <row r="6" spans="2:9" ht="12.75">
      <c r="B6" s="3"/>
      <c r="C6" s="596"/>
      <c r="D6" s="596"/>
      <c r="E6" s="596"/>
      <c r="F6" s="596"/>
      <c r="G6" s="596"/>
      <c r="H6" s="596"/>
      <c r="I6" s="599"/>
    </row>
    <row r="7" spans="2:9" ht="12.75">
      <c r="B7" s="3"/>
      <c r="C7" s="596"/>
      <c r="D7" s="596"/>
      <c r="E7" s="596"/>
      <c r="F7" s="596"/>
      <c r="G7" s="596"/>
      <c r="H7" s="596"/>
      <c r="I7" s="599"/>
    </row>
    <row r="8" spans="2:9" ht="12.75">
      <c r="B8" s="3"/>
      <c r="C8" s="596"/>
      <c r="D8" s="596"/>
      <c r="E8" s="596"/>
      <c r="F8" s="596"/>
      <c r="G8" s="596"/>
      <c r="H8" s="596"/>
      <c r="I8" s="599"/>
    </row>
    <row r="9" spans="2:9" ht="12.75">
      <c r="B9" s="3"/>
      <c r="C9" s="596"/>
      <c r="D9" s="596"/>
      <c r="E9" s="596"/>
      <c r="F9" s="596"/>
      <c r="G9" s="596"/>
      <c r="H9" s="596"/>
      <c r="I9" s="599"/>
    </row>
    <row r="10" spans="2:9" ht="12.75">
      <c r="B10" s="3"/>
      <c r="C10" s="596"/>
      <c r="D10" s="596"/>
      <c r="E10" s="596"/>
      <c r="F10" s="596"/>
      <c r="G10" s="596"/>
      <c r="H10" s="596"/>
      <c r="I10" s="599"/>
    </row>
    <row r="11" spans="2:9" ht="12.75">
      <c r="B11" s="3"/>
      <c r="C11" s="597"/>
      <c r="D11" s="597"/>
      <c r="E11" s="597"/>
      <c r="F11" s="597"/>
      <c r="G11" s="597"/>
      <c r="H11" s="597"/>
      <c r="I11" s="600"/>
    </row>
    <row r="12" spans="2:9" ht="15" customHeight="1">
      <c r="B12" s="83" t="s">
        <v>290</v>
      </c>
      <c r="C12" s="19">
        <v>7.3</v>
      </c>
      <c r="D12" s="10">
        <v>6</v>
      </c>
      <c r="E12" s="8">
        <v>20.2</v>
      </c>
      <c r="F12" s="10">
        <v>5.3</v>
      </c>
      <c r="G12" s="11">
        <v>61.3</v>
      </c>
      <c r="H12" s="8">
        <v>0</v>
      </c>
      <c r="I12" s="9">
        <f>SUM(C12:H12)</f>
        <v>100.1</v>
      </c>
    </row>
    <row r="13" spans="2:9" ht="12.75">
      <c r="B13" s="84" t="s">
        <v>241</v>
      </c>
      <c r="C13" s="14"/>
      <c r="D13" s="13"/>
      <c r="E13" s="14"/>
      <c r="F13" s="13"/>
      <c r="G13" s="14"/>
      <c r="H13" s="15"/>
      <c r="I13" s="88">
        <v>2841</v>
      </c>
    </row>
    <row r="14" spans="2:9" ht="12.75">
      <c r="B14" s="85" t="s">
        <v>291</v>
      </c>
      <c r="C14" s="16">
        <v>6.8</v>
      </c>
      <c r="D14" s="17">
        <v>6.1</v>
      </c>
      <c r="E14" s="18">
        <v>20.5</v>
      </c>
      <c r="F14" s="17">
        <v>5.1</v>
      </c>
      <c r="G14" s="18">
        <v>61.6</v>
      </c>
      <c r="H14" s="4">
        <v>0</v>
      </c>
      <c r="I14" s="7">
        <f>SUM(C14:H14)</f>
        <v>100.1</v>
      </c>
    </row>
    <row r="15" spans="2:9" ht="12.75">
      <c r="B15" s="86" t="s">
        <v>241</v>
      </c>
      <c r="C15" s="12"/>
      <c r="D15" s="13"/>
      <c r="E15" s="14"/>
      <c r="F15" s="13"/>
      <c r="G15" s="14"/>
      <c r="H15" s="20"/>
      <c r="I15" s="89">
        <v>3056</v>
      </c>
    </row>
    <row r="16" spans="2:9" ht="16.5" customHeight="1">
      <c r="B16" s="22"/>
      <c r="C16" s="18"/>
      <c r="D16" s="18"/>
      <c r="E16" s="18"/>
      <c r="F16" s="18"/>
      <c r="G16" s="18"/>
      <c r="H16" s="23"/>
      <c r="I16" s="24"/>
    </row>
    <row r="17" spans="2:9" ht="12.75" customHeight="1">
      <c r="B17" s="582" t="s">
        <v>283</v>
      </c>
      <c r="C17" s="582"/>
      <c r="D17" s="582"/>
      <c r="E17" s="582"/>
      <c r="F17" s="582"/>
      <c r="G17" s="582"/>
      <c r="H17" s="582"/>
      <c r="I17" s="582"/>
    </row>
    <row r="18" spans="2:9" ht="8.25" customHeight="1">
      <c r="B18" s="21"/>
      <c r="C18" s="21"/>
      <c r="D18" s="21"/>
      <c r="E18" s="21"/>
      <c r="F18" s="18"/>
      <c r="G18" s="18"/>
      <c r="H18" s="23"/>
      <c r="I18" s="24"/>
    </row>
    <row r="19" spans="2:9" ht="12.75" customHeight="1">
      <c r="B19" s="621" t="s">
        <v>235</v>
      </c>
      <c r="C19" s="615" t="s">
        <v>290</v>
      </c>
      <c r="D19" s="615"/>
      <c r="E19" s="621" t="s">
        <v>291</v>
      </c>
      <c r="F19" s="645"/>
      <c r="G19" s="18"/>
      <c r="H19" s="23"/>
      <c r="I19" s="24"/>
    </row>
    <row r="20" spans="2:9" ht="21.75" customHeight="1">
      <c r="B20" s="622"/>
      <c r="C20" s="615"/>
      <c r="D20" s="615"/>
      <c r="E20" s="655"/>
      <c r="F20" s="656"/>
      <c r="G20" s="18"/>
      <c r="H20" s="23"/>
      <c r="I20" s="24"/>
    </row>
    <row r="21" spans="2:9" ht="12.75">
      <c r="B21" s="49" t="s">
        <v>242</v>
      </c>
      <c r="C21" s="617">
        <v>0.1</v>
      </c>
      <c r="D21" s="618">
        <v>22.6</v>
      </c>
      <c r="E21" s="657">
        <v>0.1</v>
      </c>
      <c r="F21" s="618">
        <v>13.4</v>
      </c>
      <c r="G21" s="18"/>
      <c r="H21" s="23"/>
      <c r="I21" s="24"/>
    </row>
    <row r="22" spans="2:9" ht="12.75">
      <c r="B22" s="50" t="s">
        <v>243</v>
      </c>
      <c r="C22" s="609">
        <v>8.9</v>
      </c>
      <c r="D22" s="610">
        <v>23.6</v>
      </c>
      <c r="E22" s="619">
        <v>8.5</v>
      </c>
      <c r="F22" s="610">
        <v>14.4</v>
      </c>
      <c r="G22" s="18"/>
      <c r="H22" s="23"/>
      <c r="I22" s="24"/>
    </row>
    <row r="23" spans="2:9" ht="12.75">
      <c r="B23" s="50" t="s">
        <v>244</v>
      </c>
      <c r="C23" s="609">
        <v>20.6</v>
      </c>
      <c r="D23" s="610">
        <v>24.6</v>
      </c>
      <c r="E23" s="619">
        <v>20.6</v>
      </c>
      <c r="F23" s="610">
        <v>15.4</v>
      </c>
      <c r="G23" s="18"/>
      <c r="H23" s="23"/>
      <c r="I23" s="24"/>
    </row>
    <row r="24" spans="2:9" ht="12.75">
      <c r="B24" s="50" t="s">
        <v>245</v>
      </c>
      <c r="C24" s="609">
        <v>29.1</v>
      </c>
      <c r="D24" s="610">
        <v>25.6</v>
      </c>
      <c r="E24" s="619">
        <v>29.2</v>
      </c>
      <c r="F24" s="610">
        <v>16.4</v>
      </c>
      <c r="G24" s="18"/>
      <c r="H24" s="23"/>
      <c r="I24" s="24"/>
    </row>
    <row r="25" spans="2:9" ht="12.75">
      <c r="B25" s="50" t="s">
        <v>246</v>
      </c>
      <c r="C25" s="609">
        <v>15.1</v>
      </c>
      <c r="D25" s="610">
        <v>26.6</v>
      </c>
      <c r="E25" s="619">
        <v>15</v>
      </c>
      <c r="F25" s="610">
        <v>17.4</v>
      </c>
      <c r="G25" s="18"/>
      <c r="H25" s="23"/>
      <c r="I25" s="24"/>
    </row>
    <row r="26" spans="2:9" ht="12.75">
      <c r="B26" s="50" t="s">
        <v>247</v>
      </c>
      <c r="C26" s="609">
        <v>10.2</v>
      </c>
      <c r="D26" s="610">
        <v>27.6</v>
      </c>
      <c r="E26" s="619">
        <v>10.1</v>
      </c>
      <c r="F26" s="610">
        <v>18.4</v>
      </c>
      <c r="G26" s="18"/>
      <c r="H26" s="23"/>
      <c r="I26" s="24"/>
    </row>
    <row r="27" spans="2:9" ht="12.75">
      <c r="B27" s="50" t="s">
        <v>248</v>
      </c>
      <c r="C27" s="609">
        <v>8.2</v>
      </c>
      <c r="D27" s="610">
        <v>28.6</v>
      </c>
      <c r="E27" s="619">
        <v>8.4</v>
      </c>
      <c r="F27" s="610">
        <v>19.4</v>
      </c>
      <c r="G27" s="18"/>
      <c r="H27" s="23"/>
      <c r="I27" s="24"/>
    </row>
    <row r="28" spans="2:9" ht="12.75">
      <c r="B28" s="50" t="s">
        <v>249</v>
      </c>
      <c r="C28" s="609">
        <v>4.8</v>
      </c>
      <c r="D28" s="610">
        <v>29.6</v>
      </c>
      <c r="E28" s="619">
        <v>5.1</v>
      </c>
      <c r="F28" s="610">
        <v>20.4</v>
      </c>
      <c r="G28" s="18"/>
      <c r="H28" s="23"/>
      <c r="I28" s="24"/>
    </row>
    <row r="29" spans="2:9" ht="12.75">
      <c r="B29" s="50" t="s">
        <v>250</v>
      </c>
      <c r="C29" s="609">
        <v>3</v>
      </c>
      <c r="D29" s="610">
        <v>30.6</v>
      </c>
      <c r="E29" s="619">
        <v>3</v>
      </c>
      <c r="F29" s="610">
        <v>21.4</v>
      </c>
      <c r="G29" s="18"/>
      <c r="H29" s="23"/>
      <c r="I29" s="24"/>
    </row>
    <row r="30" spans="2:9" ht="12.75">
      <c r="B30" s="51" t="s">
        <v>227</v>
      </c>
      <c r="C30" s="609">
        <v>0.1</v>
      </c>
      <c r="D30" s="610">
        <v>31.6</v>
      </c>
      <c r="E30" s="658">
        <v>0.1</v>
      </c>
      <c r="F30" s="659">
        <v>22.4</v>
      </c>
      <c r="G30" s="18"/>
      <c r="H30" s="23"/>
      <c r="I30" s="24"/>
    </row>
    <row r="31" spans="2:9" ht="12.75">
      <c r="B31" s="87" t="s">
        <v>226</v>
      </c>
      <c r="C31" s="611">
        <f>SUM(C21:C30)</f>
        <v>100.1</v>
      </c>
      <c r="D31" s="612"/>
      <c r="E31" s="611">
        <f>SUM(E21:E30)</f>
        <v>100.1</v>
      </c>
      <c r="F31" s="612"/>
      <c r="G31" s="18"/>
      <c r="H31" s="23"/>
      <c r="I31" s="24"/>
    </row>
    <row r="32" spans="2:9" ht="12.75">
      <c r="B32" s="86" t="s">
        <v>241</v>
      </c>
      <c r="C32" s="620">
        <v>2841</v>
      </c>
      <c r="D32" s="614"/>
      <c r="E32" s="620">
        <v>3056</v>
      </c>
      <c r="F32" s="614"/>
      <c r="G32" s="18"/>
      <c r="H32" s="23"/>
      <c r="I32" s="24"/>
    </row>
    <row r="33" spans="2:9" ht="16.5" customHeight="1">
      <c r="B33" s="22"/>
      <c r="C33" s="18"/>
      <c r="D33" s="18"/>
      <c r="E33" s="18"/>
      <c r="F33" s="18"/>
      <c r="G33" s="18"/>
      <c r="H33" s="23"/>
      <c r="I33" s="24"/>
    </row>
    <row r="34" spans="2:17" ht="12.75" customHeight="1">
      <c r="B34" s="582" t="s">
        <v>194</v>
      </c>
      <c r="C34" s="582"/>
      <c r="D34" s="582"/>
      <c r="E34" s="582"/>
      <c r="F34" s="582"/>
      <c r="G34" s="582"/>
      <c r="H34" s="582"/>
      <c r="I34" s="582"/>
      <c r="J34" s="82"/>
      <c r="K34" s="82"/>
      <c r="L34" s="82"/>
      <c r="M34" s="82"/>
      <c r="N34" s="82"/>
      <c r="O34" s="82"/>
      <c r="P34" s="82"/>
      <c r="Q34" s="82"/>
    </row>
    <row r="35" ht="8.25" customHeight="1"/>
    <row r="36" spans="3:4" ht="18" customHeight="1">
      <c r="C36" s="592" t="s">
        <v>222</v>
      </c>
      <c r="D36" s="594"/>
    </row>
    <row r="37" spans="2:4" ht="18.75" customHeight="1">
      <c r="B37" s="49" t="s">
        <v>153</v>
      </c>
      <c r="C37" s="601">
        <v>627</v>
      </c>
      <c r="D37" s="602">
        <v>22.6</v>
      </c>
    </row>
    <row r="38" spans="2:4" ht="25.5" customHeight="1">
      <c r="B38" s="50" t="s">
        <v>154</v>
      </c>
      <c r="C38" s="605">
        <v>22</v>
      </c>
      <c r="D38" s="606">
        <v>23.6</v>
      </c>
    </row>
    <row r="39" spans="2:4" ht="26.25" customHeight="1">
      <c r="B39" s="50" t="s">
        <v>155</v>
      </c>
      <c r="C39" s="605">
        <v>6</v>
      </c>
      <c r="D39" s="606">
        <v>24.6</v>
      </c>
    </row>
    <row r="40" spans="2:4" ht="18" customHeight="1">
      <c r="B40" s="50" t="s">
        <v>156</v>
      </c>
      <c r="C40" s="605">
        <v>182</v>
      </c>
      <c r="D40" s="606">
        <v>25.6</v>
      </c>
    </row>
    <row r="41" spans="2:4" ht="29.25" customHeight="1">
      <c r="B41" s="50" t="s">
        <v>189</v>
      </c>
      <c r="C41" s="605">
        <v>349</v>
      </c>
      <c r="D41" s="606">
        <v>26.6</v>
      </c>
    </row>
    <row r="42" spans="2:4" ht="16.5" customHeight="1">
      <c r="B42" s="50" t="s">
        <v>251</v>
      </c>
      <c r="C42" s="605">
        <v>180</v>
      </c>
      <c r="D42" s="606">
        <v>27.6</v>
      </c>
    </row>
    <row r="43" spans="2:4" ht="29.25" customHeight="1">
      <c r="B43" s="50" t="s">
        <v>159</v>
      </c>
      <c r="C43" s="605">
        <v>1116</v>
      </c>
      <c r="D43" s="606">
        <v>28.6</v>
      </c>
    </row>
    <row r="44" spans="2:4" ht="26.25" customHeight="1">
      <c r="B44" s="50" t="s">
        <v>181</v>
      </c>
      <c r="C44" s="605">
        <v>99</v>
      </c>
      <c r="D44" s="606">
        <v>29.6</v>
      </c>
    </row>
    <row r="45" spans="2:4" ht="28.5" customHeight="1">
      <c r="B45" s="50" t="s">
        <v>170</v>
      </c>
      <c r="C45" s="605">
        <v>17</v>
      </c>
      <c r="D45" s="606">
        <v>30.6</v>
      </c>
    </row>
    <row r="46" spans="2:4" ht="30.75" customHeight="1">
      <c r="B46" s="50" t="s">
        <v>171</v>
      </c>
      <c r="C46" s="605">
        <v>49</v>
      </c>
      <c r="D46" s="606">
        <v>31.6</v>
      </c>
    </row>
    <row r="47" spans="2:4" ht="16.5" customHeight="1">
      <c r="B47" s="50" t="s">
        <v>157</v>
      </c>
      <c r="C47" s="605">
        <v>293</v>
      </c>
      <c r="D47" s="606">
        <v>32.6</v>
      </c>
    </row>
    <row r="48" spans="2:4" ht="12.75">
      <c r="B48" s="50" t="s">
        <v>158</v>
      </c>
      <c r="C48" s="605">
        <v>57</v>
      </c>
      <c r="D48" s="606">
        <v>33.6</v>
      </c>
    </row>
    <row r="49" spans="2:4" ht="12.75">
      <c r="B49" s="51" t="s">
        <v>182</v>
      </c>
      <c r="C49" s="607">
        <v>310</v>
      </c>
      <c r="D49" s="608">
        <v>34.6</v>
      </c>
    </row>
  </sheetData>
  <sheetProtection/>
  <mergeCells count="52">
    <mergeCell ref="C46:D46"/>
    <mergeCell ref="C48:D48"/>
    <mergeCell ref="E23:F23"/>
    <mergeCell ref="E22:F22"/>
    <mergeCell ref="E29:F29"/>
    <mergeCell ref="E28:F28"/>
    <mergeCell ref="E27:F27"/>
    <mergeCell ref="E26:F26"/>
    <mergeCell ref="E25:F25"/>
    <mergeCell ref="E24:F24"/>
    <mergeCell ref="C49:D49"/>
    <mergeCell ref="E30:F30"/>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C23:D23"/>
    <mergeCell ref="C24:D24"/>
    <mergeCell ref="C25:D25"/>
    <mergeCell ref="C26:D26"/>
    <mergeCell ref="C27:D27"/>
    <mergeCell ref="C28:D28"/>
    <mergeCell ref="C29:D29"/>
    <mergeCell ref="C30:D30"/>
    <mergeCell ref="C40:D40"/>
    <mergeCell ref="C41:D41"/>
    <mergeCell ref="C37:D37"/>
    <mergeCell ref="C39:D39"/>
    <mergeCell ref="C31:D31"/>
    <mergeCell ref="C38:D38"/>
    <mergeCell ref="E31:F31"/>
    <mergeCell ref="C32:D32"/>
    <mergeCell ref="E32:F32"/>
    <mergeCell ref="B34:I34"/>
    <mergeCell ref="C36:D36"/>
    <mergeCell ref="C47:D47"/>
    <mergeCell ref="C44:D44"/>
    <mergeCell ref="C45:D45"/>
    <mergeCell ref="C42:D42"/>
    <mergeCell ref="C43:D43"/>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Z44"/>
  <sheetViews>
    <sheetView showGridLines="0" zoomScalePageLayoutView="0" workbookViewId="0" topLeftCell="A1">
      <selection activeCell="I2" sqref="I2:M34"/>
    </sheetView>
  </sheetViews>
  <sheetFormatPr defaultColWidth="10.28125" defaultRowHeight="12.75"/>
  <cols>
    <col min="1" max="1" width="2.421875" style="161" customWidth="1"/>
    <col min="2" max="2" width="16.00390625" style="161" customWidth="1"/>
    <col min="3" max="5" width="16.7109375" style="161" customWidth="1"/>
    <col min="6" max="6" width="6.140625" style="161" customWidth="1"/>
    <col min="7" max="8" width="10.28125" style="161" hidden="1" customWidth="1"/>
    <col min="9" max="9" width="2.421875" style="161" customWidth="1"/>
    <col min="10" max="10" width="17.140625" style="161" customWidth="1"/>
    <col min="11" max="13" width="16.7109375" style="161" customWidth="1"/>
    <col min="14" max="16384" width="10.28125" style="161" customWidth="1"/>
  </cols>
  <sheetData>
    <row r="1" spans="3:13" ht="12.75" customHeight="1">
      <c r="C1" s="1"/>
      <c r="D1" s="1"/>
      <c r="E1" s="1"/>
      <c r="K1" s="1"/>
      <c r="L1" s="1"/>
      <c r="M1" s="1"/>
    </row>
    <row r="2" spans="1:16" ht="16.5" customHeight="1">
      <c r="A2" s="581" t="s">
        <v>119</v>
      </c>
      <c r="B2" s="581"/>
      <c r="C2" s="581"/>
      <c r="D2" s="581"/>
      <c r="E2" s="581"/>
      <c r="F2" s="145"/>
      <c r="G2" s="145"/>
      <c r="H2" s="145"/>
      <c r="I2" s="581" t="s">
        <v>119</v>
      </c>
      <c r="J2" s="581"/>
      <c r="K2" s="581"/>
      <c r="L2" s="581"/>
      <c r="M2" s="581"/>
      <c r="N2" s="108"/>
      <c r="O2" s="108"/>
      <c r="P2" s="108"/>
    </row>
    <row r="3" spans="1:13" ht="12.75" customHeight="1">
      <c r="A3" s="146"/>
      <c r="B3" s="146"/>
      <c r="C3" s="1"/>
      <c r="D3" s="1"/>
      <c r="E3" s="1"/>
      <c r="I3" s="146"/>
      <c r="J3" s="146"/>
      <c r="K3" s="1"/>
      <c r="L3" s="1"/>
      <c r="M3" s="1"/>
    </row>
    <row r="4" spans="2:13" s="147" customFormat="1" ht="45" customHeight="1">
      <c r="B4" s="389" t="s">
        <v>353</v>
      </c>
      <c r="C4" s="389" t="s">
        <v>86</v>
      </c>
      <c r="D4" s="389" t="s">
        <v>87</v>
      </c>
      <c r="E4" s="389" t="s">
        <v>88</v>
      </c>
      <c r="J4" s="389" t="s">
        <v>353</v>
      </c>
      <c r="K4" s="389" t="s">
        <v>86</v>
      </c>
      <c r="L4" s="389" t="s">
        <v>87</v>
      </c>
      <c r="M4" s="389" t="s">
        <v>88</v>
      </c>
    </row>
    <row r="5" spans="2:13" s="149" customFormat="1" ht="12.75">
      <c r="B5" s="150" t="s">
        <v>89</v>
      </c>
      <c r="C5" s="166">
        <v>12</v>
      </c>
      <c r="D5" s="166">
        <v>13</v>
      </c>
      <c r="E5" s="166">
        <v>1</v>
      </c>
      <c r="F5" s="153"/>
      <c r="G5" s="154"/>
      <c r="H5" s="154"/>
      <c r="J5" s="150" t="s">
        <v>423</v>
      </c>
      <c r="K5" s="166">
        <f>C7+C31</f>
        <v>104</v>
      </c>
      <c r="L5" s="166">
        <f>D7+D31</f>
        <v>161</v>
      </c>
      <c r="M5" s="166">
        <f>E7+E31</f>
        <v>16</v>
      </c>
    </row>
    <row r="6" spans="2:13" s="149" customFormat="1" ht="12.75">
      <c r="B6" s="155" t="s">
        <v>90</v>
      </c>
      <c r="C6" s="167">
        <v>10</v>
      </c>
      <c r="D6" s="167">
        <v>58</v>
      </c>
      <c r="E6" s="167">
        <v>8</v>
      </c>
      <c r="F6" s="153"/>
      <c r="G6" s="154"/>
      <c r="H6" s="154"/>
      <c r="J6" s="155" t="s">
        <v>422</v>
      </c>
      <c r="K6" s="167">
        <f>C9+C14</f>
        <v>4</v>
      </c>
      <c r="L6" s="167">
        <f>D9+D14</f>
        <v>28</v>
      </c>
      <c r="M6" s="167">
        <f>E9+E14</f>
        <v>4</v>
      </c>
    </row>
    <row r="7" spans="2:13" s="149" customFormat="1" ht="12.75">
      <c r="B7" s="155" t="s">
        <v>91</v>
      </c>
      <c r="C7" s="167">
        <v>3</v>
      </c>
      <c r="D7" s="167">
        <v>23</v>
      </c>
      <c r="E7" s="167">
        <v>6</v>
      </c>
      <c r="F7" s="154"/>
      <c r="G7" s="154"/>
      <c r="H7" s="154"/>
      <c r="J7" s="155" t="s">
        <v>94</v>
      </c>
      <c r="K7" s="167">
        <f aca="true" t="shared" si="0" ref="K7:M8">C10</f>
        <v>1</v>
      </c>
      <c r="L7" s="167">
        <f t="shared" si="0"/>
        <v>8</v>
      </c>
      <c r="M7" s="167">
        <f t="shared" si="0"/>
        <v>2</v>
      </c>
    </row>
    <row r="8" spans="2:13" s="149" customFormat="1" ht="12.75">
      <c r="B8" s="155" t="s">
        <v>92</v>
      </c>
      <c r="C8" s="167">
        <v>6</v>
      </c>
      <c r="D8" s="167">
        <v>12</v>
      </c>
      <c r="E8" s="167">
        <v>1</v>
      </c>
      <c r="F8" s="154"/>
      <c r="G8" s="154"/>
      <c r="H8" s="154"/>
      <c r="J8" s="155" t="s">
        <v>95</v>
      </c>
      <c r="K8" s="167">
        <f t="shared" si="0"/>
        <v>11</v>
      </c>
      <c r="L8" s="167">
        <f t="shared" si="0"/>
        <v>28</v>
      </c>
      <c r="M8" s="167">
        <f t="shared" si="0"/>
        <v>9</v>
      </c>
    </row>
    <row r="9" spans="2:26" ht="13.5">
      <c r="B9" s="155" t="s">
        <v>93</v>
      </c>
      <c r="C9" s="427">
        <v>2</v>
      </c>
      <c r="D9" s="427">
        <v>13</v>
      </c>
      <c r="E9" s="427">
        <v>1</v>
      </c>
      <c r="F9" s="154"/>
      <c r="G9" s="154"/>
      <c r="H9" s="154"/>
      <c r="J9" s="155" t="s">
        <v>97</v>
      </c>
      <c r="K9" s="427">
        <f>C13</f>
        <v>12</v>
      </c>
      <c r="L9" s="427">
        <f>D13</f>
        <v>21</v>
      </c>
      <c r="M9" s="427">
        <f>E13</f>
        <v>1</v>
      </c>
      <c r="N9" s="149"/>
      <c r="O9" s="149"/>
      <c r="P9" s="149"/>
      <c r="Q9" s="149"/>
      <c r="R9" s="149"/>
      <c r="S9" s="149"/>
      <c r="T9" s="149"/>
      <c r="U9" s="149"/>
      <c r="V9" s="149"/>
      <c r="W9" s="149"/>
      <c r="X9" s="149"/>
      <c r="Y9" s="149"/>
      <c r="Z9" s="149"/>
    </row>
    <row r="10" spans="2:26" ht="13.5">
      <c r="B10" s="155" t="s">
        <v>94</v>
      </c>
      <c r="C10" s="427">
        <v>1</v>
      </c>
      <c r="D10" s="427">
        <v>8</v>
      </c>
      <c r="E10" s="427">
        <v>2</v>
      </c>
      <c r="F10" s="154"/>
      <c r="G10" s="154"/>
      <c r="H10" s="154"/>
      <c r="J10" s="155" t="s">
        <v>309</v>
      </c>
      <c r="K10" s="427">
        <f>C5+C12+C21</f>
        <v>27</v>
      </c>
      <c r="L10" s="427">
        <f>D5+D12+D21</f>
        <v>54</v>
      </c>
      <c r="M10" s="427">
        <f>E5+E12+E21</f>
        <v>7</v>
      </c>
      <c r="N10" s="149"/>
      <c r="O10" s="149"/>
      <c r="P10" s="149"/>
      <c r="Q10" s="149"/>
      <c r="R10" s="149"/>
      <c r="S10" s="149"/>
      <c r="T10" s="149"/>
      <c r="U10" s="149"/>
      <c r="V10" s="149"/>
      <c r="W10" s="149"/>
      <c r="X10" s="149"/>
      <c r="Y10" s="149"/>
      <c r="Z10" s="149"/>
    </row>
    <row r="11" spans="2:26" ht="13.5">
      <c r="B11" s="155" t="s">
        <v>95</v>
      </c>
      <c r="C11" s="427">
        <v>11</v>
      </c>
      <c r="D11" s="427">
        <v>28</v>
      </c>
      <c r="E11" s="427">
        <v>9</v>
      </c>
      <c r="F11" s="154"/>
      <c r="G11" s="154"/>
      <c r="H11" s="154"/>
      <c r="J11" s="155" t="s">
        <v>312</v>
      </c>
      <c r="K11" s="427">
        <f>C27+C25</f>
        <v>19</v>
      </c>
      <c r="L11" s="427">
        <f>D27+D25</f>
        <v>58</v>
      </c>
      <c r="M11" s="427">
        <f>E27+E25</f>
        <v>19</v>
      </c>
      <c r="N11" s="149"/>
      <c r="O11" s="149"/>
      <c r="P11" s="149"/>
      <c r="Q11" s="149"/>
      <c r="R11" s="149"/>
      <c r="S11" s="149"/>
      <c r="T11" s="149"/>
      <c r="U11" s="149"/>
      <c r="V11" s="149"/>
      <c r="W11" s="149"/>
      <c r="X11" s="149"/>
      <c r="Y11" s="149"/>
      <c r="Z11" s="149"/>
    </row>
    <row r="12" spans="2:26" ht="13.5">
      <c r="B12" s="155" t="s">
        <v>96</v>
      </c>
      <c r="C12" s="427">
        <v>6</v>
      </c>
      <c r="D12" s="427">
        <v>22</v>
      </c>
      <c r="E12" s="427">
        <v>0</v>
      </c>
      <c r="F12" s="149"/>
      <c r="G12" s="149"/>
      <c r="H12" s="149"/>
      <c r="J12" s="155" t="s">
        <v>102</v>
      </c>
      <c r="K12" s="427">
        <f>C18</f>
        <v>111</v>
      </c>
      <c r="L12" s="427">
        <f>D18</f>
        <v>194</v>
      </c>
      <c r="M12" s="427">
        <f>E18</f>
        <v>75</v>
      </c>
      <c r="N12" s="149"/>
      <c r="O12" s="149"/>
      <c r="P12" s="149"/>
      <c r="Q12" s="149"/>
      <c r="R12" s="149"/>
      <c r="S12" s="149"/>
      <c r="T12" s="149"/>
      <c r="U12" s="149"/>
      <c r="V12" s="149"/>
      <c r="W12" s="149"/>
      <c r="X12" s="149"/>
      <c r="Y12" s="149"/>
      <c r="Z12" s="149"/>
    </row>
    <row r="13" spans="2:26" ht="13.5">
      <c r="B13" s="155" t="s">
        <v>97</v>
      </c>
      <c r="C13" s="427">
        <v>12</v>
      </c>
      <c r="D13" s="427">
        <v>21</v>
      </c>
      <c r="E13" s="427">
        <v>1</v>
      </c>
      <c r="F13" s="149"/>
      <c r="G13" s="149"/>
      <c r="H13" s="149"/>
      <c r="J13" s="155" t="s">
        <v>99</v>
      </c>
      <c r="K13" s="427">
        <f aca="true" t="shared" si="1" ref="K13:M14">C15</f>
        <v>1</v>
      </c>
      <c r="L13" s="427">
        <f t="shared" si="1"/>
        <v>14</v>
      </c>
      <c r="M13" s="427">
        <f t="shared" si="1"/>
        <v>6</v>
      </c>
      <c r="N13" s="149"/>
      <c r="O13" s="149"/>
      <c r="P13" s="149"/>
      <c r="Q13" s="149"/>
      <c r="R13" s="149"/>
      <c r="S13" s="149"/>
      <c r="T13" s="149"/>
      <c r="U13" s="149"/>
      <c r="V13" s="149"/>
      <c r="W13" s="149"/>
      <c r="X13" s="149"/>
      <c r="Y13" s="149"/>
      <c r="Z13" s="149"/>
    </row>
    <row r="14" spans="2:26" ht="13.5">
      <c r="B14" s="155" t="s">
        <v>98</v>
      </c>
      <c r="C14" s="427">
        <v>2</v>
      </c>
      <c r="D14" s="427">
        <v>15</v>
      </c>
      <c r="E14" s="427">
        <v>3</v>
      </c>
      <c r="F14" s="149"/>
      <c r="G14" s="149"/>
      <c r="H14" s="149"/>
      <c r="J14" s="155" t="s">
        <v>100</v>
      </c>
      <c r="K14" s="427">
        <f t="shared" si="1"/>
        <v>0</v>
      </c>
      <c r="L14" s="427">
        <f t="shared" si="1"/>
        <v>0</v>
      </c>
      <c r="M14" s="427">
        <f t="shared" si="1"/>
        <v>0</v>
      </c>
      <c r="N14" s="149"/>
      <c r="O14" s="149"/>
      <c r="P14" s="149"/>
      <c r="Q14" s="149"/>
      <c r="R14" s="149"/>
      <c r="S14" s="149"/>
      <c r="T14" s="149"/>
      <c r="U14" s="149"/>
      <c r="V14" s="149"/>
      <c r="W14" s="149"/>
      <c r="X14" s="149"/>
      <c r="Y14" s="149"/>
      <c r="Z14" s="149"/>
    </row>
    <row r="15" spans="2:26" ht="13.5">
      <c r="B15" s="155" t="s">
        <v>99</v>
      </c>
      <c r="C15" s="427">
        <v>1</v>
      </c>
      <c r="D15" s="427">
        <v>14</v>
      </c>
      <c r="E15" s="427">
        <v>6</v>
      </c>
      <c r="F15" s="149"/>
      <c r="G15" s="149"/>
      <c r="H15" s="149"/>
      <c r="J15" s="155" t="s">
        <v>106</v>
      </c>
      <c r="K15" s="427">
        <f aca="true" t="shared" si="2" ref="K15:M16">C22</f>
        <v>15</v>
      </c>
      <c r="L15" s="427">
        <f t="shared" si="2"/>
        <v>15</v>
      </c>
      <c r="M15" s="427">
        <f t="shared" si="2"/>
        <v>3</v>
      </c>
      <c r="N15" s="149"/>
      <c r="O15" s="149"/>
      <c r="P15" s="149"/>
      <c r="Q15" s="149"/>
      <c r="R15" s="149"/>
      <c r="S15" s="149"/>
      <c r="T15" s="149"/>
      <c r="U15" s="149"/>
      <c r="V15" s="149"/>
      <c r="W15" s="149"/>
      <c r="X15" s="149"/>
      <c r="Y15" s="149"/>
      <c r="Z15" s="149"/>
    </row>
    <row r="16" spans="2:26" ht="13.5">
      <c r="B16" s="155" t="s">
        <v>100</v>
      </c>
      <c r="C16" s="427">
        <v>0</v>
      </c>
      <c r="D16" s="427">
        <v>0</v>
      </c>
      <c r="E16" s="427">
        <v>0</v>
      </c>
      <c r="F16" s="149"/>
      <c r="G16" s="149"/>
      <c r="H16" s="149"/>
      <c r="J16" s="155" t="s">
        <v>107</v>
      </c>
      <c r="K16" s="427">
        <f t="shared" si="2"/>
        <v>0</v>
      </c>
      <c r="L16" s="427">
        <f t="shared" si="2"/>
        <v>1</v>
      </c>
      <c r="M16" s="427">
        <f t="shared" si="2"/>
        <v>0</v>
      </c>
      <c r="N16" s="149"/>
      <c r="O16" s="149"/>
      <c r="P16" s="149"/>
      <c r="Q16" s="149"/>
      <c r="R16" s="149"/>
      <c r="S16" s="149"/>
      <c r="T16" s="149"/>
      <c r="U16" s="149"/>
      <c r="V16" s="149"/>
      <c r="W16" s="149"/>
      <c r="X16" s="149"/>
      <c r="Y16" s="149"/>
      <c r="Z16" s="149"/>
    </row>
    <row r="17" spans="2:26" ht="13.5">
      <c r="B17" s="155" t="s">
        <v>101</v>
      </c>
      <c r="C17" s="427">
        <v>1</v>
      </c>
      <c r="D17" s="427">
        <v>9</v>
      </c>
      <c r="E17" s="427">
        <v>4</v>
      </c>
      <c r="F17" s="149"/>
      <c r="G17" s="149"/>
      <c r="H17" s="149"/>
      <c r="J17" s="155" t="s">
        <v>310</v>
      </c>
      <c r="K17" s="427">
        <f>C8+C17</f>
        <v>7</v>
      </c>
      <c r="L17" s="427">
        <f>D8+D17</f>
        <v>21</v>
      </c>
      <c r="M17" s="427">
        <f>E8+E17</f>
        <v>5</v>
      </c>
      <c r="N17" s="149"/>
      <c r="O17" s="149"/>
      <c r="P17" s="149"/>
      <c r="Q17" s="149"/>
      <c r="R17" s="149"/>
      <c r="S17" s="149"/>
      <c r="T17" s="149"/>
      <c r="U17" s="149"/>
      <c r="V17" s="149"/>
      <c r="W17" s="149"/>
      <c r="X17" s="149"/>
      <c r="Y17" s="149"/>
      <c r="Z17" s="149"/>
    </row>
    <row r="18" spans="2:26" ht="13.5">
      <c r="B18" s="155" t="s">
        <v>102</v>
      </c>
      <c r="C18" s="427">
        <v>111</v>
      </c>
      <c r="D18" s="427">
        <v>194</v>
      </c>
      <c r="E18" s="427">
        <v>75</v>
      </c>
      <c r="F18" s="149"/>
      <c r="G18" s="149"/>
      <c r="H18" s="149"/>
      <c r="J18" s="155" t="s">
        <v>313</v>
      </c>
      <c r="K18" s="427">
        <f>C6+C20+C28</f>
        <v>13</v>
      </c>
      <c r="L18" s="427">
        <f>D6+D20+D28</f>
        <v>79</v>
      </c>
      <c r="M18" s="427">
        <f>E6+E20+E28</f>
        <v>9</v>
      </c>
      <c r="N18" s="149"/>
      <c r="O18" s="149"/>
      <c r="P18" s="149"/>
      <c r="Q18" s="149"/>
      <c r="R18" s="149"/>
      <c r="S18" s="149"/>
      <c r="T18" s="149"/>
      <c r="U18" s="149"/>
      <c r="V18" s="149"/>
      <c r="W18" s="149"/>
      <c r="X18" s="149"/>
      <c r="Y18" s="149"/>
      <c r="Z18" s="149"/>
    </row>
    <row r="19" spans="2:26" ht="13.5">
      <c r="B19" s="155" t="s">
        <v>103</v>
      </c>
      <c r="C19" s="427">
        <v>9</v>
      </c>
      <c r="D19" s="427">
        <v>82</v>
      </c>
      <c r="E19" s="427">
        <v>24</v>
      </c>
      <c r="F19" s="149"/>
      <c r="G19" s="149"/>
      <c r="H19" s="149"/>
      <c r="J19" s="155" t="s">
        <v>311</v>
      </c>
      <c r="K19" s="427">
        <f>C19+C24</f>
        <v>28</v>
      </c>
      <c r="L19" s="427">
        <f>D19+D24</f>
        <v>133</v>
      </c>
      <c r="M19" s="427">
        <f>E19+E24</f>
        <v>33</v>
      </c>
      <c r="N19" s="149"/>
      <c r="O19" s="149"/>
      <c r="P19" s="149"/>
      <c r="Q19" s="149"/>
      <c r="R19" s="149"/>
      <c r="S19" s="149"/>
      <c r="T19" s="149"/>
      <c r="U19" s="149"/>
      <c r="V19" s="149"/>
      <c r="W19" s="149"/>
      <c r="X19" s="149"/>
      <c r="Y19" s="149"/>
      <c r="Z19" s="149"/>
    </row>
    <row r="20" spans="2:26" ht="13.5">
      <c r="B20" s="155" t="s">
        <v>104</v>
      </c>
      <c r="C20" s="427">
        <v>0</v>
      </c>
      <c r="D20" s="427">
        <v>7</v>
      </c>
      <c r="E20" s="427">
        <v>0</v>
      </c>
      <c r="F20" s="149"/>
      <c r="G20" s="149"/>
      <c r="H20" s="149"/>
      <c r="J20" s="155" t="s">
        <v>110</v>
      </c>
      <c r="K20" s="427">
        <f>C26</f>
        <v>1</v>
      </c>
      <c r="L20" s="427">
        <f>D26</f>
        <v>11</v>
      </c>
      <c r="M20" s="427">
        <f>E26</f>
        <v>1</v>
      </c>
      <c r="N20" s="149"/>
      <c r="O20" s="149"/>
      <c r="P20" s="149"/>
      <c r="Q20" s="149"/>
      <c r="R20" s="149"/>
      <c r="S20" s="149"/>
      <c r="T20" s="149"/>
      <c r="U20" s="149"/>
      <c r="V20" s="149"/>
      <c r="W20" s="149"/>
      <c r="X20" s="149"/>
      <c r="Y20" s="149"/>
      <c r="Z20" s="149"/>
    </row>
    <row r="21" spans="2:26" ht="13.5">
      <c r="B21" s="155" t="s">
        <v>105</v>
      </c>
      <c r="C21" s="427">
        <v>9</v>
      </c>
      <c r="D21" s="427">
        <v>19</v>
      </c>
      <c r="E21" s="427">
        <v>6</v>
      </c>
      <c r="F21" s="149"/>
      <c r="G21" s="149"/>
      <c r="H21" s="149"/>
      <c r="J21" s="155" t="s">
        <v>113</v>
      </c>
      <c r="K21" s="427">
        <f aca="true" t="shared" si="3" ref="K21:M22">C29</f>
        <v>52</v>
      </c>
      <c r="L21" s="427">
        <f t="shared" si="3"/>
        <v>77</v>
      </c>
      <c r="M21" s="427">
        <f t="shared" si="3"/>
        <v>26</v>
      </c>
      <c r="N21" s="149"/>
      <c r="O21" s="149"/>
      <c r="P21" s="149"/>
      <c r="Q21" s="149"/>
      <c r="R21" s="149"/>
      <c r="S21" s="149"/>
      <c r="T21" s="149"/>
      <c r="U21" s="149"/>
      <c r="V21" s="149"/>
      <c r="W21" s="149"/>
      <c r="X21" s="149"/>
      <c r="Y21" s="149"/>
      <c r="Z21" s="149"/>
    </row>
    <row r="22" spans="2:13" ht="13.5">
      <c r="B22" s="155" t="s">
        <v>106</v>
      </c>
      <c r="C22" s="427">
        <v>15</v>
      </c>
      <c r="D22" s="427">
        <v>15</v>
      </c>
      <c r="E22" s="427">
        <v>3</v>
      </c>
      <c r="J22" s="155" t="s">
        <v>114</v>
      </c>
      <c r="K22" s="427">
        <f t="shared" si="3"/>
        <v>6</v>
      </c>
      <c r="L22" s="427">
        <f t="shared" si="3"/>
        <v>26</v>
      </c>
      <c r="M22" s="427">
        <f t="shared" si="3"/>
        <v>7</v>
      </c>
    </row>
    <row r="23" spans="2:13" ht="13.5">
      <c r="B23" s="155" t="s">
        <v>107</v>
      </c>
      <c r="C23" s="427">
        <v>0</v>
      </c>
      <c r="D23" s="427">
        <v>1</v>
      </c>
      <c r="E23" s="427">
        <v>0</v>
      </c>
      <c r="J23" s="168" t="s">
        <v>116</v>
      </c>
      <c r="K23" s="428">
        <f>SUM(K5:K22)</f>
        <v>412</v>
      </c>
      <c r="L23" s="428">
        <f>SUM(L5:L22)</f>
        <v>929</v>
      </c>
      <c r="M23" s="428">
        <f>SUM(M5:M22)</f>
        <v>223</v>
      </c>
    </row>
    <row r="24" spans="2:13" ht="13.5">
      <c r="B24" s="155" t="s">
        <v>108</v>
      </c>
      <c r="C24" s="427">
        <v>19</v>
      </c>
      <c r="D24" s="427">
        <v>51</v>
      </c>
      <c r="E24" s="427">
        <v>9</v>
      </c>
      <c r="J24" s="149"/>
      <c r="K24" s="369"/>
      <c r="L24" s="369"/>
      <c r="M24" s="369"/>
    </row>
    <row r="25" spans="2:13" ht="13.5">
      <c r="B25" s="155" t="s">
        <v>109</v>
      </c>
      <c r="C25" s="427">
        <v>3</v>
      </c>
      <c r="D25" s="427">
        <v>26</v>
      </c>
      <c r="E25" s="427">
        <v>13</v>
      </c>
      <c r="J25" s="768" t="s">
        <v>304</v>
      </c>
      <c r="K25" s="768"/>
      <c r="L25" s="768"/>
      <c r="M25" s="768"/>
    </row>
    <row r="26" spans="2:13" ht="13.5">
      <c r="B26" s="155" t="s">
        <v>110</v>
      </c>
      <c r="C26" s="427">
        <v>1</v>
      </c>
      <c r="D26" s="427">
        <v>11</v>
      </c>
      <c r="E26" s="427">
        <v>1</v>
      </c>
      <c r="J26" s="768"/>
      <c r="K26" s="768"/>
      <c r="L26" s="768"/>
      <c r="M26" s="768"/>
    </row>
    <row r="27" spans="2:13" ht="13.5">
      <c r="B27" s="155" t="s">
        <v>111</v>
      </c>
      <c r="C27" s="427">
        <v>16</v>
      </c>
      <c r="D27" s="427">
        <v>32</v>
      </c>
      <c r="E27" s="427">
        <v>6</v>
      </c>
      <c r="J27" s="149"/>
      <c r="K27" s="370"/>
      <c r="L27" s="369"/>
      <c r="M27" s="369"/>
    </row>
    <row r="28" spans="2:13" ht="13.5">
      <c r="B28" s="155" t="s">
        <v>112</v>
      </c>
      <c r="C28" s="427">
        <v>3</v>
      </c>
      <c r="D28" s="427">
        <v>14</v>
      </c>
      <c r="E28" s="427">
        <v>1</v>
      </c>
      <c r="J28" s="766" t="s">
        <v>117</v>
      </c>
      <c r="K28" s="766"/>
      <c r="L28" s="766"/>
      <c r="M28" s="766"/>
    </row>
    <row r="29" spans="2:13" ht="13.5">
      <c r="B29" s="155" t="s">
        <v>113</v>
      </c>
      <c r="C29" s="427">
        <v>52</v>
      </c>
      <c r="D29" s="427">
        <v>77</v>
      </c>
      <c r="E29" s="427">
        <v>26</v>
      </c>
      <c r="J29" s="766"/>
      <c r="K29" s="766"/>
      <c r="L29" s="766"/>
      <c r="M29" s="766"/>
    </row>
    <row r="30" spans="2:13" ht="13.5">
      <c r="B30" s="155" t="s">
        <v>114</v>
      </c>
      <c r="C30" s="427">
        <v>6</v>
      </c>
      <c r="D30" s="427">
        <v>26</v>
      </c>
      <c r="E30" s="427">
        <v>7</v>
      </c>
      <c r="J30" s="766"/>
      <c r="K30" s="766"/>
      <c r="L30" s="766"/>
      <c r="M30" s="766"/>
    </row>
    <row r="31" spans="2:13" ht="13.5">
      <c r="B31" s="158" t="s">
        <v>115</v>
      </c>
      <c r="C31" s="427">
        <v>101</v>
      </c>
      <c r="D31" s="427">
        <v>138</v>
      </c>
      <c r="E31" s="427">
        <v>10</v>
      </c>
      <c r="J31" s="149"/>
      <c r="K31" s="369"/>
      <c r="L31" s="369"/>
      <c r="M31" s="369"/>
    </row>
    <row r="32" spans="2:13" ht="12.75" customHeight="1">
      <c r="B32" s="168" t="s">
        <v>116</v>
      </c>
      <c r="C32" s="429">
        <f>SUM(C5:C31)</f>
        <v>412</v>
      </c>
      <c r="D32" s="429">
        <f>SUM(D5:D31)</f>
        <v>929</v>
      </c>
      <c r="E32" s="429">
        <f>SUM(E5:E31)</f>
        <v>223</v>
      </c>
      <c r="J32" s="766" t="s">
        <v>321</v>
      </c>
      <c r="K32" s="766"/>
      <c r="L32" s="766"/>
      <c r="M32" s="766"/>
    </row>
    <row r="33" spans="10:13" ht="12.75">
      <c r="J33" s="766"/>
      <c r="K33" s="766"/>
      <c r="L33" s="766"/>
      <c r="M33" s="766"/>
    </row>
    <row r="34" spans="2:13" ht="12.75" customHeight="1">
      <c r="B34" s="768" t="s">
        <v>304</v>
      </c>
      <c r="C34" s="768"/>
      <c r="D34" s="768"/>
      <c r="E34" s="768"/>
      <c r="J34" s="169"/>
      <c r="K34" s="169"/>
      <c r="L34" s="169"/>
      <c r="M34" s="169"/>
    </row>
    <row r="35" spans="2:13" ht="12.75">
      <c r="B35" s="768"/>
      <c r="C35" s="768"/>
      <c r="D35" s="768"/>
      <c r="E35" s="768"/>
      <c r="J35" s="169"/>
      <c r="K35" s="169"/>
      <c r="L35" s="169"/>
      <c r="M35" s="169"/>
    </row>
    <row r="36" spans="10:13" ht="12.75">
      <c r="J36" s="169"/>
      <c r="K36" s="169"/>
      <c r="L36" s="169"/>
      <c r="M36" s="169"/>
    </row>
    <row r="37" spans="2:13" ht="12.75" customHeight="1">
      <c r="B37" s="766" t="s">
        <v>117</v>
      </c>
      <c r="C37" s="766"/>
      <c r="D37" s="766"/>
      <c r="E37" s="766"/>
      <c r="J37" s="169"/>
      <c r="K37" s="169"/>
      <c r="L37" s="169"/>
      <c r="M37" s="169"/>
    </row>
    <row r="38" spans="2:13" ht="12.75">
      <c r="B38" s="766"/>
      <c r="C38" s="766"/>
      <c r="D38" s="766"/>
      <c r="E38" s="766"/>
      <c r="J38" s="169"/>
      <c r="K38" s="169"/>
      <c r="L38" s="169"/>
      <c r="M38" s="169"/>
    </row>
    <row r="39" spans="2:5" ht="12.75">
      <c r="B39" s="766"/>
      <c r="C39" s="766"/>
      <c r="D39" s="766"/>
      <c r="E39" s="766"/>
    </row>
    <row r="40" spans="2:13" ht="12.75">
      <c r="B40" s="169"/>
      <c r="C40" s="169"/>
      <c r="D40" s="169"/>
      <c r="E40" s="169"/>
      <c r="J40" s="767" t="s">
        <v>314</v>
      </c>
      <c r="K40" s="767"/>
      <c r="L40" s="767"/>
      <c r="M40" s="767"/>
    </row>
    <row r="41" spans="2:13" ht="28.5" customHeight="1">
      <c r="B41" s="766" t="s">
        <v>118</v>
      </c>
      <c r="C41" s="766"/>
      <c r="D41" s="766"/>
      <c r="E41" s="766"/>
      <c r="J41" s="767"/>
      <c r="K41" s="767"/>
      <c r="L41" s="767"/>
      <c r="M41" s="767"/>
    </row>
    <row r="42" spans="10:13" ht="12.75">
      <c r="J42" s="29"/>
      <c r="K42" s="248"/>
      <c r="L42" s="248"/>
      <c r="M42" s="248"/>
    </row>
    <row r="43" spans="10:13" ht="12.75">
      <c r="J43" s="29"/>
      <c r="K43" s="248"/>
      <c r="L43" s="248"/>
      <c r="M43" s="248"/>
    </row>
    <row r="44" spans="10:13" ht="12.75">
      <c r="J44" s="29"/>
      <c r="K44" s="248"/>
      <c r="L44" s="248"/>
      <c r="M44" s="248"/>
    </row>
  </sheetData>
  <sheetProtection/>
  <mergeCells count="9">
    <mergeCell ref="J40:M41"/>
    <mergeCell ref="J25:M26"/>
    <mergeCell ref="J28:M30"/>
    <mergeCell ref="J32:M33"/>
    <mergeCell ref="A2:E2"/>
    <mergeCell ref="B34:E35"/>
    <mergeCell ref="B37:E39"/>
    <mergeCell ref="B41:E41"/>
    <mergeCell ref="I2:M2"/>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Z47"/>
  <sheetViews>
    <sheetView showGridLines="0" zoomScalePageLayoutView="0" workbookViewId="0" topLeftCell="A13">
      <selection activeCell="I2" sqref="I2:M34"/>
    </sheetView>
  </sheetViews>
  <sheetFormatPr defaultColWidth="10.28125" defaultRowHeight="12.75"/>
  <cols>
    <col min="1" max="1" width="2.421875" style="161" customWidth="1"/>
    <col min="2" max="2" width="16.00390625" style="161" customWidth="1"/>
    <col min="3" max="5" width="16.7109375" style="161" customWidth="1"/>
    <col min="6" max="6" width="5.00390625" style="161" customWidth="1"/>
    <col min="7" max="8" width="10.28125" style="161" hidden="1" customWidth="1"/>
    <col min="9" max="9" width="2.421875" style="161" customWidth="1"/>
    <col min="10" max="10" width="17.140625" style="161" customWidth="1"/>
    <col min="11" max="13" width="16.7109375" style="161" customWidth="1"/>
    <col min="14" max="16384" width="10.28125" style="161" customWidth="1"/>
  </cols>
  <sheetData>
    <row r="1" spans="3:13" ht="12.75" customHeight="1">
      <c r="C1" s="1"/>
      <c r="D1" s="1"/>
      <c r="E1" s="1"/>
      <c r="K1" s="1"/>
      <c r="L1" s="1"/>
      <c r="M1" s="1"/>
    </row>
    <row r="2" spans="1:16" ht="15" customHeight="1">
      <c r="A2" s="581" t="s">
        <v>120</v>
      </c>
      <c r="B2" s="581"/>
      <c r="C2" s="581"/>
      <c r="D2" s="581"/>
      <c r="E2" s="581"/>
      <c r="F2" s="392"/>
      <c r="G2" s="392"/>
      <c r="H2" s="392"/>
      <c r="I2" s="581" t="s">
        <v>120</v>
      </c>
      <c r="J2" s="581"/>
      <c r="K2" s="581"/>
      <c r="L2" s="581"/>
      <c r="M2" s="581"/>
      <c r="N2" s="108"/>
      <c r="O2" s="108"/>
      <c r="P2" s="108"/>
    </row>
    <row r="3" spans="1:13" ht="12.75" customHeight="1">
      <c r="A3" s="146"/>
      <c r="B3" s="146"/>
      <c r="C3" s="1"/>
      <c r="D3" s="1"/>
      <c r="E3" s="1"/>
      <c r="I3" s="146"/>
      <c r="J3" s="146"/>
      <c r="K3" s="1"/>
      <c r="L3" s="1"/>
      <c r="M3" s="1"/>
    </row>
    <row r="4" spans="2:13" s="147" customFormat="1" ht="45" customHeight="1">
      <c r="B4" s="389" t="s">
        <v>353</v>
      </c>
      <c r="C4" s="389" t="s">
        <v>86</v>
      </c>
      <c r="D4" s="389" t="s">
        <v>87</v>
      </c>
      <c r="E4" s="389" t="s">
        <v>88</v>
      </c>
      <c r="J4" s="389" t="s">
        <v>353</v>
      </c>
      <c r="K4" s="389" t="s">
        <v>86</v>
      </c>
      <c r="L4" s="389" t="s">
        <v>87</v>
      </c>
      <c r="M4" s="389" t="s">
        <v>88</v>
      </c>
    </row>
    <row r="5" spans="2:13" s="149" customFormat="1" ht="12.75">
      <c r="B5" s="150" t="s">
        <v>89</v>
      </c>
      <c r="C5" s="166">
        <v>0</v>
      </c>
      <c r="D5" s="166">
        <v>0</v>
      </c>
      <c r="E5" s="166">
        <v>0</v>
      </c>
      <c r="F5" s="153"/>
      <c r="G5" s="154"/>
      <c r="H5" s="154"/>
      <c r="J5" s="150" t="s">
        <v>423</v>
      </c>
      <c r="K5" s="166">
        <f>C7+C31</f>
        <v>5</v>
      </c>
      <c r="L5" s="166">
        <f>D7+D31</f>
        <v>14</v>
      </c>
      <c r="M5" s="166">
        <f>E7+E31</f>
        <v>1</v>
      </c>
    </row>
    <row r="6" spans="2:13" s="149" customFormat="1" ht="12.75">
      <c r="B6" s="155" t="s">
        <v>90</v>
      </c>
      <c r="C6" s="167">
        <v>2</v>
      </c>
      <c r="D6" s="167">
        <v>13</v>
      </c>
      <c r="E6" s="167">
        <v>3</v>
      </c>
      <c r="F6" s="153"/>
      <c r="G6" s="154"/>
      <c r="H6" s="154"/>
      <c r="J6" s="155" t="s">
        <v>422</v>
      </c>
      <c r="K6" s="167">
        <f>C9+C14</f>
        <v>0</v>
      </c>
      <c r="L6" s="167">
        <f>D9+D14</f>
        <v>0</v>
      </c>
      <c r="M6" s="167">
        <f>E9+E14</f>
        <v>0</v>
      </c>
    </row>
    <row r="7" spans="2:13" s="149" customFormat="1" ht="12.75">
      <c r="B7" s="155" t="s">
        <v>91</v>
      </c>
      <c r="C7" s="167">
        <v>0</v>
      </c>
      <c r="D7" s="167">
        <v>0</v>
      </c>
      <c r="E7" s="167">
        <v>0</v>
      </c>
      <c r="F7" s="154"/>
      <c r="G7" s="154"/>
      <c r="H7" s="154"/>
      <c r="J7" s="155" t="s">
        <v>94</v>
      </c>
      <c r="K7" s="167">
        <f aca="true" t="shared" si="0" ref="K7:M8">C10</f>
        <v>0</v>
      </c>
      <c r="L7" s="167">
        <f t="shared" si="0"/>
        <v>0</v>
      </c>
      <c r="M7" s="167">
        <f t="shared" si="0"/>
        <v>0</v>
      </c>
    </row>
    <row r="8" spans="2:13" s="149" customFormat="1" ht="12.75">
      <c r="B8" s="155" t="s">
        <v>92</v>
      </c>
      <c r="C8" s="167">
        <v>0</v>
      </c>
      <c r="D8" s="167">
        <v>0</v>
      </c>
      <c r="E8" s="167">
        <v>0</v>
      </c>
      <c r="F8" s="154"/>
      <c r="G8" s="154"/>
      <c r="H8" s="154"/>
      <c r="J8" s="155" t="s">
        <v>95</v>
      </c>
      <c r="K8" s="167">
        <f t="shared" si="0"/>
        <v>2</v>
      </c>
      <c r="L8" s="167">
        <f t="shared" si="0"/>
        <v>17</v>
      </c>
      <c r="M8" s="167">
        <f t="shared" si="0"/>
        <v>0</v>
      </c>
    </row>
    <row r="9" spans="2:26" ht="13.5">
      <c r="B9" s="155" t="s">
        <v>93</v>
      </c>
      <c r="C9" s="427">
        <v>0</v>
      </c>
      <c r="D9" s="427">
        <v>0</v>
      </c>
      <c r="E9" s="427">
        <v>0</v>
      </c>
      <c r="F9" s="154"/>
      <c r="G9" s="154"/>
      <c r="H9" s="154"/>
      <c r="J9" s="155" t="s">
        <v>97</v>
      </c>
      <c r="K9" s="427">
        <f>C13</f>
        <v>0</v>
      </c>
      <c r="L9" s="427">
        <f>D13</f>
        <v>0</v>
      </c>
      <c r="M9" s="427">
        <f>E13</f>
        <v>0</v>
      </c>
      <c r="N9" s="149"/>
      <c r="O9" s="149"/>
      <c r="P9" s="149"/>
      <c r="Q9" s="149"/>
      <c r="R9" s="149"/>
      <c r="S9" s="149"/>
      <c r="T9" s="149"/>
      <c r="U9" s="149"/>
      <c r="V9" s="149"/>
      <c r="W9" s="149"/>
      <c r="X9" s="149"/>
      <c r="Y9" s="149"/>
      <c r="Z9" s="149"/>
    </row>
    <row r="10" spans="2:26" ht="13.5">
      <c r="B10" s="155" t="s">
        <v>94</v>
      </c>
      <c r="C10" s="427">
        <v>0</v>
      </c>
      <c r="D10" s="427">
        <v>0</v>
      </c>
      <c r="E10" s="427">
        <v>0</v>
      </c>
      <c r="F10" s="154"/>
      <c r="G10" s="154"/>
      <c r="H10" s="154"/>
      <c r="J10" s="155" t="s">
        <v>309</v>
      </c>
      <c r="K10" s="427">
        <f>C5+C12+C21</f>
        <v>1</v>
      </c>
      <c r="L10" s="427">
        <f>D5+D12+D21</f>
        <v>5</v>
      </c>
      <c r="M10" s="427">
        <f>E5+E12+E21</f>
        <v>1</v>
      </c>
      <c r="N10" s="149"/>
      <c r="O10" s="149"/>
      <c r="P10" s="149"/>
      <c r="Q10" s="149"/>
      <c r="R10" s="149"/>
      <c r="S10" s="149"/>
      <c r="T10" s="149"/>
      <c r="U10" s="149"/>
      <c r="V10" s="149"/>
      <c r="W10" s="149"/>
      <c r="X10" s="149"/>
      <c r="Y10" s="149"/>
      <c r="Z10" s="149"/>
    </row>
    <row r="11" spans="2:26" ht="13.5">
      <c r="B11" s="155" t="s">
        <v>95</v>
      </c>
      <c r="C11" s="427">
        <v>2</v>
      </c>
      <c r="D11" s="427">
        <v>17</v>
      </c>
      <c r="E11" s="427">
        <v>0</v>
      </c>
      <c r="F11" s="154"/>
      <c r="G11" s="154"/>
      <c r="H11" s="154"/>
      <c r="J11" s="155" t="s">
        <v>312</v>
      </c>
      <c r="K11" s="427">
        <f>C27+C25</f>
        <v>2</v>
      </c>
      <c r="L11" s="427">
        <f>D27+D25</f>
        <v>16</v>
      </c>
      <c r="M11" s="427">
        <f>E27+E25</f>
        <v>0</v>
      </c>
      <c r="N11" s="149"/>
      <c r="O11" s="149"/>
      <c r="P11" s="149"/>
      <c r="Q11" s="149"/>
      <c r="R11" s="149"/>
      <c r="S11" s="149"/>
      <c r="T11" s="149"/>
      <c r="U11" s="149"/>
      <c r="V11" s="149"/>
      <c r="W11" s="149"/>
      <c r="X11" s="149"/>
      <c r="Y11" s="149"/>
      <c r="Z11" s="149"/>
    </row>
    <row r="12" spans="2:26" ht="13.5">
      <c r="B12" s="155" t="s">
        <v>96</v>
      </c>
      <c r="C12" s="427">
        <v>0</v>
      </c>
      <c r="D12" s="427">
        <v>0</v>
      </c>
      <c r="E12" s="427">
        <v>0</v>
      </c>
      <c r="F12" s="149"/>
      <c r="G12" s="149"/>
      <c r="H12" s="149"/>
      <c r="J12" s="155" t="s">
        <v>102</v>
      </c>
      <c r="K12" s="427">
        <f>C18</f>
        <v>4</v>
      </c>
      <c r="L12" s="427">
        <f>D18</f>
        <v>33</v>
      </c>
      <c r="M12" s="427">
        <f>E18</f>
        <v>8</v>
      </c>
      <c r="N12" s="149"/>
      <c r="O12" s="149"/>
      <c r="P12" s="149"/>
      <c r="Q12" s="149"/>
      <c r="R12" s="149"/>
      <c r="S12" s="149"/>
      <c r="T12" s="149"/>
      <c r="U12" s="149"/>
      <c r="V12" s="149"/>
      <c r="W12" s="149"/>
      <c r="X12" s="149"/>
      <c r="Y12" s="149"/>
      <c r="Z12" s="149"/>
    </row>
    <row r="13" spans="2:26" ht="13.5">
      <c r="B13" s="155" t="s">
        <v>97</v>
      </c>
      <c r="C13" s="427">
        <v>0</v>
      </c>
      <c r="D13" s="427">
        <v>0</v>
      </c>
      <c r="E13" s="427">
        <v>0</v>
      </c>
      <c r="F13" s="149"/>
      <c r="G13" s="149"/>
      <c r="H13" s="149"/>
      <c r="J13" s="155" t="s">
        <v>99</v>
      </c>
      <c r="K13" s="427">
        <f aca="true" t="shared" si="1" ref="K13:M14">C15</f>
        <v>0</v>
      </c>
      <c r="L13" s="427">
        <f t="shared" si="1"/>
        <v>0</v>
      </c>
      <c r="M13" s="427">
        <f t="shared" si="1"/>
        <v>0</v>
      </c>
      <c r="N13" s="149"/>
      <c r="O13" s="149"/>
      <c r="P13" s="149"/>
      <c r="Q13" s="149"/>
      <c r="R13" s="149"/>
      <c r="S13" s="149"/>
      <c r="T13" s="149"/>
      <c r="U13" s="149"/>
      <c r="V13" s="149"/>
      <c r="W13" s="149"/>
      <c r="X13" s="149"/>
      <c r="Y13" s="149"/>
      <c r="Z13" s="149"/>
    </row>
    <row r="14" spans="2:26" ht="13.5">
      <c r="B14" s="155" t="s">
        <v>98</v>
      </c>
      <c r="C14" s="427">
        <v>0</v>
      </c>
      <c r="D14" s="427">
        <v>0</v>
      </c>
      <c r="E14" s="427">
        <v>0</v>
      </c>
      <c r="F14" s="149"/>
      <c r="G14" s="149"/>
      <c r="H14" s="149"/>
      <c r="J14" s="155" t="s">
        <v>100</v>
      </c>
      <c r="K14" s="427">
        <f t="shared" si="1"/>
        <v>0</v>
      </c>
      <c r="L14" s="427">
        <f t="shared" si="1"/>
        <v>0</v>
      </c>
      <c r="M14" s="427">
        <f t="shared" si="1"/>
        <v>0</v>
      </c>
      <c r="N14" s="149"/>
      <c r="O14" s="149"/>
      <c r="P14" s="149"/>
      <c r="Q14" s="149"/>
      <c r="R14" s="149"/>
      <c r="S14" s="149"/>
      <c r="T14" s="149"/>
      <c r="U14" s="149"/>
      <c r="V14" s="149"/>
      <c r="W14" s="149"/>
      <c r="X14" s="149"/>
      <c r="Y14" s="149"/>
      <c r="Z14" s="149"/>
    </row>
    <row r="15" spans="2:26" ht="13.5">
      <c r="B15" s="155" t="s">
        <v>99</v>
      </c>
      <c r="C15" s="427">
        <v>0</v>
      </c>
      <c r="D15" s="427">
        <v>0</v>
      </c>
      <c r="E15" s="427">
        <v>0</v>
      </c>
      <c r="F15" s="149"/>
      <c r="G15" s="149"/>
      <c r="H15" s="149"/>
      <c r="J15" s="155" t="s">
        <v>106</v>
      </c>
      <c r="K15" s="427">
        <f aca="true" t="shared" si="2" ref="K15:M16">C22</f>
        <v>0</v>
      </c>
      <c r="L15" s="427">
        <f t="shared" si="2"/>
        <v>0</v>
      </c>
      <c r="M15" s="427">
        <f t="shared" si="2"/>
        <v>0</v>
      </c>
      <c r="N15" s="149"/>
      <c r="O15" s="149"/>
      <c r="P15" s="149"/>
      <c r="Q15" s="149"/>
      <c r="R15" s="149"/>
      <c r="S15" s="149"/>
      <c r="T15" s="149"/>
      <c r="U15" s="149"/>
      <c r="V15" s="149"/>
      <c r="W15" s="149"/>
      <c r="X15" s="149"/>
      <c r="Y15" s="149"/>
      <c r="Z15" s="149"/>
    </row>
    <row r="16" spans="2:26" ht="13.5">
      <c r="B16" s="155" t="s">
        <v>100</v>
      </c>
      <c r="C16" s="427">
        <v>0</v>
      </c>
      <c r="D16" s="427">
        <v>0</v>
      </c>
      <c r="E16" s="427">
        <v>0</v>
      </c>
      <c r="F16" s="149"/>
      <c r="G16" s="149"/>
      <c r="H16" s="149"/>
      <c r="J16" s="155" t="s">
        <v>107</v>
      </c>
      <c r="K16" s="427">
        <f t="shared" si="2"/>
        <v>0</v>
      </c>
      <c r="L16" s="427">
        <f t="shared" si="2"/>
        <v>0</v>
      </c>
      <c r="M16" s="427">
        <f t="shared" si="2"/>
        <v>0</v>
      </c>
      <c r="N16" s="149"/>
      <c r="O16" s="149"/>
      <c r="P16" s="149"/>
      <c r="Q16" s="149"/>
      <c r="R16" s="149"/>
      <c r="S16" s="149"/>
      <c r="T16" s="149"/>
      <c r="U16" s="149"/>
      <c r="V16" s="149"/>
      <c r="W16" s="149"/>
      <c r="X16" s="149"/>
      <c r="Y16" s="149"/>
      <c r="Z16" s="149"/>
    </row>
    <row r="17" spans="2:26" ht="13.5">
      <c r="B17" s="155" t="s">
        <v>101</v>
      </c>
      <c r="C17" s="427">
        <v>0</v>
      </c>
      <c r="D17" s="427">
        <v>0</v>
      </c>
      <c r="E17" s="427">
        <v>0</v>
      </c>
      <c r="F17" s="149"/>
      <c r="G17" s="149"/>
      <c r="H17" s="149"/>
      <c r="J17" s="155" t="s">
        <v>310</v>
      </c>
      <c r="K17" s="427">
        <f>C8+C17</f>
        <v>0</v>
      </c>
      <c r="L17" s="427">
        <f>D8+D17</f>
        <v>0</v>
      </c>
      <c r="M17" s="427">
        <f>E8+E17</f>
        <v>0</v>
      </c>
      <c r="N17" s="149"/>
      <c r="O17" s="149"/>
      <c r="P17" s="149"/>
      <c r="Q17" s="149"/>
      <c r="R17" s="149"/>
      <c r="S17" s="149"/>
      <c r="T17" s="149"/>
      <c r="U17" s="149"/>
      <c r="V17" s="149"/>
      <c r="W17" s="149"/>
      <c r="X17" s="149"/>
      <c r="Y17" s="149"/>
      <c r="Z17" s="149"/>
    </row>
    <row r="18" spans="2:26" ht="13.5">
      <c r="B18" s="155" t="s">
        <v>102</v>
      </c>
      <c r="C18" s="427">
        <v>4</v>
      </c>
      <c r="D18" s="427">
        <v>33</v>
      </c>
      <c r="E18" s="427">
        <v>8</v>
      </c>
      <c r="F18" s="149"/>
      <c r="G18" s="149"/>
      <c r="H18" s="149"/>
      <c r="J18" s="155" t="s">
        <v>313</v>
      </c>
      <c r="K18" s="427">
        <f>C6+C20+C28</f>
        <v>2</v>
      </c>
      <c r="L18" s="427">
        <f>D6+D20+D28</f>
        <v>13</v>
      </c>
      <c r="M18" s="427">
        <f>E6+E20+E28</f>
        <v>3</v>
      </c>
      <c r="N18" s="149"/>
      <c r="O18" s="149"/>
      <c r="P18" s="149"/>
      <c r="Q18" s="149"/>
      <c r="R18" s="149"/>
      <c r="S18" s="149"/>
      <c r="T18" s="149"/>
      <c r="U18" s="149"/>
      <c r="V18" s="149"/>
      <c r="W18" s="149"/>
      <c r="X18" s="149"/>
      <c r="Y18" s="149"/>
      <c r="Z18" s="149"/>
    </row>
    <row r="19" spans="2:26" ht="13.5">
      <c r="B19" s="155" t="s">
        <v>103</v>
      </c>
      <c r="C19" s="427">
        <v>0</v>
      </c>
      <c r="D19" s="427">
        <v>5</v>
      </c>
      <c r="E19" s="427">
        <v>2</v>
      </c>
      <c r="F19" s="149"/>
      <c r="G19" s="149"/>
      <c r="H19" s="149"/>
      <c r="J19" s="155" t="s">
        <v>311</v>
      </c>
      <c r="K19" s="427">
        <f>C19+C24</f>
        <v>0</v>
      </c>
      <c r="L19" s="427">
        <f>D19+D24</f>
        <v>5</v>
      </c>
      <c r="M19" s="427">
        <f>E19+E24</f>
        <v>2</v>
      </c>
      <c r="N19" s="149"/>
      <c r="O19" s="149"/>
      <c r="P19" s="149"/>
      <c r="Q19" s="149"/>
      <c r="R19" s="149"/>
      <c r="S19" s="149"/>
      <c r="T19" s="149"/>
      <c r="U19" s="149"/>
      <c r="V19" s="149"/>
      <c r="W19" s="149"/>
      <c r="X19" s="149"/>
      <c r="Y19" s="149"/>
      <c r="Z19" s="149"/>
    </row>
    <row r="20" spans="2:26" ht="13.5">
      <c r="B20" s="155" t="s">
        <v>104</v>
      </c>
      <c r="C20" s="427">
        <v>0</v>
      </c>
      <c r="D20" s="427">
        <v>0</v>
      </c>
      <c r="E20" s="427">
        <v>0</v>
      </c>
      <c r="F20" s="149"/>
      <c r="G20" s="149"/>
      <c r="H20" s="149"/>
      <c r="J20" s="155" t="s">
        <v>110</v>
      </c>
      <c r="K20" s="427">
        <f>C26</f>
        <v>0</v>
      </c>
      <c r="L20" s="427">
        <f>D26</f>
        <v>0</v>
      </c>
      <c r="M20" s="427">
        <f>E26</f>
        <v>0</v>
      </c>
      <c r="N20" s="149"/>
      <c r="O20" s="149"/>
      <c r="P20" s="149"/>
      <c r="Q20" s="149"/>
      <c r="R20" s="149"/>
      <c r="S20" s="149"/>
      <c r="T20" s="149"/>
      <c r="U20" s="149"/>
      <c r="V20" s="149"/>
      <c r="W20" s="149"/>
      <c r="X20" s="149"/>
      <c r="Y20" s="149"/>
      <c r="Z20" s="149"/>
    </row>
    <row r="21" spans="2:26" ht="13.5">
      <c r="B21" s="155" t="s">
        <v>105</v>
      </c>
      <c r="C21" s="427">
        <v>1</v>
      </c>
      <c r="D21" s="427">
        <v>5</v>
      </c>
      <c r="E21" s="427">
        <v>1</v>
      </c>
      <c r="F21" s="149"/>
      <c r="G21" s="149"/>
      <c r="H21" s="149"/>
      <c r="J21" s="155" t="s">
        <v>113</v>
      </c>
      <c r="K21" s="427">
        <f aca="true" t="shared" si="3" ref="K21:M22">C29</f>
        <v>5</v>
      </c>
      <c r="L21" s="427">
        <f t="shared" si="3"/>
        <v>10</v>
      </c>
      <c r="M21" s="427">
        <f t="shared" si="3"/>
        <v>0</v>
      </c>
      <c r="N21" s="149"/>
      <c r="O21" s="149"/>
      <c r="P21" s="149"/>
      <c r="Q21" s="149"/>
      <c r="R21" s="149"/>
      <c r="S21" s="149"/>
      <c r="T21" s="149"/>
      <c r="U21" s="149"/>
      <c r="V21" s="149"/>
      <c r="W21" s="149"/>
      <c r="X21" s="149"/>
      <c r="Y21" s="149"/>
      <c r="Z21" s="149"/>
    </row>
    <row r="22" spans="2:13" ht="13.5">
      <c r="B22" s="155" t="s">
        <v>106</v>
      </c>
      <c r="C22" s="427">
        <v>0</v>
      </c>
      <c r="D22" s="427">
        <v>0</v>
      </c>
      <c r="E22" s="427">
        <v>0</v>
      </c>
      <c r="J22" s="155" t="s">
        <v>114</v>
      </c>
      <c r="K22" s="427">
        <f t="shared" si="3"/>
        <v>0</v>
      </c>
      <c r="L22" s="427">
        <f t="shared" si="3"/>
        <v>0</v>
      </c>
      <c r="M22" s="427">
        <f t="shared" si="3"/>
        <v>0</v>
      </c>
    </row>
    <row r="23" spans="2:13" ht="13.5">
      <c r="B23" s="155" t="s">
        <v>107</v>
      </c>
      <c r="C23" s="427">
        <v>0</v>
      </c>
      <c r="D23" s="427">
        <v>0</v>
      </c>
      <c r="E23" s="427">
        <v>0</v>
      </c>
      <c r="J23" s="168" t="s">
        <v>116</v>
      </c>
      <c r="K23" s="428">
        <f>SUM(K5:K22)</f>
        <v>21</v>
      </c>
      <c r="L23" s="428">
        <f>SUM(L5:L22)</f>
        <v>113</v>
      </c>
      <c r="M23" s="428">
        <f>SUM(M5:M22)</f>
        <v>15</v>
      </c>
    </row>
    <row r="24" spans="2:13" ht="13.5">
      <c r="B24" s="155" t="s">
        <v>108</v>
      </c>
      <c r="C24" s="427">
        <v>0</v>
      </c>
      <c r="D24" s="427">
        <v>0</v>
      </c>
      <c r="E24" s="427">
        <v>0</v>
      </c>
      <c r="J24" s="149"/>
      <c r="K24" s="369"/>
      <c r="L24" s="369"/>
      <c r="M24" s="369"/>
    </row>
    <row r="25" spans="2:13" ht="13.5">
      <c r="B25" s="155" t="s">
        <v>109</v>
      </c>
      <c r="C25" s="427">
        <v>2</v>
      </c>
      <c r="D25" s="427">
        <v>16</v>
      </c>
      <c r="E25" s="427">
        <v>0</v>
      </c>
      <c r="J25" s="768" t="s">
        <v>304</v>
      </c>
      <c r="K25" s="768"/>
      <c r="L25" s="768"/>
      <c r="M25" s="768"/>
    </row>
    <row r="26" spans="2:13" ht="13.5">
      <c r="B26" s="155" t="s">
        <v>110</v>
      </c>
      <c r="C26" s="427">
        <v>0</v>
      </c>
      <c r="D26" s="427">
        <v>0</v>
      </c>
      <c r="E26" s="427">
        <v>0</v>
      </c>
      <c r="J26" s="768"/>
      <c r="K26" s="768"/>
      <c r="L26" s="768"/>
      <c r="M26" s="768"/>
    </row>
    <row r="27" spans="2:13" ht="13.5">
      <c r="B27" s="155" t="s">
        <v>111</v>
      </c>
      <c r="C27" s="427">
        <v>0</v>
      </c>
      <c r="D27" s="427">
        <v>0</v>
      </c>
      <c r="E27" s="427">
        <v>0</v>
      </c>
      <c r="J27" s="149"/>
      <c r="K27" s="370"/>
      <c r="L27" s="369"/>
      <c r="M27" s="369"/>
    </row>
    <row r="28" spans="2:13" ht="13.5">
      <c r="B28" s="155" t="s">
        <v>112</v>
      </c>
      <c r="C28" s="427">
        <v>0</v>
      </c>
      <c r="D28" s="427">
        <v>0</v>
      </c>
      <c r="E28" s="427">
        <v>0</v>
      </c>
      <c r="J28" s="766" t="s">
        <v>117</v>
      </c>
      <c r="K28" s="766"/>
      <c r="L28" s="766"/>
      <c r="M28" s="766"/>
    </row>
    <row r="29" spans="2:13" ht="13.5">
      <c r="B29" s="155" t="s">
        <v>113</v>
      </c>
      <c r="C29" s="427">
        <v>5</v>
      </c>
      <c r="D29" s="427">
        <v>10</v>
      </c>
      <c r="E29" s="427">
        <v>0</v>
      </c>
      <c r="J29" s="766"/>
      <c r="K29" s="766"/>
      <c r="L29" s="766"/>
      <c r="M29" s="766"/>
    </row>
    <row r="30" spans="2:13" ht="13.5">
      <c r="B30" s="155" t="s">
        <v>114</v>
      </c>
      <c r="C30" s="427">
        <v>0</v>
      </c>
      <c r="D30" s="427">
        <v>0</v>
      </c>
      <c r="E30" s="427">
        <v>0</v>
      </c>
      <c r="J30" s="766"/>
      <c r="K30" s="766"/>
      <c r="L30" s="766"/>
      <c r="M30" s="766"/>
    </row>
    <row r="31" spans="2:13" ht="13.5">
      <c r="B31" s="158" t="s">
        <v>115</v>
      </c>
      <c r="C31" s="427">
        <v>5</v>
      </c>
      <c r="D31" s="427">
        <v>14</v>
      </c>
      <c r="E31" s="427">
        <v>1</v>
      </c>
      <c r="J31" s="149"/>
      <c r="K31" s="369"/>
      <c r="L31" s="369"/>
      <c r="M31" s="369"/>
    </row>
    <row r="32" spans="2:13" ht="13.5">
      <c r="B32" s="168" t="s">
        <v>116</v>
      </c>
      <c r="C32" s="429">
        <f>SUM(C5:C31)</f>
        <v>21</v>
      </c>
      <c r="D32" s="429">
        <f>SUM(D5:D31)</f>
        <v>113</v>
      </c>
      <c r="E32" s="429">
        <f>SUM(E5:E31)</f>
        <v>15</v>
      </c>
      <c r="J32" s="766" t="s">
        <v>322</v>
      </c>
      <c r="K32" s="766"/>
      <c r="L32" s="766"/>
      <c r="M32" s="766"/>
    </row>
    <row r="33" spans="10:13" ht="12.75">
      <c r="J33" s="766"/>
      <c r="K33" s="766"/>
      <c r="L33" s="766"/>
      <c r="M33" s="766"/>
    </row>
    <row r="34" spans="2:13" ht="12.75" customHeight="1">
      <c r="B34" s="768" t="s">
        <v>304</v>
      </c>
      <c r="C34" s="768"/>
      <c r="D34" s="768"/>
      <c r="E34" s="768"/>
      <c r="J34" s="390"/>
      <c r="K34" s="390"/>
      <c r="L34" s="390"/>
      <c r="M34" s="390"/>
    </row>
    <row r="35" spans="2:13" ht="12.75">
      <c r="B35" s="768"/>
      <c r="C35" s="768"/>
      <c r="D35" s="768"/>
      <c r="E35" s="768"/>
      <c r="J35" s="390"/>
      <c r="K35" s="390"/>
      <c r="L35" s="390"/>
      <c r="M35" s="390"/>
    </row>
    <row r="37" spans="2:13" ht="12.75" customHeight="1">
      <c r="B37" s="766" t="s">
        <v>117</v>
      </c>
      <c r="C37" s="766"/>
      <c r="D37" s="766"/>
      <c r="E37" s="766"/>
      <c r="J37" s="169"/>
      <c r="K37" s="169"/>
      <c r="L37" s="169"/>
      <c r="M37" s="169"/>
    </row>
    <row r="38" spans="2:13" ht="12.75">
      <c r="B38" s="766"/>
      <c r="C38" s="766"/>
      <c r="D38" s="766"/>
      <c r="E38" s="766"/>
      <c r="J38" s="169"/>
      <c r="K38" s="169"/>
      <c r="L38" s="169"/>
      <c r="M38" s="169"/>
    </row>
    <row r="39" spans="2:13" ht="12.75">
      <c r="B39" s="766"/>
      <c r="C39" s="766"/>
      <c r="D39" s="766"/>
      <c r="E39" s="766"/>
      <c r="J39" s="169"/>
      <c r="K39" s="169"/>
      <c r="L39" s="169"/>
      <c r="M39" s="169"/>
    </row>
    <row r="40" spans="2:13" ht="12.75">
      <c r="B40" s="169"/>
      <c r="C40" s="169"/>
      <c r="D40" s="169"/>
      <c r="E40" s="169"/>
      <c r="J40" s="169"/>
      <c r="K40" s="169"/>
      <c r="L40" s="169"/>
      <c r="M40" s="169"/>
    </row>
    <row r="41" spans="2:13" ht="28.5" customHeight="1">
      <c r="B41" s="766" t="s">
        <v>121</v>
      </c>
      <c r="C41" s="766"/>
      <c r="D41" s="766"/>
      <c r="E41" s="766"/>
      <c r="J41" s="169"/>
      <c r="K41" s="169"/>
      <c r="L41" s="169"/>
      <c r="M41" s="169"/>
    </row>
    <row r="43" spans="10:13" ht="12.75">
      <c r="J43" s="391"/>
      <c r="K43" s="391"/>
      <c r="L43" s="391"/>
      <c r="M43" s="391"/>
    </row>
    <row r="44" spans="10:13" ht="12.75">
      <c r="J44" s="391"/>
      <c r="K44" s="391"/>
      <c r="L44" s="391"/>
      <c r="M44" s="391"/>
    </row>
    <row r="45" spans="10:13" ht="12.75">
      <c r="J45" s="29"/>
      <c r="K45" s="248"/>
      <c r="L45" s="248"/>
      <c r="M45" s="248"/>
    </row>
    <row r="46" spans="10:13" ht="12.75">
      <c r="J46" s="29"/>
      <c r="K46" s="248"/>
      <c r="L46" s="248"/>
      <c r="M46" s="248"/>
    </row>
    <row r="47" spans="10:13" ht="12.75">
      <c r="J47" s="29"/>
      <c r="K47" s="248"/>
      <c r="L47" s="248"/>
      <c r="M47" s="248"/>
    </row>
  </sheetData>
  <sheetProtection/>
  <mergeCells count="8">
    <mergeCell ref="B41:E41"/>
    <mergeCell ref="I2:M2"/>
    <mergeCell ref="J25:M26"/>
    <mergeCell ref="J28:M30"/>
    <mergeCell ref="J32:M33"/>
    <mergeCell ref="A2:E2"/>
    <mergeCell ref="B34:E35"/>
    <mergeCell ref="B37:E39"/>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Z47"/>
  <sheetViews>
    <sheetView showGridLines="0" zoomScalePageLayoutView="0" workbookViewId="0" topLeftCell="A1">
      <selection activeCell="I2" sqref="I2:M34"/>
    </sheetView>
  </sheetViews>
  <sheetFormatPr defaultColWidth="10.28125" defaultRowHeight="12.75"/>
  <cols>
    <col min="1" max="1" width="2.421875" style="161" customWidth="1"/>
    <col min="2" max="2" width="16.00390625" style="161" customWidth="1"/>
    <col min="3" max="5" width="16.7109375" style="161" customWidth="1"/>
    <col min="6" max="6" width="4.7109375" style="161" customWidth="1"/>
    <col min="7" max="8" width="10.28125" style="161" hidden="1" customWidth="1"/>
    <col min="9" max="9" width="2.421875" style="161" customWidth="1"/>
    <col min="10" max="10" width="17.140625" style="161" customWidth="1"/>
    <col min="11" max="13" width="16.7109375" style="161" customWidth="1"/>
    <col min="14" max="16384" width="10.28125" style="161" customWidth="1"/>
  </cols>
  <sheetData>
    <row r="1" spans="3:13" ht="12.75" customHeight="1">
      <c r="C1" s="1"/>
      <c r="D1" s="1"/>
      <c r="E1" s="1"/>
      <c r="K1" s="1"/>
      <c r="L1" s="1"/>
      <c r="M1" s="1"/>
    </row>
    <row r="2" spans="1:16" ht="15.75" customHeight="1">
      <c r="A2" s="581" t="s">
        <v>122</v>
      </c>
      <c r="B2" s="581"/>
      <c r="C2" s="581"/>
      <c r="D2" s="581"/>
      <c r="E2" s="581"/>
      <c r="F2" s="145"/>
      <c r="G2" s="145"/>
      <c r="H2" s="145"/>
      <c r="I2" s="581" t="s">
        <v>122</v>
      </c>
      <c r="J2" s="581"/>
      <c r="K2" s="581"/>
      <c r="L2" s="581"/>
      <c r="M2" s="581"/>
      <c r="N2" s="108"/>
      <c r="O2" s="108"/>
      <c r="P2" s="108"/>
    </row>
    <row r="3" spans="1:13" ht="12.75" customHeight="1">
      <c r="A3" s="146"/>
      <c r="B3" s="146"/>
      <c r="C3" s="1"/>
      <c r="D3" s="1"/>
      <c r="E3" s="1"/>
      <c r="I3" s="146"/>
      <c r="J3" s="146"/>
      <c r="K3" s="1"/>
      <c r="L3" s="1"/>
      <c r="M3" s="1"/>
    </row>
    <row r="4" spans="2:13" s="147" customFormat="1" ht="45" customHeight="1">
      <c r="B4" s="389" t="s">
        <v>353</v>
      </c>
      <c r="C4" s="389" t="s">
        <v>86</v>
      </c>
      <c r="D4" s="389" t="s">
        <v>87</v>
      </c>
      <c r="E4" s="389" t="s">
        <v>88</v>
      </c>
      <c r="J4" s="389" t="s">
        <v>353</v>
      </c>
      <c r="K4" s="389" t="s">
        <v>86</v>
      </c>
      <c r="L4" s="389" t="s">
        <v>87</v>
      </c>
      <c r="M4" s="389" t="s">
        <v>88</v>
      </c>
    </row>
    <row r="5" spans="2:13" s="149" customFormat="1" ht="12.75">
      <c r="B5" s="150" t="s">
        <v>89</v>
      </c>
      <c r="C5" s="166">
        <v>0</v>
      </c>
      <c r="D5" s="166">
        <v>0</v>
      </c>
      <c r="E5" s="166">
        <v>0</v>
      </c>
      <c r="F5" s="153"/>
      <c r="G5" s="154"/>
      <c r="H5" s="154"/>
      <c r="J5" s="150" t="s">
        <v>423</v>
      </c>
      <c r="K5" s="166">
        <f>C7+C31</f>
        <v>0</v>
      </c>
      <c r="L5" s="166">
        <f>D7+D31</f>
        <v>2</v>
      </c>
      <c r="M5" s="166">
        <f>E7+E31</f>
        <v>0</v>
      </c>
    </row>
    <row r="6" spans="2:13" s="149" customFormat="1" ht="12.75">
      <c r="B6" s="155" t="s">
        <v>90</v>
      </c>
      <c r="C6" s="167">
        <v>0</v>
      </c>
      <c r="D6" s="167">
        <v>1</v>
      </c>
      <c r="E6" s="167">
        <v>0</v>
      </c>
      <c r="F6" s="153"/>
      <c r="G6" s="154"/>
      <c r="H6" s="154"/>
      <c r="J6" s="155" t="s">
        <v>422</v>
      </c>
      <c r="K6" s="167">
        <f>C9+C14</f>
        <v>0</v>
      </c>
      <c r="L6" s="167">
        <f>D9+D14</f>
        <v>0</v>
      </c>
      <c r="M6" s="167">
        <f>E9+E14</f>
        <v>0</v>
      </c>
    </row>
    <row r="7" spans="2:13" s="149" customFormat="1" ht="12.75">
      <c r="B7" s="155" t="s">
        <v>91</v>
      </c>
      <c r="C7" s="167">
        <v>0</v>
      </c>
      <c r="D7" s="167">
        <v>0</v>
      </c>
      <c r="E7" s="167">
        <v>0</v>
      </c>
      <c r="F7" s="154"/>
      <c r="G7" s="154"/>
      <c r="H7" s="154"/>
      <c r="J7" s="155" t="s">
        <v>94</v>
      </c>
      <c r="K7" s="167">
        <f aca="true" t="shared" si="0" ref="K7:M8">C10</f>
        <v>0</v>
      </c>
      <c r="L7" s="167">
        <f t="shared" si="0"/>
        <v>0</v>
      </c>
      <c r="M7" s="167">
        <f t="shared" si="0"/>
        <v>0</v>
      </c>
    </row>
    <row r="8" spans="2:13" s="149" customFormat="1" ht="12.75">
      <c r="B8" s="155" t="s">
        <v>92</v>
      </c>
      <c r="C8" s="167">
        <v>0</v>
      </c>
      <c r="D8" s="167">
        <v>0</v>
      </c>
      <c r="E8" s="167">
        <v>0</v>
      </c>
      <c r="F8" s="154"/>
      <c r="G8" s="154"/>
      <c r="H8" s="154"/>
      <c r="J8" s="155" t="s">
        <v>95</v>
      </c>
      <c r="K8" s="167">
        <f t="shared" si="0"/>
        <v>0</v>
      </c>
      <c r="L8" s="167">
        <f t="shared" si="0"/>
        <v>0</v>
      </c>
      <c r="M8" s="167">
        <f t="shared" si="0"/>
        <v>0</v>
      </c>
    </row>
    <row r="9" spans="2:26" ht="13.5">
      <c r="B9" s="155" t="s">
        <v>93</v>
      </c>
      <c r="C9" s="427">
        <v>0</v>
      </c>
      <c r="D9" s="427">
        <v>0</v>
      </c>
      <c r="E9" s="427">
        <v>0</v>
      </c>
      <c r="F9" s="154"/>
      <c r="G9" s="154"/>
      <c r="H9" s="154"/>
      <c r="J9" s="155" t="s">
        <v>97</v>
      </c>
      <c r="K9" s="427">
        <f>C13</f>
        <v>0</v>
      </c>
      <c r="L9" s="427">
        <f>D13</f>
        <v>0</v>
      </c>
      <c r="M9" s="427">
        <f>E13</f>
        <v>0</v>
      </c>
      <c r="N9" s="149"/>
      <c r="O9" s="149"/>
      <c r="P9" s="149"/>
      <c r="Q9" s="149"/>
      <c r="R9" s="149"/>
      <c r="S9" s="149"/>
      <c r="T9" s="149"/>
      <c r="U9" s="149"/>
      <c r="V9" s="149"/>
      <c r="W9" s="149"/>
      <c r="X9" s="149"/>
      <c r="Y9" s="149"/>
      <c r="Z9" s="149"/>
    </row>
    <row r="10" spans="2:26" ht="13.5">
      <c r="B10" s="155" t="s">
        <v>94</v>
      </c>
      <c r="C10" s="427">
        <v>0</v>
      </c>
      <c r="D10" s="427">
        <v>0</v>
      </c>
      <c r="E10" s="427">
        <v>0</v>
      </c>
      <c r="F10" s="154"/>
      <c r="G10" s="154"/>
      <c r="H10" s="154"/>
      <c r="J10" s="155" t="s">
        <v>309</v>
      </c>
      <c r="K10" s="427">
        <f>C5+C12+C21</f>
        <v>0</v>
      </c>
      <c r="L10" s="427">
        <f>D5+D12+D21</f>
        <v>1</v>
      </c>
      <c r="M10" s="427">
        <f>E5+E12+E21</f>
        <v>1</v>
      </c>
      <c r="N10" s="149"/>
      <c r="O10" s="149"/>
      <c r="P10" s="149"/>
      <c r="Q10" s="149"/>
      <c r="R10" s="149"/>
      <c r="S10" s="149"/>
      <c r="T10" s="149"/>
      <c r="U10" s="149"/>
      <c r="V10" s="149"/>
      <c r="W10" s="149"/>
      <c r="X10" s="149"/>
      <c r="Y10" s="149"/>
      <c r="Z10" s="149"/>
    </row>
    <row r="11" spans="2:26" ht="13.5">
      <c r="B11" s="155" t="s">
        <v>95</v>
      </c>
      <c r="C11" s="427">
        <v>0</v>
      </c>
      <c r="D11" s="427">
        <v>0</v>
      </c>
      <c r="E11" s="427">
        <v>0</v>
      </c>
      <c r="F11" s="154"/>
      <c r="G11" s="154"/>
      <c r="H11" s="154"/>
      <c r="J11" s="155" t="s">
        <v>312</v>
      </c>
      <c r="K11" s="427">
        <f>C27+C25</f>
        <v>0</v>
      </c>
      <c r="L11" s="427">
        <f>D27+D25</f>
        <v>0</v>
      </c>
      <c r="M11" s="427">
        <f>E27+E25</f>
        <v>0</v>
      </c>
      <c r="N11" s="149"/>
      <c r="O11" s="149"/>
      <c r="P11" s="149"/>
      <c r="Q11" s="149"/>
      <c r="R11" s="149"/>
      <c r="S11" s="149"/>
      <c r="T11" s="149"/>
      <c r="U11" s="149"/>
      <c r="V11" s="149"/>
      <c r="W11" s="149"/>
      <c r="X11" s="149"/>
      <c r="Y11" s="149"/>
      <c r="Z11" s="149"/>
    </row>
    <row r="12" spans="2:26" ht="13.5">
      <c r="B12" s="155" t="s">
        <v>96</v>
      </c>
      <c r="C12" s="427">
        <v>0</v>
      </c>
      <c r="D12" s="427">
        <v>0</v>
      </c>
      <c r="E12" s="427">
        <v>0</v>
      </c>
      <c r="F12" s="149"/>
      <c r="G12" s="149"/>
      <c r="H12" s="149"/>
      <c r="J12" s="155" t="s">
        <v>102</v>
      </c>
      <c r="K12" s="427">
        <f>C18</f>
        <v>0</v>
      </c>
      <c r="L12" s="427">
        <f>D18</f>
        <v>0</v>
      </c>
      <c r="M12" s="427">
        <f>E18</f>
        <v>0</v>
      </c>
      <c r="N12" s="149"/>
      <c r="O12" s="149"/>
      <c r="P12" s="149"/>
      <c r="Q12" s="149"/>
      <c r="R12" s="149"/>
      <c r="S12" s="149"/>
      <c r="T12" s="149"/>
      <c r="U12" s="149"/>
      <c r="V12" s="149"/>
      <c r="W12" s="149"/>
      <c r="X12" s="149"/>
      <c r="Y12" s="149"/>
      <c r="Z12" s="149"/>
    </row>
    <row r="13" spans="2:26" ht="13.5">
      <c r="B13" s="155" t="s">
        <v>97</v>
      </c>
      <c r="C13" s="427">
        <v>0</v>
      </c>
      <c r="D13" s="427">
        <v>0</v>
      </c>
      <c r="E13" s="427">
        <v>0</v>
      </c>
      <c r="F13" s="149"/>
      <c r="G13" s="149"/>
      <c r="H13" s="149"/>
      <c r="J13" s="155" t="s">
        <v>99</v>
      </c>
      <c r="K13" s="427">
        <f aca="true" t="shared" si="1" ref="K13:M14">C15</f>
        <v>0</v>
      </c>
      <c r="L13" s="427">
        <f t="shared" si="1"/>
        <v>0</v>
      </c>
      <c r="M13" s="427">
        <f t="shared" si="1"/>
        <v>0</v>
      </c>
      <c r="N13" s="149"/>
      <c r="O13" s="149"/>
      <c r="P13" s="149"/>
      <c r="Q13" s="149"/>
      <c r="R13" s="149"/>
      <c r="S13" s="149"/>
      <c r="T13" s="149"/>
      <c r="U13" s="149"/>
      <c r="V13" s="149"/>
      <c r="W13" s="149"/>
      <c r="X13" s="149"/>
      <c r="Y13" s="149"/>
      <c r="Z13" s="149"/>
    </row>
    <row r="14" spans="2:26" ht="13.5">
      <c r="B14" s="155" t="s">
        <v>98</v>
      </c>
      <c r="C14" s="427">
        <v>0</v>
      </c>
      <c r="D14" s="427">
        <v>0</v>
      </c>
      <c r="E14" s="427">
        <v>0</v>
      </c>
      <c r="F14" s="149"/>
      <c r="G14" s="149"/>
      <c r="H14" s="149"/>
      <c r="J14" s="155" t="s">
        <v>100</v>
      </c>
      <c r="K14" s="427">
        <f t="shared" si="1"/>
        <v>0</v>
      </c>
      <c r="L14" s="427">
        <f t="shared" si="1"/>
        <v>0</v>
      </c>
      <c r="M14" s="427">
        <f t="shared" si="1"/>
        <v>0</v>
      </c>
      <c r="N14" s="149"/>
      <c r="O14" s="149"/>
      <c r="P14" s="149"/>
      <c r="Q14" s="149"/>
      <c r="R14" s="149"/>
      <c r="S14" s="149"/>
      <c r="T14" s="149"/>
      <c r="U14" s="149"/>
      <c r="V14" s="149"/>
      <c r="W14" s="149"/>
      <c r="X14" s="149"/>
      <c r="Y14" s="149"/>
      <c r="Z14" s="149"/>
    </row>
    <row r="15" spans="2:26" ht="13.5">
      <c r="B15" s="155" t="s">
        <v>99</v>
      </c>
      <c r="C15" s="427">
        <v>0</v>
      </c>
      <c r="D15" s="427">
        <v>0</v>
      </c>
      <c r="E15" s="427">
        <v>0</v>
      </c>
      <c r="F15" s="149"/>
      <c r="G15" s="149"/>
      <c r="H15" s="149"/>
      <c r="J15" s="155" t="s">
        <v>106</v>
      </c>
      <c r="K15" s="427">
        <f aca="true" t="shared" si="2" ref="K15:M16">C22</f>
        <v>0</v>
      </c>
      <c r="L15" s="427">
        <f t="shared" si="2"/>
        <v>0</v>
      </c>
      <c r="M15" s="427">
        <f t="shared" si="2"/>
        <v>0</v>
      </c>
      <c r="N15" s="149"/>
      <c r="O15" s="149"/>
      <c r="P15" s="149"/>
      <c r="Q15" s="149"/>
      <c r="R15" s="149"/>
      <c r="S15" s="149"/>
      <c r="T15" s="149"/>
      <c r="U15" s="149"/>
      <c r="V15" s="149"/>
      <c r="W15" s="149"/>
      <c r="X15" s="149"/>
      <c r="Y15" s="149"/>
      <c r="Z15" s="149"/>
    </row>
    <row r="16" spans="2:26" ht="13.5">
      <c r="B16" s="155" t="s">
        <v>100</v>
      </c>
      <c r="C16" s="427">
        <v>0</v>
      </c>
      <c r="D16" s="427">
        <v>0</v>
      </c>
      <c r="E16" s="427">
        <v>0</v>
      </c>
      <c r="F16" s="149"/>
      <c r="G16" s="149"/>
      <c r="H16" s="149"/>
      <c r="J16" s="155" t="s">
        <v>107</v>
      </c>
      <c r="K16" s="427">
        <f t="shared" si="2"/>
        <v>0</v>
      </c>
      <c r="L16" s="427">
        <f t="shared" si="2"/>
        <v>0</v>
      </c>
      <c r="M16" s="427">
        <f t="shared" si="2"/>
        <v>0</v>
      </c>
      <c r="N16" s="149"/>
      <c r="O16" s="149"/>
      <c r="P16" s="149"/>
      <c r="Q16" s="149"/>
      <c r="R16" s="149"/>
      <c r="S16" s="149"/>
      <c r="T16" s="149"/>
      <c r="U16" s="149"/>
      <c r="V16" s="149"/>
      <c r="W16" s="149"/>
      <c r="X16" s="149"/>
      <c r="Y16" s="149"/>
      <c r="Z16" s="149"/>
    </row>
    <row r="17" spans="2:26" ht="13.5">
      <c r="B17" s="155" t="s">
        <v>101</v>
      </c>
      <c r="C17" s="427">
        <v>0</v>
      </c>
      <c r="D17" s="427">
        <v>0</v>
      </c>
      <c r="E17" s="427">
        <v>0</v>
      </c>
      <c r="F17" s="149"/>
      <c r="G17" s="149"/>
      <c r="H17" s="149"/>
      <c r="J17" s="155" t="s">
        <v>310</v>
      </c>
      <c r="K17" s="427">
        <f>C8+C17</f>
        <v>0</v>
      </c>
      <c r="L17" s="427">
        <f>D8+D17</f>
        <v>0</v>
      </c>
      <c r="M17" s="427">
        <f>E8+E17</f>
        <v>0</v>
      </c>
      <c r="N17" s="149"/>
      <c r="O17" s="149"/>
      <c r="P17" s="149"/>
      <c r="Q17" s="149"/>
      <c r="R17" s="149"/>
      <c r="S17" s="149"/>
      <c r="T17" s="149"/>
      <c r="U17" s="149"/>
      <c r="V17" s="149"/>
      <c r="W17" s="149"/>
      <c r="X17" s="149"/>
      <c r="Y17" s="149"/>
      <c r="Z17" s="149"/>
    </row>
    <row r="18" spans="2:26" ht="13.5">
      <c r="B18" s="155" t="s">
        <v>102</v>
      </c>
      <c r="C18" s="427">
        <v>0</v>
      </c>
      <c r="D18" s="427">
        <v>0</v>
      </c>
      <c r="E18" s="427">
        <v>0</v>
      </c>
      <c r="F18" s="149"/>
      <c r="G18" s="149"/>
      <c r="H18" s="149"/>
      <c r="J18" s="155" t="s">
        <v>313</v>
      </c>
      <c r="K18" s="427">
        <f>C6+C20+C28</f>
        <v>0</v>
      </c>
      <c r="L18" s="427">
        <f>D6+D20+D28</f>
        <v>1</v>
      </c>
      <c r="M18" s="427">
        <f>E6+E20+E28</f>
        <v>0</v>
      </c>
      <c r="N18" s="149"/>
      <c r="O18" s="149"/>
      <c r="P18" s="149"/>
      <c r="Q18" s="149"/>
      <c r="R18" s="149"/>
      <c r="S18" s="149"/>
      <c r="T18" s="149"/>
      <c r="U18" s="149"/>
      <c r="V18" s="149"/>
      <c r="W18" s="149"/>
      <c r="X18" s="149"/>
      <c r="Y18" s="149"/>
      <c r="Z18" s="149"/>
    </row>
    <row r="19" spans="2:26" ht="13.5">
      <c r="B19" s="155" t="s">
        <v>103</v>
      </c>
      <c r="C19" s="427">
        <v>0</v>
      </c>
      <c r="D19" s="427">
        <v>0</v>
      </c>
      <c r="E19" s="427">
        <v>0</v>
      </c>
      <c r="F19" s="149"/>
      <c r="G19" s="149"/>
      <c r="H19" s="149"/>
      <c r="J19" s="155" t="s">
        <v>311</v>
      </c>
      <c r="K19" s="427">
        <f>C19+C24</f>
        <v>0</v>
      </c>
      <c r="L19" s="427">
        <f>D19+D24</f>
        <v>0</v>
      </c>
      <c r="M19" s="427">
        <f>E19+E24</f>
        <v>0</v>
      </c>
      <c r="N19" s="149"/>
      <c r="O19" s="149"/>
      <c r="P19" s="149"/>
      <c r="Q19" s="149"/>
      <c r="R19" s="149"/>
      <c r="S19" s="149"/>
      <c r="T19" s="149"/>
      <c r="U19" s="149"/>
      <c r="V19" s="149"/>
      <c r="W19" s="149"/>
      <c r="X19" s="149"/>
      <c r="Y19" s="149"/>
      <c r="Z19" s="149"/>
    </row>
    <row r="20" spans="2:26" ht="13.5">
      <c r="B20" s="155" t="s">
        <v>104</v>
      </c>
      <c r="C20" s="427">
        <v>0</v>
      </c>
      <c r="D20" s="427">
        <v>0</v>
      </c>
      <c r="E20" s="427">
        <v>0</v>
      </c>
      <c r="F20" s="149"/>
      <c r="G20" s="149"/>
      <c r="H20" s="149"/>
      <c r="J20" s="155" t="s">
        <v>110</v>
      </c>
      <c r="K20" s="427">
        <f>C26</f>
        <v>0</v>
      </c>
      <c r="L20" s="427">
        <f>D26</f>
        <v>0</v>
      </c>
      <c r="M20" s="427">
        <f>E26</f>
        <v>0</v>
      </c>
      <c r="N20" s="149"/>
      <c r="O20" s="149"/>
      <c r="P20" s="149"/>
      <c r="Q20" s="149"/>
      <c r="R20" s="149"/>
      <c r="S20" s="149"/>
      <c r="T20" s="149"/>
      <c r="U20" s="149"/>
      <c r="V20" s="149"/>
      <c r="W20" s="149"/>
      <c r="X20" s="149"/>
      <c r="Y20" s="149"/>
      <c r="Z20" s="149"/>
    </row>
    <row r="21" spans="2:26" ht="13.5">
      <c r="B21" s="155" t="s">
        <v>105</v>
      </c>
      <c r="C21" s="427">
        <v>0</v>
      </c>
      <c r="D21" s="427">
        <v>1</v>
      </c>
      <c r="E21" s="427">
        <v>1</v>
      </c>
      <c r="F21" s="149"/>
      <c r="G21" s="149"/>
      <c r="H21" s="149"/>
      <c r="J21" s="155" t="s">
        <v>113</v>
      </c>
      <c r="K21" s="427">
        <f aca="true" t="shared" si="3" ref="K21:M22">C29</f>
        <v>0</v>
      </c>
      <c r="L21" s="427">
        <f t="shared" si="3"/>
        <v>0</v>
      </c>
      <c r="M21" s="427">
        <f t="shared" si="3"/>
        <v>0</v>
      </c>
      <c r="N21" s="149"/>
      <c r="O21" s="149"/>
      <c r="P21" s="149"/>
      <c r="Q21" s="149"/>
      <c r="R21" s="149"/>
      <c r="S21" s="149"/>
      <c r="T21" s="149"/>
      <c r="U21" s="149"/>
      <c r="V21" s="149"/>
      <c r="W21" s="149"/>
      <c r="X21" s="149"/>
      <c r="Y21" s="149"/>
      <c r="Z21" s="149"/>
    </row>
    <row r="22" spans="2:13" ht="13.5">
      <c r="B22" s="155" t="s">
        <v>106</v>
      </c>
      <c r="C22" s="427">
        <v>0</v>
      </c>
      <c r="D22" s="427">
        <v>0</v>
      </c>
      <c r="E22" s="427">
        <v>0</v>
      </c>
      <c r="J22" s="155" t="s">
        <v>114</v>
      </c>
      <c r="K22" s="427">
        <f t="shared" si="3"/>
        <v>0</v>
      </c>
      <c r="L22" s="427">
        <f t="shared" si="3"/>
        <v>0</v>
      </c>
      <c r="M22" s="427">
        <f t="shared" si="3"/>
        <v>0</v>
      </c>
    </row>
    <row r="23" spans="2:13" ht="13.5">
      <c r="B23" s="155" t="s">
        <v>107</v>
      </c>
      <c r="C23" s="427">
        <v>0</v>
      </c>
      <c r="D23" s="427">
        <v>0</v>
      </c>
      <c r="E23" s="427">
        <v>0</v>
      </c>
      <c r="J23" s="168" t="s">
        <v>116</v>
      </c>
      <c r="K23" s="428">
        <f>SUM(K5:K22)</f>
        <v>0</v>
      </c>
      <c r="L23" s="428">
        <f>SUM(L5:L22)</f>
        <v>4</v>
      </c>
      <c r="M23" s="428">
        <f>SUM(M5:M22)</f>
        <v>1</v>
      </c>
    </row>
    <row r="24" spans="2:13" ht="13.5">
      <c r="B24" s="155" t="s">
        <v>108</v>
      </c>
      <c r="C24" s="427">
        <v>0</v>
      </c>
      <c r="D24" s="427">
        <v>0</v>
      </c>
      <c r="E24" s="427">
        <v>0</v>
      </c>
      <c r="J24" s="149"/>
      <c r="K24" s="369"/>
      <c r="L24" s="369"/>
      <c r="M24" s="369"/>
    </row>
    <row r="25" spans="2:13" ht="13.5">
      <c r="B25" s="155" t="s">
        <v>109</v>
      </c>
      <c r="C25" s="427">
        <v>0</v>
      </c>
      <c r="D25" s="427">
        <v>0</v>
      </c>
      <c r="E25" s="427">
        <v>0</v>
      </c>
      <c r="J25" s="768" t="s">
        <v>304</v>
      </c>
      <c r="K25" s="768"/>
      <c r="L25" s="768"/>
      <c r="M25" s="768"/>
    </row>
    <row r="26" spans="2:13" ht="13.5">
      <c r="B26" s="155" t="s">
        <v>110</v>
      </c>
      <c r="C26" s="427">
        <v>0</v>
      </c>
      <c r="D26" s="427">
        <v>0</v>
      </c>
      <c r="E26" s="427">
        <v>0</v>
      </c>
      <c r="J26" s="768"/>
      <c r="K26" s="768"/>
      <c r="L26" s="768"/>
      <c r="M26" s="768"/>
    </row>
    <row r="27" spans="2:13" ht="13.5">
      <c r="B27" s="155" t="s">
        <v>111</v>
      </c>
      <c r="C27" s="427">
        <v>0</v>
      </c>
      <c r="D27" s="427">
        <v>0</v>
      </c>
      <c r="E27" s="427">
        <v>0</v>
      </c>
      <c r="J27" s="149"/>
      <c r="K27" s="370"/>
      <c r="L27" s="369"/>
      <c r="M27" s="369"/>
    </row>
    <row r="28" spans="2:13" ht="13.5">
      <c r="B28" s="155" t="s">
        <v>112</v>
      </c>
      <c r="C28" s="427">
        <v>0</v>
      </c>
      <c r="D28" s="427">
        <v>0</v>
      </c>
      <c r="E28" s="427">
        <v>0</v>
      </c>
      <c r="J28" s="766" t="s">
        <v>117</v>
      </c>
      <c r="K28" s="766"/>
      <c r="L28" s="766"/>
      <c r="M28" s="766"/>
    </row>
    <row r="29" spans="2:13" ht="13.5">
      <c r="B29" s="155" t="s">
        <v>113</v>
      </c>
      <c r="C29" s="427">
        <v>0</v>
      </c>
      <c r="D29" s="427">
        <v>0</v>
      </c>
      <c r="E29" s="427">
        <v>0</v>
      </c>
      <c r="J29" s="766"/>
      <c r="K29" s="766"/>
      <c r="L29" s="766"/>
      <c r="M29" s="766"/>
    </row>
    <row r="30" spans="2:13" ht="13.5">
      <c r="B30" s="155" t="s">
        <v>114</v>
      </c>
      <c r="C30" s="427">
        <v>0</v>
      </c>
      <c r="D30" s="427">
        <v>0</v>
      </c>
      <c r="E30" s="427">
        <v>0</v>
      </c>
      <c r="J30" s="766"/>
      <c r="K30" s="766"/>
      <c r="L30" s="766"/>
      <c r="M30" s="766"/>
    </row>
    <row r="31" spans="2:13" ht="13.5">
      <c r="B31" s="158" t="s">
        <v>115</v>
      </c>
      <c r="C31" s="427">
        <v>0</v>
      </c>
      <c r="D31" s="427">
        <v>2</v>
      </c>
      <c r="E31" s="427">
        <v>0</v>
      </c>
      <c r="J31" s="149"/>
      <c r="K31" s="369"/>
      <c r="L31" s="369"/>
      <c r="M31" s="369"/>
    </row>
    <row r="32" spans="2:13" ht="13.5">
      <c r="B32" s="168" t="s">
        <v>116</v>
      </c>
      <c r="C32" s="429">
        <f>SUM(C5:C31)</f>
        <v>0</v>
      </c>
      <c r="D32" s="429">
        <f>SUM(D5:D31)</f>
        <v>4</v>
      </c>
      <c r="E32" s="429">
        <f>SUM(E5:E31)</f>
        <v>1</v>
      </c>
      <c r="J32" s="766" t="s">
        <v>322</v>
      </c>
      <c r="K32" s="766"/>
      <c r="L32" s="766"/>
      <c r="M32" s="766"/>
    </row>
    <row r="33" spans="10:13" ht="12.75">
      <c r="J33" s="766"/>
      <c r="K33" s="766"/>
      <c r="L33" s="766"/>
      <c r="M33" s="766"/>
    </row>
    <row r="34" spans="2:13" ht="12.75" customHeight="1">
      <c r="B34" s="768" t="s">
        <v>304</v>
      </c>
      <c r="C34" s="768"/>
      <c r="D34" s="768"/>
      <c r="E34" s="768"/>
      <c r="J34" s="390"/>
      <c r="K34" s="390"/>
      <c r="L34" s="390"/>
      <c r="M34" s="390"/>
    </row>
    <row r="35" spans="2:13" ht="12.75">
      <c r="B35" s="768"/>
      <c r="C35" s="768"/>
      <c r="D35" s="768"/>
      <c r="E35" s="768"/>
      <c r="J35" s="390"/>
      <c r="K35" s="390"/>
      <c r="L35" s="390"/>
      <c r="M35" s="390"/>
    </row>
    <row r="37" spans="2:13" ht="12.75" customHeight="1">
      <c r="B37" s="766" t="s">
        <v>117</v>
      </c>
      <c r="C37" s="766"/>
      <c r="D37" s="766"/>
      <c r="E37" s="766"/>
      <c r="J37" s="169"/>
      <c r="K37" s="169"/>
      <c r="L37" s="169"/>
      <c r="M37" s="169"/>
    </row>
    <row r="38" spans="2:13" ht="12.75">
      <c r="B38" s="766"/>
      <c r="C38" s="766"/>
      <c r="D38" s="766"/>
      <c r="E38" s="766"/>
      <c r="J38" s="169"/>
      <c r="K38" s="169"/>
      <c r="L38" s="169"/>
      <c r="M38" s="169"/>
    </row>
    <row r="39" spans="2:13" ht="12.75">
      <c r="B39" s="766"/>
      <c r="C39" s="766"/>
      <c r="D39" s="766"/>
      <c r="E39" s="766"/>
      <c r="J39" s="169"/>
      <c r="K39" s="169"/>
      <c r="L39" s="169"/>
      <c r="M39" s="169"/>
    </row>
    <row r="40" spans="2:13" ht="12.75">
      <c r="B40" s="169"/>
      <c r="C40" s="169"/>
      <c r="D40" s="169"/>
      <c r="E40" s="169"/>
      <c r="J40" s="169"/>
      <c r="K40" s="169"/>
      <c r="L40" s="169"/>
      <c r="M40" s="169"/>
    </row>
    <row r="41" spans="2:13" ht="28.5" customHeight="1">
      <c r="B41" s="766" t="s">
        <v>123</v>
      </c>
      <c r="C41" s="766"/>
      <c r="D41" s="766"/>
      <c r="E41" s="766"/>
      <c r="J41" s="169"/>
      <c r="K41" s="169"/>
      <c r="L41" s="169"/>
      <c r="M41" s="169"/>
    </row>
    <row r="43" spans="10:13" ht="12.75">
      <c r="J43" s="767" t="s">
        <v>314</v>
      </c>
      <c r="K43" s="767"/>
      <c r="L43" s="767"/>
      <c r="M43" s="767"/>
    </row>
    <row r="44" spans="10:13" ht="12.75">
      <c r="J44" s="767"/>
      <c r="K44" s="767"/>
      <c r="L44" s="767"/>
      <c r="M44" s="767"/>
    </row>
    <row r="45" spans="10:13" ht="12.75">
      <c r="J45" s="29"/>
      <c r="K45" s="248"/>
      <c r="L45" s="248"/>
      <c r="M45" s="248"/>
    </row>
    <row r="46" spans="10:13" ht="12.75">
      <c r="J46" s="29"/>
      <c r="K46" s="248"/>
      <c r="L46" s="248"/>
      <c r="M46" s="248"/>
    </row>
    <row r="47" spans="10:13" ht="12.75">
      <c r="J47" s="29"/>
      <c r="K47" s="248"/>
      <c r="L47" s="248"/>
      <c r="M47" s="248"/>
    </row>
  </sheetData>
  <sheetProtection/>
  <mergeCells count="9">
    <mergeCell ref="J43:M44"/>
    <mergeCell ref="J25:M26"/>
    <mergeCell ref="J28:M30"/>
    <mergeCell ref="J32:M33"/>
    <mergeCell ref="A2:E2"/>
    <mergeCell ref="B34:E35"/>
    <mergeCell ref="B37:E39"/>
    <mergeCell ref="B41:E41"/>
    <mergeCell ref="I2:M2"/>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Z47"/>
  <sheetViews>
    <sheetView showGridLines="0" zoomScalePageLayoutView="0" workbookViewId="0" topLeftCell="A1">
      <selection activeCell="I2" sqref="I2:M34"/>
    </sheetView>
  </sheetViews>
  <sheetFormatPr defaultColWidth="10.28125" defaultRowHeight="12.75"/>
  <cols>
    <col min="1" max="1" width="2.421875" style="161" customWidth="1"/>
    <col min="2" max="2" width="16.00390625" style="161" customWidth="1"/>
    <col min="3" max="5" width="16.7109375" style="161" customWidth="1"/>
    <col min="6" max="6" width="4.7109375" style="161" customWidth="1"/>
    <col min="7" max="8" width="10.28125" style="161" hidden="1" customWidth="1"/>
    <col min="9" max="9" width="2.421875" style="161" customWidth="1"/>
    <col min="10" max="10" width="17.140625" style="161" customWidth="1"/>
    <col min="11" max="13" width="16.7109375" style="161" customWidth="1"/>
    <col min="14" max="16384" width="10.28125" style="161" customWidth="1"/>
  </cols>
  <sheetData>
    <row r="1" spans="3:13" ht="12.75" customHeight="1">
      <c r="C1" s="1"/>
      <c r="D1" s="1"/>
      <c r="E1" s="1"/>
      <c r="K1" s="1"/>
      <c r="L1" s="1"/>
      <c r="M1" s="1"/>
    </row>
    <row r="2" spans="1:16" ht="15.75" customHeight="1">
      <c r="A2" s="581" t="s">
        <v>362</v>
      </c>
      <c r="B2" s="581"/>
      <c r="C2" s="581"/>
      <c r="D2" s="581"/>
      <c r="E2" s="581"/>
      <c r="F2" s="145"/>
      <c r="G2" s="145"/>
      <c r="H2" s="145"/>
      <c r="I2" s="581" t="s">
        <v>362</v>
      </c>
      <c r="J2" s="581"/>
      <c r="K2" s="581"/>
      <c r="L2" s="581"/>
      <c r="M2" s="581"/>
      <c r="N2" s="108"/>
      <c r="O2" s="108"/>
      <c r="P2" s="108"/>
    </row>
    <row r="3" spans="1:13" ht="12.75" customHeight="1">
      <c r="A3" s="146"/>
      <c r="B3" s="146"/>
      <c r="C3" s="1"/>
      <c r="D3" s="1"/>
      <c r="E3" s="1"/>
      <c r="I3" s="146"/>
      <c r="J3" s="146"/>
      <c r="K3" s="1"/>
      <c r="L3" s="1"/>
      <c r="M3" s="1"/>
    </row>
    <row r="4" spans="2:13" s="147" customFormat="1" ht="45" customHeight="1">
      <c r="B4" s="389" t="s">
        <v>353</v>
      </c>
      <c r="C4" s="389" t="s">
        <v>86</v>
      </c>
      <c r="D4" s="389" t="s">
        <v>87</v>
      </c>
      <c r="E4" s="389" t="s">
        <v>88</v>
      </c>
      <c r="J4" s="389" t="s">
        <v>353</v>
      </c>
      <c r="K4" s="389" t="s">
        <v>86</v>
      </c>
      <c r="L4" s="389" t="s">
        <v>87</v>
      </c>
      <c r="M4" s="389" t="s">
        <v>88</v>
      </c>
    </row>
    <row r="5" spans="2:13" s="149" customFormat="1" ht="12.75">
      <c r="B5" s="150" t="s">
        <v>89</v>
      </c>
      <c r="C5" s="166">
        <v>0</v>
      </c>
      <c r="D5" s="166">
        <v>0</v>
      </c>
      <c r="E5" s="166">
        <v>1</v>
      </c>
      <c r="F5" s="153"/>
      <c r="G5" s="154"/>
      <c r="H5" s="154"/>
      <c r="J5" s="150" t="s">
        <v>423</v>
      </c>
      <c r="K5" s="166">
        <f>C7+C31</f>
        <v>3</v>
      </c>
      <c r="L5" s="166">
        <f>D7+D31</f>
        <v>8</v>
      </c>
      <c r="M5" s="166">
        <f>E7+E31</f>
        <v>0</v>
      </c>
    </row>
    <row r="6" spans="2:13" s="149" customFormat="1" ht="12.75">
      <c r="B6" s="155" t="s">
        <v>90</v>
      </c>
      <c r="C6" s="167">
        <v>0</v>
      </c>
      <c r="D6" s="167">
        <v>0</v>
      </c>
      <c r="E6" s="167">
        <v>0</v>
      </c>
      <c r="F6" s="153"/>
      <c r="G6" s="154"/>
      <c r="H6" s="154"/>
      <c r="J6" s="155" t="s">
        <v>422</v>
      </c>
      <c r="K6" s="167">
        <f>C9+C14</f>
        <v>0</v>
      </c>
      <c r="L6" s="167">
        <f>D9+D14</f>
        <v>0</v>
      </c>
      <c r="M6" s="167">
        <f>E9+E14</f>
        <v>0</v>
      </c>
    </row>
    <row r="7" spans="2:13" s="149" customFormat="1" ht="12.75">
      <c r="B7" s="155" t="s">
        <v>91</v>
      </c>
      <c r="C7" s="167">
        <v>0</v>
      </c>
      <c r="D7" s="167">
        <v>0</v>
      </c>
      <c r="E7" s="167">
        <v>0</v>
      </c>
      <c r="F7" s="154"/>
      <c r="G7" s="154"/>
      <c r="H7" s="154"/>
      <c r="J7" s="155" t="s">
        <v>94</v>
      </c>
      <c r="K7" s="167">
        <f aca="true" t="shared" si="0" ref="K7:M8">C10</f>
        <v>0</v>
      </c>
      <c r="L7" s="167">
        <f t="shared" si="0"/>
        <v>0</v>
      </c>
      <c r="M7" s="167">
        <f t="shared" si="0"/>
        <v>0</v>
      </c>
    </row>
    <row r="8" spans="2:13" s="149" customFormat="1" ht="12.75">
      <c r="B8" s="155" t="s">
        <v>92</v>
      </c>
      <c r="C8" s="167">
        <v>0</v>
      </c>
      <c r="D8" s="167">
        <v>0</v>
      </c>
      <c r="E8" s="167">
        <v>0</v>
      </c>
      <c r="F8" s="154"/>
      <c r="G8" s="154"/>
      <c r="H8" s="154"/>
      <c r="J8" s="155" t="s">
        <v>95</v>
      </c>
      <c r="K8" s="167">
        <f t="shared" si="0"/>
        <v>0</v>
      </c>
      <c r="L8" s="167">
        <f t="shared" si="0"/>
        <v>1</v>
      </c>
      <c r="M8" s="167">
        <f t="shared" si="0"/>
        <v>0</v>
      </c>
    </row>
    <row r="9" spans="2:26" ht="13.5">
      <c r="B9" s="155" t="s">
        <v>93</v>
      </c>
      <c r="C9" s="427">
        <v>0</v>
      </c>
      <c r="D9" s="427">
        <v>0</v>
      </c>
      <c r="E9" s="427">
        <v>0</v>
      </c>
      <c r="F9" s="154"/>
      <c r="G9" s="154"/>
      <c r="H9" s="154"/>
      <c r="J9" s="155" t="s">
        <v>97</v>
      </c>
      <c r="K9" s="427">
        <f>C13</f>
        <v>0</v>
      </c>
      <c r="L9" s="427">
        <f>D13</f>
        <v>0</v>
      </c>
      <c r="M9" s="427">
        <f>E13</f>
        <v>0</v>
      </c>
      <c r="N9" s="149"/>
      <c r="O9" s="149"/>
      <c r="P9" s="149"/>
      <c r="Q9" s="149"/>
      <c r="R9" s="149"/>
      <c r="S9" s="149"/>
      <c r="T9" s="149"/>
      <c r="U9" s="149"/>
      <c r="V9" s="149"/>
      <c r="W9" s="149"/>
      <c r="X9" s="149"/>
      <c r="Y9" s="149"/>
      <c r="Z9" s="149"/>
    </row>
    <row r="10" spans="2:26" ht="13.5">
      <c r="B10" s="155" t="s">
        <v>94</v>
      </c>
      <c r="C10" s="427">
        <v>0</v>
      </c>
      <c r="D10" s="427">
        <v>0</v>
      </c>
      <c r="E10" s="427">
        <v>0</v>
      </c>
      <c r="F10" s="154"/>
      <c r="G10" s="154"/>
      <c r="H10" s="154"/>
      <c r="J10" s="155" t="s">
        <v>309</v>
      </c>
      <c r="K10" s="427">
        <f>C5+C12+C21</f>
        <v>0</v>
      </c>
      <c r="L10" s="427">
        <f>D5+D12+D21</f>
        <v>0</v>
      </c>
      <c r="M10" s="427">
        <f>E5+E12+E21</f>
        <v>1</v>
      </c>
      <c r="N10" s="149"/>
      <c r="O10" s="149"/>
      <c r="P10" s="149"/>
      <c r="Q10" s="149"/>
      <c r="R10" s="149"/>
      <c r="S10" s="149"/>
      <c r="T10" s="149"/>
      <c r="U10" s="149"/>
      <c r="V10" s="149"/>
      <c r="W10" s="149"/>
      <c r="X10" s="149"/>
      <c r="Y10" s="149"/>
      <c r="Z10" s="149"/>
    </row>
    <row r="11" spans="2:26" ht="13.5">
      <c r="B11" s="155" t="s">
        <v>95</v>
      </c>
      <c r="C11" s="427">
        <v>0</v>
      </c>
      <c r="D11" s="427">
        <v>1</v>
      </c>
      <c r="E11" s="427">
        <v>0</v>
      </c>
      <c r="F11" s="154"/>
      <c r="G11" s="154"/>
      <c r="H11" s="154"/>
      <c r="J11" s="155" t="s">
        <v>312</v>
      </c>
      <c r="K11" s="427">
        <f>C27+C25</f>
        <v>0</v>
      </c>
      <c r="L11" s="427">
        <f>D27+D25</f>
        <v>0</v>
      </c>
      <c r="M11" s="427">
        <f>E27+E25</f>
        <v>0</v>
      </c>
      <c r="N11" s="149"/>
      <c r="O11" s="149"/>
      <c r="P11" s="149"/>
      <c r="Q11" s="149"/>
      <c r="R11" s="149"/>
      <c r="S11" s="149"/>
      <c r="T11" s="149"/>
      <c r="U11" s="149"/>
      <c r="V11" s="149"/>
      <c r="W11" s="149"/>
      <c r="X11" s="149"/>
      <c r="Y11" s="149"/>
      <c r="Z11" s="149"/>
    </row>
    <row r="12" spans="2:26" ht="13.5">
      <c r="B12" s="155" t="s">
        <v>96</v>
      </c>
      <c r="C12" s="427">
        <v>0</v>
      </c>
      <c r="D12" s="427">
        <v>0</v>
      </c>
      <c r="E12" s="427">
        <v>0</v>
      </c>
      <c r="F12" s="149"/>
      <c r="G12" s="149"/>
      <c r="H12" s="149"/>
      <c r="J12" s="155" t="s">
        <v>102</v>
      </c>
      <c r="K12" s="427">
        <f>C18</f>
        <v>0</v>
      </c>
      <c r="L12" s="427">
        <f>D18</f>
        <v>0</v>
      </c>
      <c r="M12" s="427">
        <f>E18</f>
        <v>0</v>
      </c>
      <c r="N12" s="149"/>
      <c r="O12" s="149"/>
      <c r="P12" s="149"/>
      <c r="Q12" s="149"/>
      <c r="R12" s="149"/>
      <c r="S12" s="149"/>
      <c r="T12" s="149"/>
      <c r="U12" s="149"/>
      <c r="V12" s="149"/>
      <c r="W12" s="149"/>
      <c r="X12" s="149"/>
      <c r="Y12" s="149"/>
      <c r="Z12" s="149"/>
    </row>
    <row r="13" spans="2:26" ht="13.5">
      <c r="B13" s="155" t="s">
        <v>97</v>
      </c>
      <c r="C13" s="427">
        <v>0</v>
      </c>
      <c r="D13" s="427">
        <v>0</v>
      </c>
      <c r="E13" s="427">
        <v>0</v>
      </c>
      <c r="F13" s="149"/>
      <c r="G13" s="149"/>
      <c r="H13" s="149"/>
      <c r="J13" s="155" t="s">
        <v>99</v>
      </c>
      <c r="K13" s="427">
        <f aca="true" t="shared" si="1" ref="K13:M14">C15</f>
        <v>0</v>
      </c>
      <c r="L13" s="427">
        <f t="shared" si="1"/>
        <v>0</v>
      </c>
      <c r="M13" s="427">
        <f t="shared" si="1"/>
        <v>0</v>
      </c>
      <c r="N13" s="149"/>
      <c r="O13" s="149"/>
      <c r="P13" s="149"/>
      <c r="Q13" s="149"/>
      <c r="R13" s="149"/>
      <c r="S13" s="149"/>
      <c r="T13" s="149"/>
      <c r="U13" s="149"/>
      <c r="V13" s="149"/>
      <c r="W13" s="149"/>
      <c r="X13" s="149"/>
      <c r="Y13" s="149"/>
      <c r="Z13" s="149"/>
    </row>
    <row r="14" spans="2:26" ht="13.5">
      <c r="B14" s="155" t="s">
        <v>98</v>
      </c>
      <c r="C14" s="427">
        <v>0</v>
      </c>
      <c r="D14" s="427">
        <v>0</v>
      </c>
      <c r="E14" s="427">
        <v>0</v>
      </c>
      <c r="F14" s="149"/>
      <c r="G14" s="149"/>
      <c r="H14" s="149"/>
      <c r="J14" s="155" t="s">
        <v>100</v>
      </c>
      <c r="K14" s="427">
        <f t="shared" si="1"/>
        <v>0</v>
      </c>
      <c r="L14" s="427">
        <f t="shared" si="1"/>
        <v>0</v>
      </c>
      <c r="M14" s="427">
        <f t="shared" si="1"/>
        <v>0</v>
      </c>
      <c r="N14" s="149"/>
      <c r="O14" s="149"/>
      <c r="P14" s="149"/>
      <c r="Q14" s="149"/>
      <c r="R14" s="149"/>
      <c r="S14" s="149"/>
      <c r="T14" s="149"/>
      <c r="U14" s="149"/>
      <c r="V14" s="149"/>
      <c r="W14" s="149"/>
      <c r="X14" s="149"/>
      <c r="Y14" s="149"/>
      <c r="Z14" s="149"/>
    </row>
    <row r="15" spans="2:26" ht="13.5">
      <c r="B15" s="155" t="s">
        <v>99</v>
      </c>
      <c r="C15" s="427">
        <v>0</v>
      </c>
      <c r="D15" s="427">
        <v>0</v>
      </c>
      <c r="E15" s="427">
        <v>0</v>
      </c>
      <c r="F15" s="149"/>
      <c r="G15" s="149"/>
      <c r="H15" s="149"/>
      <c r="J15" s="155" t="s">
        <v>106</v>
      </c>
      <c r="K15" s="427">
        <f aca="true" t="shared" si="2" ref="K15:M16">C22</f>
        <v>0</v>
      </c>
      <c r="L15" s="427">
        <f t="shared" si="2"/>
        <v>0</v>
      </c>
      <c r="M15" s="427">
        <f t="shared" si="2"/>
        <v>0</v>
      </c>
      <c r="N15" s="149"/>
      <c r="O15" s="149"/>
      <c r="P15" s="149"/>
      <c r="Q15" s="149"/>
      <c r="R15" s="149"/>
      <c r="S15" s="149"/>
      <c r="T15" s="149"/>
      <c r="U15" s="149"/>
      <c r="V15" s="149"/>
      <c r="W15" s="149"/>
      <c r="X15" s="149"/>
      <c r="Y15" s="149"/>
      <c r="Z15" s="149"/>
    </row>
    <row r="16" spans="2:26" ht="13.5">
      <c r="B16" s="155" t="s">
        <v>100</v>
      </c>
      <c r="C16" s="427">
        <v>0</v>
      </c>
      <c r="D16" s="427">
        <v>0</v>
      </c>
      <c r="E16" s="427">
        <v>0</v>
      </c>
      <c r="F16" s="149"/>
      <c r="G16" s="149"/>
      <c r="H16" s="149"/>
      <c r="J16" s="155" t="s">
        <v>107</v>
      </c>
      <c r="K16" s="427">
        <f t="shared" si="2"/>
        <v>0</v>
      </c>
      <c r="L16" s="427">
        <f t="shared" si="2"/>
        <v>0</v>
      </c>
      <c r="M16" s="427">
        <f t="shared" si="2"/>
        <v>0</v>
      </c>
      <c r="N16" s="149"/>
      <c r="O16" s="149"/>
      <c r="P16" s="149"/>
      <c r="Q16" s="149"/>
      <c r="R16" s="149"/>
      <c r="S16" s="149"/>
      <c r="T16" s="149"/>
      <c r="U16" s="149"/>
      <c r="V16" s="149"/>
      <c r="W16" s="149"/>
      <c r="X16" s="149"/>
      <c r="Y16" s="149"/>
      <c r="Z16" s="149"/>
    </row>
    <row r="17" spans="2:26" ht="13.5">
      <c r="B17" s="155" t="s">
        <v>101</v>
      </c>
      <c r="C17" s="427">
        <v>0</v>
      </c>
      <c r="D17" s="427">
        <v>0</v>
      </c>
      <c r="E17" s="427">
        <v>1</v>
      </c>
      <c r="F17" s="149"/>
      <c r="G17" s="149"/>
      <c r="H17" s="149"/>
      <c r="J17" s="155" t="s">
        <v>310</v>
      </c>
      <c r="K17" s="427">
        <f>C8+C17</f>
        <v>0</v>
      </c>
      <c r="L17" s="427">
        <f>D8+D17</f>
        <v>0</v>
      </c>
      <c r="M17" s="427">
        <f>E8+E17</f>
        <v>1</v>
      </c>
      <c r="N17" s="149"/>
      <c r="O17" s="149"/>
      <c r="P17" s="149"/>
      <c r="Q17" s="149"/>
      <c r="R17" s="149"/>
      <c r="S17" s="149"/>
      <c r="T17" s="149"/>
      <c r="U17" s="149"/>
      <c r="V17" s="149"/>
      <c r="W17" s="149"/>
      <c r="X17" s="149"/>
      <c r="Y17" s="149"/>
      <c r="Z17" s="149"/>
    </row>
    <row r="18" spans="2:26" ht="13.5">
      <c r="B18" s="155" t="s">
        <v>102</v>
      </c>
      <c r="C18" s="427">
        <v>0</v>
      </c>
      <c r="D18" s="427">
        <v>0</v>
      </c>
      <c r="E18" s="427">
        <v>0</v>
      </c>
      <c r="F18" s="149"/>
      <c r="G18" s="149"/>
      <c r="H18" s="149"/>
      <c r="J18" s="155" t="s">
        <v>313</v>
      </c>
      <c r="K18" s="427">
        <f>C6+C20+C28</f>
        <v>0</v>
      </c>
      <c r="L18" s="427">
        <f>D6+D20+D28</f>
        <v>0</v>
      </c>
      <c r="M18" s="427">
        <f>E6+E20+E28</f>
        <v>0</v>
      </c>
      <c r="N18" s="149"/>
      <c r="O18" s="149"/>
      <c r="P18" s="149"/>
      <c r="Q18" s="149"/>
      <c r="R18" s="149"/>
      <c r="S18" s="149"/>
      <c r="T18" s="149"/>
      <c r="U18" s="149"/>
      <c r="V18" s="149"/>
      <c r="W18" s="149"/>
      <c r="X18" s="149"/>
      <c r="Y18" s="149"/>
      <c r="Z18" s="149"/>
    </row>
    <row r="19" spans="2:26" ht="13.5">
      <c r="B19" s="155" t="s">
        <v>103</v>
      </c>
      <c r="C19" s="427">
        <v>0</v>
      </c>
      <c r="D19" s="427">
        <v>0</v>
      </c>
      <c r="E19" s="427">
        <v>0</v>
      </c>
      <c r="F19" s="149"/>
      <c r="G19" s="149"/>
      <c r="H19" s="149"/>
      <c r="J19" s="155" t="s">
        <v>311</v>
      </c>
      <c r="K19" s="427">
        <f>C19+C24</f>
        <v>0</v>
      </c>
      <c r="L19" s="427">
        <f>D19+D24</f>
        <v>0</v>
      </c>
      <c r="M19" s="427">
        <f>E19+E24</f>
        <v>0</v>
      </c>
      <c r="N19" s="149"/>
      <c r="O19" s="149"/>
      <c r="P19" s="149"/>
      <c r="Q19" s="149"/>
      <c r="R19" s="149"/>
      <c r="S19" s="149"/>
      <c r="T19" s="149"/>
      <c r="U19" s="149"/>
      <c r="V19" s="149"/>
      <c r="W19" s="149"/>
      <c r="X19" s="149"/>
      <c r="Y19" s="149"/>
      <c r="Z19" s="149"/>
    </row>
    <row r="20" spans="2:26" ht="13.5">
      <c r="B20" s="155" t="s">
        <v>104</v>
      </c>
      <c r="C20" s="427">
        <v>0</v>
      </c>
      <c r="D20" s="427">
        <v>0</v>
      </c>
      <c r="E20" s="427">
        <v>0</v>
      </c>
      <c r="F20" s="149"/>
      <c r="G20" s="149"/>
      <c r="H20" s="149"/>
      <c r="J20" s="155" t="s">
        <v>110</v>
      </c>
      <c r="K20" s="427">
        <f>C26</f>
        <v>0</v>
      </c>
      <c r="L20" s="427">
        <f>D26</f>
        <v>0</v>
      </c>
      <c r="M20" s="427">
        <f>E26</f>
        <v>0</v>
      </c>
      <c r="N20" s="149"/>
      <c r="O20" s="149"/>
      <c r="P20" s="149"/>
      <c r="Q20" s="149"/>
      <c r="R20" s="149"/>
      <c r="S20" s="149"/>
      <c r="T20" s="149"/>
      <c r="U20" s="149"/>
      <c r="V20" s="149"/>
      <c r="W20" s="149"/>
      <c r="X20" s="149"/>
      <c r="Y20" s="149"/>
      <c r="Z20" s="149"/>
    </row>
    <row r="21" spans="2:26" ht="13.5">
      <c r="B21" s="155" t="s">
        <v>105</v>
      </c>
      <c r="C21" s="427">
        <v>0</v>
      </c>
      <c r="D21" s="427">
        <v>0</v>
      </c>
      <c r="E21" s="427">
        <v>0</v>
      </c>
      <c r="F21" s="149"/>
      <c r="G21" s="149"/>
      <c r="H21" s="149"/>
      <c r="J21" s="155" t="s">
        <v>113</v>
      </c>
      <c r="K21" s="427">
        <f aca="true" t="shared" si="3" ref="K21:M22">C29</f>
        <v>0</v>
      </c>
      <c r="L21" s="427">
        <f t="shared" si="3"/>
        <v>4</v>
      </c>
      <c r="M21" s="427">
        <f t="shared" si="3"/>
        <v>1</v>
      </c>
      <c r="N21" s="149"/>
      <c r="O21" s="149"/>
      <c r="P21" s="149"/>
      <c r="Q21" s="149"/>
      <c r="R21" s="149"/>
      <c r="S21" s="149"/>
      <c r="T21" s="149"/>
      <c r="U21" s="149"/>
      <c r="V21" s="149"/>
      <c r="W21" s="149"/>
      <c r="X21" s="149"/>
      <c r="Y21" s="149"/>
      <c r="Z21" s="149"/>
    </row>
    <row r="22" spans="2:13" ht="13.5">
      <c r="B22" s="155" t="s">
        <v>106</v>
      </c>
      <c r="C22" s="427">
        <v>0</v>
      </c>
      <c r="D22" s="427">
        <v>0</v>
      </c>
      <c r="E22" s="427">
        <v>0</v>
      </c>
      <c r="J22" s="155" t="s">
        <v>114</v>
      </c>
      <c r="K22" s="427">
        <f t="shared" si="3"/>
        <v>0</v>
      </c>
      <c r="L22" s="427">
        <f t="shared" si="3"/>
        <v>0</v>
      </c>
      <c r="M22" s="427">
        <f t="shared" si="3"/>
        <v>0</v>
      </c>
    </row>
    <row r="23" spans="2:13" ht="13.5">
      <c r="B23" s="155" t="s">
        <v>107</v>
      </c>
      <c r="C23" s="427">
        <v>0</v>
      </c>
      <c r="D23" s="427">
        <v>0</v>
      </c>
      <c r="E23" s="427">
        <v>0</v>
      </c>
      <c r="J23" s="168" t="s">
        <v>116</v>
      </c>
      <c r="K23" s="428">
        <f>SUM(K5:K22)</f>
        <v>3</v>
      </c>
      <c r="L23" s="428">
        <f>SUM(L5:L22)</f>
        <v>13</v>
      </c>
      <c r="M23" s="428">
        <f>SUM(M5:M22)</f>
        <v>3</v>
      </c>
    </row>
    <row r="24" spans="2:13" ht="13.5">
      <c r="B24" s="155" t="s">
        <v>108</v>
      </c>
      <c r="C24" s="427">
        <v>0</v>
      </c>
      <c r="D24" s="427">
        <v>0</v>
      </c>
      <c r="E24" s="427">
        <v>0</v>
      </c>
      <c r="J24" s="149"/>
      <c r="K24" s="369"/>
      <c r="L24" s="369"/>
      <c r="M24" s="369"/>
    </row>
    <row r="25" spans="2:13" ht="13.5">
      <c r="B25" s="155" t="s">
        <v>109</v>
      </c>
      <c r="C25" s="427">
        <v>0</v>
      </c>
      <c r="D25" s="427">
        <v>0</v>
      </c>
      <c r="E25" s="427">
        <v>0</v>
      </c>
      <c r="J25" s="768" t="s">
        <v>304</v>
      </c>
      <c r="K25" s="768"/>
      <c r="L25" s="768"/>
      <c r="M25" s="768"/>
    </row>
    <row r="26" spans="2:13" ht="13.5">
      <c r="B26" s="155" t="s">
        <v>110</v>
      </c>
      <c r="C26" s="427">
        <v>0</v>
      </c>
      <c r="D26" s="427">
        <v>0</v>
      </c>
      <c r="E26" s="427">
        <v>0</v>
      </c>
      <c r="J26" s="768"/>
      <c r="K26" s="768"/>
      <c r="L26" s="768"/>
      <c r="M26" s="768"/>
    </row>
    <row r="27" spans="2:13" ht="13.5">
      <c r="B27" s="155" t="s">
        <v>111</v>
      </c>
      <c r="C27" s="427">
        <v>0</v>
      </c>
      <c r="D27" s="427">
        <v>0</v>
      </c>
      <c r="E27" s="427">
        <v>0</v>
      </c>
      <c r="J27" s="149"/>
      <c r="K27" s="370"/>
      <c r="L27" s="369"/>
      <c r="M27" s="369"/>
    </row>
    <row r="28" spans="2:13" ht="13.5">
      <c r="B28" s="155" t="s">
        <v>112</v>
      </c>
      <c r="C28" s="427">
        <v>0</v>
      </c>
      <c r="D28" s="427">
        <v>0</v>
      </c>
      <c r="E28" s="427">
        <v>0</v>
      </c>
      <c r="J28" s="766" t="s">
        <v>117</v>
      </c>
      <c r="K28" s="766"/>
      <c r="L28" s="766"/>
      <c r="M28" s="766"/>
    </row>
    <row r="29" spans="2:13" ht="13.5">
      <c r="B29" s="155" t="s">
        <v>113</v>
      </c>
      <c r="C29" s="427">
        <v>0</v>
      </c>
      <c r="D29" s="427">
        <v>4</v>
      </c>
      <c r="E29" s="427">
        <v>1</v>
      </c>
      <c r="J29" s="766"/>
      <c r="K29" s="766"/>
      <c r="L29" s="766"/>
      <c r="M29" s="766"/>
    </row>
    <row r="30" spans="2:13" ht="13.5">
      <c r="B30" s="155" t="s">
        <v>114</v>
      </c>
      <c r="C30" s="427">
        <v>0</v>
      </c>
      <c r="D30" s="427">
        <v>0</v>
      </c>
      <c r="E30" s="427">
        <v>0</v>
      </c>
      <c r="J30" s="766"/>
      <c r="K30" s="766"/>
      <c r="L30" s="766"/>
      <c r="M30" s="766"/>
    </row>
    <row r="31" spans="2:13" ht="13.5">
      <c r="B31" s="158" t="s">
        <v>115</v>
      </c>
      <c r="C31" s="427">
        <v>3</v>
      </c>
      <c r="D31" s="427">
        <v>8</v>
      </c>
      <c r="E31" s="427">
        <v>0</v>
      </c>
      <c r="J31" s="149"/>
      <c r="K31" s="369"/>
      <c r="L31" s="369"/>
      <c r="M31" s="369"/>
    </row>
    <row r="32" spans="2:13" ht="13.5">
      <c r="B32" s="168" t="s">
        <v>116</v>
      </c>
      <c r="C32" s="429">
        <f>SUM(C5:C31)</f>
        <v>3</v>
      </c>
      <c r="D32" s="429">
        <f>SUM(D5:D31)</f>
        <v>13</v>
      </c>
      <c r="E32" s="429">
        <f>SUM(E5:E31)</f>
        <v>3</v>
      </c>
      <c r="J32" s="766" t="s">
        <v>421</v>
      </c>
      <c r="K32" s="766"/>
      <c r="L32" s="766"/>
      <c r="M32" s="766"/>
    </row>
    <row r="33" spans="10:13" ht="12.75">
      <c r="J33" s="766"/>
      <c r="K33" s="766"/>
      <c r="L33" s="766"/>
      <c r="M33" s="766"/>
    </row>
    <row r="34" spans="2:13" ht="12.75" customHeight="1">
      <c r="B34" s="768" t="s">
        <v>304</v>
      </c>
      <c r="C34" s="768"/>
      <c r="D34" s="768"/>
      <c r="E34" s="768"/>
      <c r="J34" s="390"/>
      <c r="K34" s="390"/>
      <c r="L34" s="390"/>
      <c r="M34" s="390"/>
    </row>
    <row r="35" spans="2:13" ht="12.75">
      <c r="B35" s="768"/>
      <c r="C35" s="768"/>
      <c r="D35" s="768"/>
      <c r="E35" s="768"/>
      <c r="J35" s="390"/>
      <c r="K35" s="390"/>
      <c r="L35" s="390"/>
      <c r="M35" s="390"/>
    </row>
    <row r="37" spans="2:13" ht="12.75" customHeight="1">
      <c r="B37" s="766" t="s">
        <v>117</v>
      </c>
      <c r="C37" s="766"/>
      <c r="D37" s="766"/>
      <c r="E37" s="766"/>
      <c r="J37" s="169"/>
      <c r="K37" s="169"/>
      <c r="L37" s="169"/>
      <c r="M37" s="169"/>
    </row>
    <row r="38" spans="2:13" ht="12.75">
      <c r="B38" s="766"/>
      <c r="C38" s="766"/>
      <c r="D38" s="766"/>
      <c r="E38" s="766"/>
      <c r="J38" s="169"/>
      <c r="K38" s="169"/>
      <c r="L38" s="169"/>
      <c r="M38" s="169"/>
    </row>
    <row r="39" spans="2:13" ht="12.75">
      <c r="B39" s="766"/>
      <c r="C39" s="766"/>
      <c r="D39" s="766"/>
      <c r="E39" s="766"/>
      <c r="J39" s="169"/>
      <c r="K39" s="169"/>
      <c r="L39" s="169"/>
      <c r="M39" s="169"/>
    </row>
    <row r="40" spans="2:13" ht="12.75">
      <c r="B40" s="169"/>
      <c r="C40" s="169"/>
      <c r="D40" s="169"/>
      <c r="E40" s="169"/>
      <c r="J40" s="169"/>
      <c r="K40" s="169"/>
      <c r="L40" s="169"/>
      <c r="M40" s="169"/>
    </row>
    <row r="41" spans="2:13" ht="28.5" customHeight="1">
      <c r="B41" s="766" t="s">
        <v>363</v>
      </c>
      <c r="C41" s="766"/>
      <c r="D41" s="766"/>
      <c r="E41" s="766"/>
      <c r="J41" s="169"/>
      <c r="K41" s="169"/>
      <c r="L41" s="169"/>
      <c r="M41" s="169"/>
    </row>
    <row r="43" spans="10:13" ht="12.75">
      <c r="J43" s="767" t="s">
        <v>314</v>
      </c>
      <c r="K43" s="767"/>
      <c r="L43" s="767"/>
      <c r="M43" s="767"/>
    </row>
    <row r="44" spans="10:13" ht="12.75">
      <c r="J44" s="767"/>
      <c r="K44" s="767"/>
      <c r="L44" s="767"/>
      <c r="M44" s="767"/>
    </row>
    <row r="45" spans="10:13" ht="12.75">
      <c r="J45" s="29"/>
      <c r="K45" s="248"/>
      <c r="L45" s="248"/>
      <c r="M45" s="248"/>
    </row>
    <row r="46" spans="10:13" ht="12.75">
      <c r="J46" s="29"/>
      <c r="K46" s="248"/>
      <c r="L46" s="248"/>
      <c r="M46" s="248"/>
    </row>
    <row r="47" spans="10:13" ht="12.75">
      <c r="J47" s="29"/>
      <c r="K47" s="248"/>
      <c r="L47" s="248"/>
      <c r="M47" s="248"/>
    </row>
  </sheetData>
  <sheetProtection/>
  <mergeCells count="9">
    <mergeCell ref="B37:E39"/>
    <mergeCell ref="B41:E41"/>
    <mergeCell ref="J43:M44"/>
    <mergeCell ref="A2:E2"/>
    <mergeCell ref="I2:M2"/>
    <mergeCell ref="J25:M26"/>
    <mergeCell ref="J28:M30"/>
    <mergeCell ref="J32:M33"/>
    <mergeCell ref="B34:E35"/>
  </mergeCell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DB55"/>
  <sheetViews>
    <sheetView showGridLines="0" zoomScalePageLayoutView="0" workbookViewId="0" topLeftCell="A1">
      <selection activeCell="A1" sqref="A1"/>
    </sheetView>
  </sheetViews>
  <sheetFormatPr defaultColWidth="11.421875" defaultRowHeight="12.75"/>
  <cols>
    <col min="1" max="1" width="22.28125" style="0" customWidth="1"/>
    <col min="2" max="3" width="7.00390625" style="0" customWidth="1"/>
    <col min="4" max="4" width="6.7109375" style="0" customWidth="1"/>
    <col min="5" max="5" width="7.00390625" style="0" customWidth="1"/>
    <col min="6" max="6" width="6.421875" style="0" customWidth="1"/>
    <col min="7" max="7" width="5.8515625" style="0" customWidth="1"/>
    <col min="8" max="8" width="6.421875" style="0" customWidth="1"/>
    <col min="9" max="9" width="5.28125" style="0" customWidth="1"/>
    <col min="10" max="10" width="7.00390625" style="0" customWidth="1"/>
    <col min="11" max="11" width="6.7109375" style="0" customWidth="1"/>
    <col min="12" max="14" width="6.421875" style="0" customWidth="1"/>
    <col min="15" max="16" width="6.8515625" style="0" customWidth="1"/>
    <col min="17" max="17" width="7.28125" style="0" customWidth="1"/>
    <col min="18" max="18" width="4.421875" style="0" customWidth="1"/>
    <col min="19" max="19" width="1.7109375" style="0" customWidth="1"/>
  </cols>
  <sheetData>
    <row r="1" spans="1:19" ht="12.75" customHeight="1">
      <c r="A1" s="1"/>
      <c r="B1" s="1"/>
      <c r="C1" s="1"/>
      <c r="D1" s="1"/>
      <c r="E1" s="1"/>
      <c r="F1" s="1"/>
      <c r="G1" s="1"/>
      <c r="H1" s="1"/>
      <c r="I1" s="1"/>
      <c r="J1" s="1"/>
      <c r="K1" s="1"/>
      <c r="L1" s="1"/>
      <c r="M1" s="1"/>
      <c r="N1" s="1"/>
      <c r="O1" s="1"/>
      <c r="P1" s="1"/>
      <c r="Q1" s="1"/>
      <c r="R1" s="1"/>
      <c r="S1" s="170"/>
    </row>
    <row r="2" spans="1:19" ht="12.75" customHeight="1">
      <c r="A2" s="769" t="s">
        <v>298</v>
      </c>
      <c r="B2" s="770"/>
      <c r="C2" s="770"/>
      <c r="D2" s="770"/>
      <c r="E2" s="770"/>
      <c r="F2" s="770"/>
      <c r="G2" s="770"/>
      <c r="H2" s="770"/>
      <c r="I2" s="770"/>
      <c r="J2" s="770"/>
      <c r="K2" s="770"/>
      <c r="L2" s="770"/>
      <c r="M2" s="770"/>
      <c r="N2" s="770"/>
      <c r="O2" s="770"/>
      <c r="P2" s="770"/>
      <c r="Q2" s="770"/>
      <c r="R2" s="770"/>
      <c r="S2" s="170"/>
    </row>
    <row r="3" spans="1:19" ht="12.75" customHeight="1">
      <c r="A3" s="1"/>
      <c r="B3" s="1"/>
      <c r="C3" s="1"/>
      <c r="D3" s="1"/>
      <c r="E3" s="1"/>
      <c r="F3" s="1"/>
      <c r="G3" s="1"/>
      <c r="H3" s="1"/>
      <c r="I3" s="1"/>
      <c r="J3" s="1"/>
      <c r="K3" s="1"/>
      <c r="L3" s="1"/>
      <c r="M3" s="1"/>
      <c r="N3" s="1"/>
      <c r="O3" s="1"/>
      <c r="P3" s="1"/>
      <c r="Q3" s="1"/>
      <c r="R3" s="1"/>
      <c r="S3" s="170"/>
    </row>
    <row r="4" spans="1:18" ht="37.5" customHeight="1">
      <c r="A4" s="171"/>
      <c r="B4" s="148" t="s">
        <v>124</v>
      </c>
      <c r="C4" s="165" t="s">
        <v>125</v>
      </c>
      <c r="D4" s="165" t="s">
        <v>126</v>
      </c>
      <c r="E4" s="165" t="s">
        <v>127</v>
      </c>
      <c r="F4" s="165" t="s">
        <v>85</v>
      </c>
      <c r="G4" s="165" t="s">
        <v>128</v>
      </c>
      <c r="H4" s="165" t="s">
        <v>129</v>
      </c>
      <c r="I4" s="165" t="s">
        <v>130</v>
      </c>
      <c r="J4" s="165" t="s">
        <v>131</v>
      </c>
      <c r="K4" s="165" t="s">
        <v>132</v>
      </c>
      <c r="L4" s="165" t="s">
        <v>133</v>
      </c>
      <c r="M4" s="165" t="s">
        <v>134</v>
      </c>
      <c r="N4" s="165" t="s">
        <v>135</v>
      </c>
      <c r="O4" s="165" t="s">
        <v>136</v>
      </c>
      <c r="P4" s="165" t="s">
        <v>137</v>
      </c>
      <c r="Q4" s="165" t="s">
        <v>138</v>
      </c>
      <c r="R4" s="172" t="s">
        <v>226</v>
      </c>
    </row>
    <row r="5" spans="1:18" ht="14.25" thickBot="1">
      <c r="A5" s="173" t="s">
        <v>139</v>
      </c>
      <c r="B5" s="174">
        <v>15</v>
      </c>
      <c r="C5" s="174">
        <v>2</v>
      </c>
      <c r="D5" s="174">
        <v>2</v>
      </c>
      <c r="E5" s="174">
        <v>1</v>
      </c>
      <c r="F5" s="174">
        <v>1</v>
      </c>
      <c r="G5" s="174">
        <v>1</v>
      </c>
      <c r="H5" s="174">
        <v>1</v>
      </c>
      <c r="I5" s="174">
        <v>1</v>
      </c>
      <c r="J5" s="174">
        <v>10</v>
      </c>
      <c r="K5" s="174">
        <v>0</v>
      </c>
      <c r="L5" s="174">
        <v>1</v>
      </c>
      <c r="M5" s="174">
        <v>0</v>
      </c>
      <c r="N5" s="174">
        <v>1</v>
      </c>
      <c r="O5" s="174">
        <v>0</v>
      </c>
      <c r="P5" s="174">
        <v>1</v>
      </c>
      <c r="Q5" s="174">
        <v>0</v>
      </c>
      <c r="R5" s="175">
        <f>SUM(B5:Q5)</f>
        <v>37</v>
      </c>
    </row>
    <row r="6" spans="1:18" ht="14.25" thickBot="1">
      <c r="A6" s="176" t="s">
        <v>140</v>
      </c>
      <c r="B6" s="177">
        <v>27</v>
      </c>
      <c r="C6" s="177">
        <v>2</v>
      </c>
      <c r="D6" s="177">
        <v>4</v>
      </c>
      <c r="E6" s="177">
        <v>3</v>
      </c>
      <c r="F6" s="177">
        <v>1</v>
      </c>
      <c r="G6" s="177">
        <v>1</v>
      </c>
      <c r="H6" s="177">
        <v>1</v>
      </c>
      <c r="I6" s="177">
        <v>1</v>
      </c>
      <c r="J6" s="177">
        <v>15</v>
      </c>
      <c r="K6" s="177">
        <v>1</v>
      </c>
      <c r="L6" s="177">
        <v>3</v>
      </c>
      <c r="M6" s="177">
        <v>1</v>
      </c>
      <c r="N6" s="177">
        <v>1</v>
      </c>
      <c r="O6" s="177">
        <v>1</v>
      </c>
      <c r="P6" s="177">
        <v>1</v>
      </c>
      <c r="Q6" s="177">
        <v>0</v>
      </c>
      <c r="R6" s="175">
        <f aca="true" t="shared" si="0" ref="R6:R30">SUM(B6:Q6)</f>
        <v>63</v>
      </c>
    </row>
    <row r="7" spans="1:18" ht="14.25" thickBot="1">
      <c r="A7" s="178" t="s">
        <v>141</v>
      </c>
      <c r="B7" s="179">
        <v>12</v>
      </c>
      <c r="C7" s="179">
        <v>2</v>
      </c>
      <c r="D7" s="179">
        <v>1</v>
      </c>
      <c r="E7" s="179">
        <v>1</v>
      </c>
      <c r="F7" s="179">
        <v>1</v>
      </c>
      <c r="G7" s="179">
        <v>1</v>
      </c>
      <c r="H7" s="179">
        <v>1</v>
      </c>
      <c r="I7" s="179">
        <v>1</v>
      </c>
      <c r="J7" s="179">
        <v>6</v>
      </c>
      <c r="K7" s="179">
        <v>1</v>
      </c>
      <c r="L7" s="179">
        <v>1</v>
      </c>
      <c r="M7" s="179">
        <v>0</v>
      </c>
      <c r="N7" s="179">
        <v>0</v>
      </c>
      <c r="O7" s="179">
        <v>0</v>
      </c>
      <c r="P7" s="179">
        <v>1</v>
      </c>
      <c r="Q7" s="179">
        <v>0</v>
      </c>
      <c r="R7" s="175">
        <f t="shared" si="0"/>
        <v>29</v>
      </c>
    </row>
    <row r="8" spans="1:18" ht="14.25" thickBot="1">
      <c r="A8" s="178" t="s">
        <v>142</v>
      </c>
      <c r="B8" s="179">
        <v>21</v>
      </c>
      <c r="C8" s="179">
        <v>1</v>
      </c>
      <c r="D8" s="179">
        <v>2</v>
      </c>
      <c r="E8" s="179">
        <v>1</v>
      </c>
      <c r="F8" s="179">
        <v>1</v>
      </c>
      <c r="G8" s="179">
        <v>1</v>
      </c>
      <c r="H8" s="179">
        <v>1</v>
      </c>
      <c r="I8" s="179">
        <v>1</v>
      </c>
      <c r="J8" s="179">
        <v>10</v>
      </c>
      <c r="K8" s="179">
        <v>1</v>
      </c>
      <c r="L8" s="179">
        <v>1</v>
      </c>
      <c r="M8" s="179">
        <v>0</v>
      </c>
      <c r="N8" s="179">
        <v>0</v>
      </c>
      <c r="O8" s="179">
        <v>0</v>
      </c>
      <c r="P8" s="179">
        <v>1</v>
      </c>
      <c r="Q8" s="179">
        <v>0</v>
      </c>
      <c r="R8" s="175">
        <f t="shared" si="0"/>
        <v>42</v>
      </c>
    </row>
    <row r="9" spans="1:18" ht="14.25" thickBot="1">
      <c r="A9" s="176" t="s">
        <v>143</v>
      </c>
      <c r="B9" s="174">
        <v>17</v>
      </c>
      <c r="C9" s="174">
        <v>2</v>
      </c>
      <c r="D9" s="174">
        <v>1</v>
      </c>
      <c r="E9" s="174">
        <v>1</v>
      </c>
      <c r="F9" s="174">
        <v>0</v>
      </c>
      <c r="G9" s="174">
        <v>1</v>
      </c>
      <c r="H9" s="174">
        <v>0</v>
      </c>
      <c r="I9" s="174">
        <v>1</v>
      </c>
      <c r="J9" s="174">
        <v>11</v>
      </c>
      <c r="K9" s="174">
        <v>0</v>
      </c>
      <c r="L9" s="174">
        <v>1</v>
      </c>
      <c r="M9" s="174">
        <v>0</v>
      </c>
      <c r="N9" s="174">
        <v>0</v>
      </c>
      <c r="O9" s="174">
        <v>0</v>
      </c>
      <c r="P9" s="174">
        <v>1</v>
      </c>
      <c r="Q9" s="174">
        <v>0</v>
      </c>
      <c r="R9" s="175">
        <f t="shared" si="0"/>
        <v>36</v>
      </c>
    </row>
    <row r="10" spans="1:18" ht="14.25" thickBot="1">
      <c r="A10" s="180" t="s">
        <v>144</v>
      </c>
      <c r="B10" s="177">
        <v>30</v>
      </c>
      <c r="C10" s="177">
        <v>6</v>
      </c>
      <c r="D10" s="177">
        <v>1</v>
      </c>
      <c r="E10" s="177">
        <v>2</v>
      </c>
      <c r="F10" s="177">
        <v>1</v>
      </c>
      <c r="G10" s="177">
        <v>2</v>
      </c>
      <c r="H10" s="177">
        <v>2</v>
      </c>
      <c r="I10" s="177">
        <v>1</v>
      </c>
      <c r="J10" s="177">
        <v>14</v>
      </c>
      <c r="K10" s="177">
        <v>1</v>
      </c>
      <c r="L10" s="177">
        <v>2</v>
      </c>
      <c r="M10" s="177">
        <v>0</v>
      </c>
      <c r="N10" s="177">
        <v>0</v>
      </c>
      <c r="O10" s="177">
        <v>1</v>
      </c>
      <c r="P10" s="177">
        <v>2</v>
      </c>
      <c r="Q10" s="177">
        <v>0</v>
      </c>
      <c r="R10" s="175">
        <f t="shared" si="0"/>
        <v>65</v>
      </c>
    </row>
    <row r="11" spans="1:18" ht="14.25" thickBot="1">
      <c r="A11" s="178" t="s">
        <v>145</v>
      </c>
      <c r="B11" s="179">
        <v>19</v>
      </c>
      <c r="C11" s="179">
        <v>2</v>
      </c>
      <c r="D11" s="179">
        <v>3</v>
      </c>
      <c r="E11" s="179">
        <v>1</v>
      </c>
      <c r="F11" s="179">
        <v>1</v>
      </c>
      <c r="G11" s="179">
        <v>1</v>
      </c>
      <c r="H11" s="179">
        <v>2</v>
      </c>
      <c r="I11" s="179">
        <v>2</v>
      </c>
      <c r="J11" s="179">
        <v>13</v>
      </c>
      <c r="K11" s="179">
        <v>1</v>
      </c>
      <c r="L11" s="179">
        <v>1</v>
      </c>
      <c r="M11" s="179">
        <v>1</v>
      </c>
      <c r="N11" s="179">
        <v>1</v>
      </c>
      <c r="O11" s="179">
        <v>0</v>
      </c>
      <c r="P11" s="179">
        <v>1</v>
      </c>
      <c r="Q11" s="179">
        <v>1</v>
      </c>
      <c r="R11" s="175">
        <f t="shared" si="0"/>
        <v>50</v>
      </c>
    </row>
    <row r="12" spans="1:18" ht="14.25" thickBot="1">
      <c r="A12" s="178" t="s">
        <v>146</v>
      </c>
      <c r="B12" s="179">
        <v>7</v>
      </c>
      <c r="C12" s="179">
        <v>3</v>
      </c>
      <c r="D12" s="179">
        <v>3</v>
      </c>
      <c r="E12" s="179">
        <v>1</v>
      </c>
      <c r="F12" s="179">
        <v>0</v>
      </c>
      <c r="G12" s="179">
        <v>1</v>
      </c>
      <c r="H12" s="179">
        <v>1</v>
      </c>
      <c r="I12" s="179">
        <v>1</v>
      </c>
      <c r="J12" s="179">
        <v>7</v>
      </c>
      <c r="K12" s="179">
        <v>1</v>
      </c>
      <c r="L12" s="179">
        <v>1</v>
      </c>
      <c r="M12" s="179">
        <v>0</v>
      </c>
      <c r="N12" s="179">
        <v>0</v>
      </c>
      <c r="O12" s="179">
        <v>0</v>
      </c>
      <c r="P12" s="179">
        <v>1</v>
      </c>
      <c r="Q12" s="179">
        <v>0</v>
      </c>
      <c r="R12" s="175">
        <f t="shared" si="0"/>
        <v>27</v>
      </c>
    </row>
    <row r="13" spans="1:18" ht="14.25" thickBot="1">
      <c r="A13" s="181" t="s">
        <v>147</v>
      </c>
      <c r="B13" s="174">
        <v>2</v>
      </c>
      <c r="C13" s="174">
        <v>2</v>
      </c>
      <c r="D13" s="174">
        <v>1</v>
      </c>
      <c r="E13" s="174">
        <v>1</v>
      </c>
      <c r="F13" s="174">
        <v>0</v>
      </c>
      <c r="G13" s="174">
        <v>0</v>
      </c>
      <c r="H13" s="174">
        <v>0</v>
      </c>
      <c r="I13" s="174">
        <v>0</v>
      </c>
      <c r="J13" s="174">
        <v>2</v>
      </c>
      <c r="K13" s="174">
        <v>0</v>
      </c>
      <c r="L13" s="174">
        <v>0</v>
      </c>
      <c r="M13" s="174">
        <v>0</v>
      </c>
      <c r="N13" s="174">
        <v>0</v>
      </c>
      <c r="O13" s="174">
        <v>0</v>
      </c>
      <c r="P13" s="174">
        <v>0</v>
      </c>
      <c r="Q13" s="174">
        <v>0</v>
      </c>
      <c r="R13" s="175">
        <f t="shared" si="0"/>
        <v>8</v>
      </c>
    </row>
    <row r="14" spans="1:18" ht="14.25" thickBot="1">
      <c r="A14" s="180" t="s">
        <v>148</v>
      </c>
      <c r="B14" s="177">
        <v>9</v>
      </c>
      <c r="C14" s="177">
        <v>1</v>
      </c>
      <c r="D14" s="177">
        <v>3</v>
      </c>
      <c r="E14" s="177">
        <v>1</v>
      </c>
      <c r="F14" s="177">
        <v>0</v>
      </c>
      <c r="G14" s="177">
        <v>1</v>
      </c>
      <c r="H14" s="177">
        <v>1</v>
      </c>
      <c r="I14" s="177">
        <v>1</v>
      </c>
      <c r="J14" s="177">
        <v>7</v>
      </c>
      <c r="K14" s="177">
        <v>0</v>
      </c>
      <c r="L14" s="177">
        <v>1</v>
      </c>
      <c r="M14" s="177">
        <v>0</v>
      </c>
      <c r="N14" s="177">
        <v>0</v>
      </c>
      <c r="O14" s="177">
        <v>0</v>
      </c>
      <c r="P14" s="177">
        <v>1</v>
      </c>
      <c r="Q14" s="177">
        <v>0</v>
      </c>
      <c r="R14" s="175">
        <f t="shared" si="0"/>
        <v>26</v>
      </c>
    </row>
    <row r="15" spans="1:18" ht="14.25" thickBot="1">
      <c r="A15" s="178" t="s">
        <v>149</v>
      </c>
      <c r="B15" s="179">
        <v>12</v>
      </c>
      <c r="C15" s="179">
        <v>1</v>
      </c>
      <c r="D15" s="179">
        <v>3</v>
      </c>
      <c r="E15" s="179">
        <v>1</v>
      </c>
      <c r="F15" s="179">
        <v>2</v>
      </c>
      <c r="G15" s="179">
        <v>1</v>
      </c>
      <c r="H15" s="179">
        <v>1</v>
      </c>
      <c r="I15" s="179">
        <v>1</v>
      </c>
      <c r="J15" s="179">
        <v>7</v>
      </c>
      <c r="K15" s="179">
        <v>0</v>
      </c>
      <c r="L15" s="179">
        <v>2</v>
      </c>
      <c r="M15" s="179">
        <v>0</v>
      </c>
      <c r="N15" s="179">
        <v>1</v>
      </c>
      <c r="O15" s="179">
        <v>0</v>
      </c>
      <c r="P15" s="179">
        <v>1</v>
      </c>
      <c r="Q15" s="179">
        <v>0</v>
      </c>
      <c r="R15" s="175">
        <f t="shared" si="0"/>
        <v>33</v>
      </c>
    </row>
    <row r="16" spans="1:18" ht="14.25" thickBot="1">
      <c r="A16" s="178" t="s">
        <v>150</v>
      </c>
      <c r="B16" s="179">
        <v>84</v>
      </c>
      <c r="C16" s="179">
        <v>5</v>
      </c>
      <c r="D16" s="179">
        <v>54</v>
      </c>
      <c r="E16" s="179">
        <v>5</v>
      </c>
      <c r="F16" s="179">
        <v>3</v>
      </c>
      <c r="G16" s="179">
        <v>3</v>
      </c>
      <c r="H16" s="179">
        <v>1</v>
      </c>
      <c r="I16" s="179">
        <v>5</v>
      </c>
      <c r="J16" s="179">
        <v>60</v>
      </c>
      <c r="K16" s="179">
        <v>3</v>
      </c>
      <c r="L16" s="179">
        <v>10</v>
      </c>
      <c r="M16" s="179">
        <v>1</v>
      </c>
      <c r="N16" s="179">
        <v>3</v>
      </c>
      <c r="O16" s="179">
        <v>5</v>
      </c>
      <c r="P16" s="179">
        <v>4</v>
      </c>
      <c r="Q16" s="179">
        <v>1</v>
      </c>
      <c r="R16" s="175">
        <f t="shared" si="0"/>
        <v>247</v>
      </c>
    </row>
    <row r="17" spans="1:18" ht="14.25" thickBot="1">
      <c r="A17" s="181" t="s">
        <v>34</v>
      </c>
      <c r="B17" s="174">
        <v>16</v>
      </c>
      <c r="C17" s="174">
        <v>2</v>
      </c>
      <c r="D17" s="174">
        <v>4</v>
      </c>
      <c r="E17" s="174">
        <v>1</v>
      </c>
      <c r="F17" s="174">
        <v>1</v>
      </c>
      <c r="G17" s="174">
        <v>1</v>
      </c>
      <c r="H17" s="174">
        <v>1</v>
      </c>
      <c r="I17" s="174">
        <v>2</v>
      </c>
      <c r="J17" s="174">
        <v>13</v>
      </c>
      <c r="K17" s="174">
        <v>1</v>
      </c>
      <c r="L17" s="174">
        <v>1</v>
      </c>
      <c r="M17" s="174">
        <v>1</v>
      </c>
      <c r="N17" s="174">
        <v>0</v>
      </c>
      <c r="O17" s="174">
        <v>0</v>
      </c>
      <c r="P17" s="174">
        <v>2</v>
      </c>
      <c r="Q17" s="174">
        <v>0</v>
      </c>
      <c r="R17" s="175">
        <f t="shared" si="0"/>
        <v>46</v>
      </c>
    </row>
    <row r="18" spans="1:18" ht="14.25" thickBot="1">
      <c r="A18" s="180" t="s">
        <v>35</v>
      </c>
      <c r="B18" s="177">
        <v>7</v>
      </c>
      <c r="C18" s="177">
        <v>1</v>
      </c>
      <c r="D18" s="177">
        <v>1</v>
      </c>
      <c r="E18" s="177">
        <v>1</v>
      </c>
      <c r="F18" s="177">
        <v>1</v>
      </c>
      <c r="G18" s="177">
        <v>1</v>
      </c>
      <c r="H18" s="177">
        <v>1</v>
      </c>
      <c r="I18" s="177">
        <v>0</v>
      </c>
      <c r="J18" s="177">
        <v>6</v>
      </c>
      <c r="K18" s="177">
        <v>0</v>
      </c>
      <c r="L18" s="177">
        <v>3</v>
      </c>
      <c r="M18" s="177">
        <v>0</v>
      </c>
      <c r="N18" s="177">
        <v>0</v>
      </c>
      <c r="O18" s="177">
        <v>0</v>
      </c>
      <c r="P18" s="177">
        <v>1</v>
      </c>
      <c r="Q18" s="177">
        <v>0</v>
      </c>
      <c r="R18" s="175">
        <f t="shared" si="0"/>
        <v>23</v>
      </c>
    </row>
    <row r="19" spans="1:18" ht="14.25" thickBot="1">
      <c r="A19" s="178" t="s">
        <v>36</v>
      </c>
      <c r="B19" s="179">
        <v>16</v>
      </c>
      <c r="C19" s="179">
        <v>2</v>
      </c>
      <c r="D19" s="179">
        <v>4</v>
      </c>
      <c r="E19" s="179">
        <v>2</v>
      </c>
      <c r="F19" s="179">
        <v>1</v>
      </c>
      <c r="G19" s="179">
        <v>1</v>
      </c>
      <c r="H19" s="179">
        <v>1</v>
      </c>
      <c r="I19" s="179">
        <v>2</v>
      </c>
      <c r="J19" s="179">
        <v>17</v>
      </c>
      <c r="K19" s="179">
        <v>1</v>
      </c>
      <c r="L19" s="179">
        <v>1</v>
      </c>
      <c r="M19" s="179">
        <v>1</v>
      </c>
      <c r="N19" s="179">
        <v>0</v>
      </c>
      <c r="O19" s="179">
        <v>0</v>
      </c>
      <c r="P19" s="179">
        <v>2</v>
      </c>
      <c r="Q19" s="179">
        <v>0</v>
      </c>
      <c r="R19" s="175">
        <f t="shared" si="0"/>
        <v>51</v>
      </c>
    </row>
    <row r="20" spans="1:18" ht="14.25" thickBot="1">
      <c r="A20" s="178" t="s">
        <v>37</v>
      </c>
      <c r="B20" s="179">
        <v>17</v>
      </c>
      <c r="C20" s="179">
        <v>3</v>
      </c>
      <c r="D20" s="179">
        <v>2</v>
      </c>
      <c r="E20" s="179">
        <v>1</v>
      </c>
      <c r="F20" s="179">
        <v>0</v>
      </c>
      <c r="G20" s="179">
        <v>1</v>
      </c>
      <c r="H20" s="179">
        <v>1</v>
      </c>
      <c r="I20" s="179">
        <v>1</v>
      </c>
      <c r="J20" s="179">
        <v>13</v>
      </c>
      <c r="K20" s="179">
        <v>1</v>
      </c>
      <c r="L20" s="179">
        <v>1</v>
      </c>
      <c r="M20" s="179">
        <v>0</v>
      </c>
      <c r="N20" s="179">
        <v>1</v>
      </c>
      <c r="O20" s="179">
        <v>1</v>
      </c>
      <c r="P20" s="179">
        <v>1</v>
      </c>
      <c r="Q20" s="179">
        <v>0</v>
      </c>
      <c r="R20" s="175">
        <f t="shared" si="0"/>
        <v>44</v>
      </c>
    </row>
    <row r="21" spans="1:18" ht="14.25" thickBot="1">
      <c r="A21" s="181" t="s">
        <v>38</v>
      </c>
      <c r="B21" s="174">
        <v>27</v>
      </c>
      <c r="C21" s="174">
        <v>3</v>
      </c>
      <c r="D21" s="174">
        <v>4</v>
      </c>
      <c r="E21" s="174">
        <v>4</v>
      </c>
      <c r="F21" s="174">
        <v>2</v>
      </c>
      <c r="G21" s="174">
        <v>1</v>
      </c>
      <c r="H21" s="174">
        <v>1</v>
      </c>
      <c r="I21" s="174">
        <v>3</v>
      </c>
      <c r="J21" s="174">
        <v>23</v>
      </c>
      <c r="K21" s="174">
        <v>0</v>
      </c>
      <c r="L21" s="174">
        <v>3</v>
      </c>
      <c r="M21" s="174">
        <v>1</v>
      </c>
      <c r="N21" s="174">
        <v>1</v>
      </c>
      <c r="O21" s="174">
        <v>1</v>
      </c>
      <c r="P21" s="174">
        <v>2</v>
      </c>
      <c r="Q21" s="174">
        <v>0</v>
      </c>
      <c r="R21" s="175">
        <f t="shared" si="0"/>
        <v>76</v>
      </c>
    </row>
    <row r="22" spans="1:18" ht="14.25" thickBot="1">
      <c r="A22" s="180" t="s">
        <v>39</v>
      </c>
      <c r="B22" s="177">
        <v>28</v>
      </c>
      <c r="C22" s="177">
        <v>4</v>
      </c>
      <c r="D22" s="177">
        <v>2</v>
      </c>
      <c r="E22" s="177">
        <v>2</v>
      </c>
      <c r="F22" s="177">
        <v>1</v>
      </c>
      <c r="G22" s="177">
        <v>1</v>
      </c>
      <c r="H22" s="177">
        <v>1</v>
      </c>
      <c r="I22" s="177">
        <v>2</v>
      </c>
      <c r="J22" s="177">
        <v>14</v>
      </c>
      <c r="K22" s="177">
        <v>1</v>
      </c>
      <c r="L22" s="177">
        <v>2</v>
      </c>
      <c r="M22" s="177">
        <v>0</v>
      </c>
      <c r="N22" s="177">
        <v>0</v>
      </c>
      <c r="O22" s="177">
        <v>1</v>
      </c>
      <c r="P22" s="177">
        <v>2</v>
      </c>
      <c r="Q22" s="177">
        <v>0</v>
      </c>
      <c r="R22" s="175">
        <f t="shared" si="0"/>
        <v>61</v>
      </c>
    </row>
    <row r="23" spans="1:18" ht="14.25" thickBot="1">
      <c r="A23" s="178" t="s">
        <v>40</v>
      </c>
      <c r="B23" s="179">
        <v>13</v>
      </c>
      <c r="C23" s="179">
        <v>3</v>
      </c>
      <c r="D23" s="179">
        <v>3</v>
      </c>
      <c r="E23" s="179">
        <v>2</v>
      </c>
      <c r="F23" s="179">
        <v>0</v>
      </c>
      <c r="G23" s="179">
        <v>1</v>
      </c>
      <c r="H23" s="179">
        <v>1</v>
      </c>
      <c r="I23" s="179">
        <v>1</v>
      </c>
      <c r="J23" s="179">
        <v>11</v>
      </c>
      <c r="K23" s="179">
        <v>1</v>
      </c>
      <c r="L23" s="179">
        <v>1</v>
      </c>
      <c r="M23" s="179">
        <v>0</v>
      </c>
      <c r="N23" s="179">
        <v>0</v>
      </c>
      <c r="O23" s="179">
        <v>0</v>
      </c>
      <c r="P23" s="179">
        <v>1</v>
      </c>
      <c r="Q23" s="179">
        <v>1</v>
      </c>
      <c r="R23" s="175">
        <f t="shared" si="0"/>
        <v>39</v>
      </c>
    </row>
    <row r="24" spans="1:106" s="173" customFormat="1" ht="14.25" thickBot="1">
      <c r="A24" s="178" t="s">
        <v>41</v>
      </c>
      <c r="B24" s="179">
        <v>11</v>
      </c>
      <c r="C24" s="179">
        <v>3</v>
      </c>
      <c r="D24" s="179">
        <v>2</v>
      </c>
      <c r="E24" s="179">
        <v>1</v>
      </c>
      <c r="F24" s="179">
        <v>1</v>
      </c>
      <c r="G24" s="179">
        <v>1</v>
      </c>
      <c r="H24" s="179">
        <v>0</v>
      </c>
      <c r="I24" s="179">
        <v>0</v>
      </c>
      <c r="J24" s="179">
        <v>7</v>
      </c>
      <c r="K24" s="179">
        <v>1</v>
      </c>
      <c r="L24" s="179">
        <v>1</v>
      </c>
      <c r="M24" s="179">
        <v>0</v>
      </c>
      <c r="N24" s="179">
        <v>0</v>
      </c>
      <c r="O24" s="179">
        <v>0</v>
      </c>
      <c r="P24" s="179">
        <v>1</v>
      </c>
      <c r="Q24" s="179">
        <v>0</v>
      </c>
      <c r="R24" s="175">
        <f t="shared" si="0"/>
        <v>29</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row>
    <row r="25" spans="1:18" ht="14.25" thickBot="1">
      <c r="A25" s="181" t="s">
        <v>355</v>
      </c>
      <c r="B25" s="174">
        <v>37</v>
      </c>
      <c r="C25" s="174">
        <v>5</v>
      </c>
      <c r="D25" s="174">
        <v>9</v>
      </c>
      <c r="E25" s="174">
        <v>3</v>
      </c>
      <c r="F25" s="174">
        <v>2</v>
      </c>
      <c r="G25" s="174">
        <v>2</v>
      </c>
      <c r="H25" s="174">
        <v>1</v>
      </c>
      <c r="I25" s="174">
        <v>2</v>
      </c>
      <c r="J25" s="174">
        <v>25</v>
      </c>
      <c r="K25" s="174">
        <v>1</v>
      </c>
      <c r="L25" s="174">
        <v>2</v>
      </c>
      <c r="M25" s="174">
        <v>1</v>
      </c>
      <c r="N25" s="174">
        <v>2</v>
      </c>
      <c r="O25" s="174">
        <v>1</v>
      </c>
      <c r="P25" s="174">
        <v>2</v>
      </c>
      <c r="Q25" s="174">
        <v>0</v>
      </c>
      <c r="R25" s="175">
        <f t="shared" si="0"/>
        <v>95</v>
      </c>
    </row>
    <row r="26" spans="1:106" s="173" customFormat="1" ht="14.25" thickBot="1">
      <c r="A26" s="180" t="s">
        <v>354</v>
      </c>
      <c r="B26" s="177">
        <v>51</v>
      </c>
      <c r="C26" s="177">
        <v>8</v>
      </c>
      <c r="D26" s="177">
        <v>13</v>
      </c>
      <c r="E26" s="177">
        <v>5</v>
      </c>
      <c r="F26" s="177">
        <v>1</v>
      </c>
      <c r="G26" s="177">
        <v>2</v>
      </c>
      <c r="H26" s="177">
        <v>1</v>
      </c>
      <c r="I26" s="177">
        <v>2</v>
      </c>
      <c r="J26" s="177">
        <v>30</v>
      </c>
      <c r="K26" s="177">
        <v>2</v>
      </c>
      <c r="L26" s="177">
        <v>4</v>
      </c>
      <c r="M26" s="177">
        <v>1</v>
      </c>
      <c r="N26" s="177">
        <v>1</v>
      </c>
      <c r="O26" s="177">
        <v>0</v>
      </c>
      <c r="P26" s="177">
        <v>3</v>
      </c>
      <c r="Q26" s="177">
        <v>1</v>
      </c>
      <c r="R26" s="175">
        <f t="shared" si="0"/>
        <v>125</v>
      </c>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row>
    <row r="27" spans="1:106" s="173" customFormat="1" ht="14.25" thickBot="1">
      <c r="A27" s="182" t="s">
        <v>42</v>
      </c>
      <c r="B27" s="183">
        <f>SUM(B5:B26)</f>
        <v>478</v>
      </c>
      <c r="C27" s="183">
        <f aca="true" t="shared" si="1" ref="C27:Q27">SUM(C5:C26)</f>
        <v>63</v>
      </c>
      <c r="D27" s="183">
        <f t="shared" si="1"/>
        <v>122</v>
      </c>
      <c r="E27" s="183">
        <f t="shared" si="1"/>
        <v>41</v>
      </c>
      <c r="F27" s="183">
        <f t="shared" si="1"/>
        <v>21</v>
      </c>
      <c r="G27" s="183">
        <f t="shared" si="1"/>
        <v>26</v>
      </c>
      <c r="H27" s="183">
        <f t="shared" si="1"/>
        <v>21</v>
      </c>
      <c r="I27" s="183">
        <f t="shared" si="1"/>
        <v>31</v>
      </c>
      <c r="J27" s="183">
        <f t="shared" si="1"/>
        <v>321</v>
      </c>
      <c r="K27" s="183">
        <f t="shared" si="1"/>
        <v>18</v>
      </c>
      <c r="L27" s="183">
        <f t="shared" si="1"/>
        <v>43</v>
      </c>
      <c r="M27" s="183">
        <f t="shared" si="1"/>
        <v>8</v>
      </c>
      <c r="N27" s="183">
        <f t="shared" si="1"/>
        <v>12</v>
      </c>
      <c r="O27" s="183">
        <f t="shared" si="1"/>
        <v>11</v>
      </c>
      <c r="P27" s="183">
        <f t="shared" si="1"/>
        <v>32</v>
      </c>
      <c r="Q27" s="183">
        <f t="shared" si="1"/>
        <v>4</v>
      </c>
      <c r="R27" s="175">
        <f t="shared" si="0"/>
        <v>1252</v>
      </c>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row>
    <row r="28" spans="1:18" ht="14.25" thickBot="1">
      <c r="A28" s="178" t="s">
        <v>43</v>
      </c>
      <c r="B28" s="179">
        <v>3</v>
      </c>
      <c r="C28" s="179">
        <v>1</v>
      </c>
      <c r="D28" s="179">
        <v>4</v>
      </c>
      <c r="E28" s="179">
        <v>0</v>
      </c>
      <c r="F28" s="179">
        <v>0</v>
      </c>
      <c r="G28" s="179">
        <v>1</v>
      </c>
      <c r="H28" s="179">
        <v>1</v>
      </c>
      <c r="I28" s="179">
        <v>2</v>
      </c>
      <c r="J28" s="179">
        <v>3</v>
      </c>
      <c r="K28" s="179">
        <v>0</v>
      </c>
      <c r="L28" s="179">
        <v>1</v>
      </c>
      <c r="M28" s="179">
        <v>0</v>
      </c>
      <c r="N28" s="179">
        <v>0</v>
      </c>
      <c r="O28" s="179">
        <v>0</v>
      </c>
      <c r="P28" s="179">
        <v>1</v>
      </c>
      <c r="Q28" s="179">
        <v>0</v>
      </c>
      <c r="R28" s="175">
        <f t="shared" si="0"/>
        <v>17</v>
      </c>
    </row>
    <row r="29" spans="1:18" ht="14.25" thickBot="1">
      <c r="A29" s="181" t="s">
        <v>31</v>
      </c>
      <c r="B29" s="174">
        <v>5</v>
      </c>
      <c r="C29" s="174">
        <v>1</v>
      </c>
      <c r="D29" s="174">
        <v>3</v>
      </c>
      <c r="E29" s="174">
        <v>0</v>
      </c>
      <c r="F29" s="174">
        <v>1</v>
      </c>
      <c r="G29" s="174">
        <v>1</v>
      </c>
      <c r="H29" s="174">
        <v>1</v>
      </c>
      <c r="I29" s="174">
        <v>1</v>
      </c>
      <c r="J29" s="174">
        <v>3</v>
      </c>
      <c r="K29" s="174">
        <v>0</v>
      </c>
      <c r="L29" s="174">
        <v>1</v>
      </c>
      <c r="M29" s="174">
        <v>0</v>
      </c>
      <c r="N29" s="174">
        <v>1</v>
      </c>
      <c r="O29" s="174">
        <v>0</v>
      </c>
      <c r="P29" s="174">
        <v>1</v>
      </c>
      <c r="Q29" s="174">
        <v>0</v>
      </c>
      <c r="R29" s="175">
        <f t="shared" si="0"/>
        <v>19</v>
      </c>
    </row>
    <row r="30" spans="1:18" ht="14.25" thickBot="1">
      <c r="A30" s="184" t="s">
        <v>44</v>
      </c>
      <c r="B30" s="185">
        <f>SUM(B27:B29)</f>
        <v>486</v>
      </c>
      <c r="C30" s="185">
        <f aca="true" t="shared" si="2" ref="C30:Q30">SUM(C27:C29)</f>
        <v>65</v>
      </c>
      <c r="D30" s="185">
        <f t="shared" si="2"/>
        <v>129</v>
      </c>
      <c r="E30" s="185">
        <f t="shared" si="2"/>
        <v>41</v>
      </c>
      <c r="F30" s="185">
        <f t="shared" si="2"/>
        <v>22</v>
      </c>
      <c r="G30" s="185">
        <f t="shared" si="2"/>
        <v>28</v>
      </c>
      <c r="H30" s="185">
        <f t="shared" si="2"/>
        <v>23</v>
      </c>
      <c r="I30" s="185">
        <f t="shared" si="2"/>
        <v>34</v>
      </c>
      <c r="J30" s="185">
        <f t="shared" si="2"/>
        <v>327</v>
      </c>
      <c r="K30" s="185">
        <f t="shared" si="2"/>
        <v>18</v>
      </c>
      <c r="L30" s="185">
        <f t="shared" si="2"/>
        <v>45</v>
      </c>
      <c r="M30" s="185">
        <f t="shared" si="2"/>
        <v>8</v>
      </c>
      <c r="N30" s="185">
        <f t="shared" si="2"/>
        <v>13</v>
      </c>
      <c r="O30" s="185">
        <f t="shared" si="2"/>
        <v>11</v>
      </c>
      <c r="P30" s="185">
        <f t="shared" si="2"/>
        <v>34</v>
      </c>
      <c r="Q30" s="185">
        <f t="shared" si="2"/>
        <v>4</v>
      </c>
      <c r="R30" s="175">
        <f t="shared" si="0"/>
        <v>1288</v>
      </c>
    </row>
    <row r="33" spans="1:19" ht="17.25" customHeight="1">
      <c r="A33" s="581" t="s">
        <v>298</v>
      </c>
      <c r="B33" s="581"/>
      <c r="C33" s="581"/>
      <c r="D33" s="581"/>
      <c r="E33" s="581"/>
      <c r="F33" s="581"/>
      <c r="G33" s="581"/>
      <c r="H33" s="581"/>
      <c r="I33" s="581"/>
      <c r="J33" s="581"/>
      <c r="K33" s="581"/>
      <c r="L33" s="581"/>
      <c r="M33" s="581"/>
      <c r="N33" s="581"/>
      <c r="O33" s="581"/>
      <c r="P33" s="581"/>
      <c r="Q33" s="581"/>
      <c r="R33" s="581"/>
      <c r="S33" s="170"/>
    </row>
    <row r="34" spans="1:19" ht="12.75" customHeight="1">
      <c r="A34" s="1"/>
      <c r="B34" s="1"/>
      <c r="C34" s="1"/>
      <c r="D34" s="1"/>
      <c r="E34" s="1"/>
      <c r="F34" s="1"/>
      <c r="G34" s="1"/>
      <c r="H34" s="1"/>
      <c r="I34" s="1"/>
      <c r="J34" s="1"/>
      <c r="K34" s="1"/>
      <c r="L34" s="1"/>
      <c r="M34" s="1"/>
      <c r="N34" s="1"/>
      <c r="O34" s="1"/>
      <c r="P34" s="1"/>
      <c r="Q34" s="1"/>
      <c r="R34" s="1"/>
      <c r="S34" s="170"/>
    </row>
    <row r="35" spans="1:18" ht="37.5" customHeight="1">
      <c r="A35" s="171"/>
      <c r="B35" s="393" t="s">
        <v>124</v>
      </c>
      <c r="C35" s="389" t="s">
        <v>125</v>
      </c>
      <c r="D35" s="389" t="s">
        <v>126</v>
      </c>
      <c r="E35" s="389" t="s">
        <v>127</v>
      </c>
      <c r="F35" s="389" t="s">
        <v>85</v>
      </c>
      <c r="G35" s="389" t="s">
        <v>128</v>
      </c>
      <c r="H35" s="389" t="s">
        <v>129</v>
      </c>
      <c r="I35" s="389" t="s">
        <v>130</v>
      </c>
      <c r="J35" s="389" t="s">
        <v>131</v>
      </c>
      <c r="K35" s="389" t="s">
        <v>132</v>
      </c>
      <c r="L35" s="389" t="s">
        <v>133</v>
      </c>
      <c r="M35" s="389" t="s">
        <v>134</v>
      </c>
      <c r="N35" s="389" t="s">
        <v>135</v>
      </c>
      <c r="O35" s="389" t="s">
        <v>136</v>
      </c>
      <c r="P35" s="389" t="s">
        <v>137</v>
      </c>
      <c r="Q35" s="389" t="s">
        <v>138</v>
      </c>
      <c r="R35" s="394" t="s">
        <v>226</v>
      </c>
    </row>
    <row r="36" spans="1:20" ht="13.5">
      <c r="A36" s="499" t="s">
        <v>424</v>
      </c>
      <c r="B36" s="179">
        <f>B7+B26</f>
        <v>63</v>
      </c>
      <c r="C36" s="179">
        <f aca="true" t="shared" si="3" ref="C36:Q36">C7+C26</f>
        <v>10</v>
      </c>
      <c r="D36" s="179">
        <f t="shared" si="3"/>
        <v>14</v>
      </c>
      <c r="E36" s="179">
        <f t="shared" si="3"/>
        <v>6</v>
      </c>
      <c r="F36" s="179">
        <f t="shared" si="3"/>
        <v>2</v>
      </c>
      <c r="G36" s="179">
        <f t="shared" si="3"/>
        <v>3</v>
      </c>
      <c r="H36" s="179">
        <f t="shared" si="3"/>
        <v>2</v>
      </c>
      <c r="I36" s="179">
        <f t="shared" si="3"/>
        <v>3</v>
      </c>
      <c r="J36" s="179">
        <f t="shared" si="3"/>
        <v>36</v>
      </c>
      <c r="K36" s="179">
        <f t="shared" si="3"/>
        <v>3</v>
      </c>
      <c r="L36" s="179">
        <f t="shared" si="3"/>
        <v>5</v>
      </c>
      <c r="M36" s="179">
        <f t="shared" si="3"/>
        <v>1</v>
      </c>
      <c r="N36" s="179">
        <f t="shared" si="3"/>
        <v>1</v>
      </c>
      <c r="O36" s="179">
        <f t="shared" si="3"/>
        <v>0</v>
      </c>
      <c r="P36" s="179">
        <f t="shared" si="3"/>
        <v>4</v>
      </c>
      <c r="Q36" s="179">
        <f t="shared" si="3"/>
        <v>1</v>
      </c>
      <c r="R36" s="183">
        <f>SUM(B36:Q36)</f>
        <v>154</v>
      </c>
      <c r="T36" s="402"/>
    </row>
    <row r="37" spans="1:18" ht="13.5">
      <c r="A37" s="173" t="s">
        <v>425</v>
      </c>
      <c r="B37" s="179">
        <f>B9+B14</f>
        <v>26</v>
      </c>
      <c r="C37" s="179">
        <f aca="true" t="shared" si="4" ref="C37:Q37">C9+C14</f>
        <v>3</v>
      </c>
      <c r="D37" s="179">
        <f t="shared" si="4"/>
        <v>4</v>
      </c>
      <c r="E37" s="179">
        <f t="shared" si="4"/>
        <v>2</v>
      </c>
      <c r="F37" s="179">
        <f t="shared" si="4"/>
        <v>0</v>
      </c>
      <c r="G37" s="179">
        <f t="shared" si="4"/>
        <v>2</v>
      </c>
      <c r="H37" s="179">
        <f t="shared" si="4"/>
        <v>1</v>
      </c>
      <c r="I37" s="179">
        <f t="shared" si="4"/>
        <v>2</v>
      </c>
      <c r="J37" s="179">
        <f t="shared" si="4"/>
        <v>18</v>
      </c>
      <c r="K37" s="179">
        <f t="shared" si="4"/>
        <v>0</v>
      </c>
      <c r="L37" s="179">
        <f t="shared" si="4"/>
        <v>2</v>
      </c>
      <c r="M37" s="179">
        <f t="shared" si="4"/>
        <v>0</v>
      </c>
      <c r="N37" s="179">
        <f t="shared" si="4"/>
        <v>0</v>
      </c>
      <c r="O37" s="179">
        <f t="shared" si="4"/>
        <v>0</v>
      </c>
      <c r="P37" s="179">
        <f t="shared" si="4"/>
        <v>2</v>
      </c>
      <c r="Q37" s="179">
        <f t="shared" si="4"/>
        <v>0</v>
      </c>
      <c r="R37" s="183">
        <f aca="true" t="shared" si="5" ref="R37:R52">SUM(B37:Q37)</f>
        <v>62</v>
      </c>
    </row>
    <row r="38" spans="1:18" ht="13.5">
      <c r="A38" s="173" t="s">
        <v>144</v>
      </c>
      <c r="B38" s="179">
        <f>B10</f>
        <v>30</v>
      </c>
      <c r="C38" s="179">
        <f aca="true" t="shared" si="6" ref="C38:Q38">C10</f>
        <v>6</v>
      </c>
      <c r="D38" s="179">
        <f t="shared" si="6"/>
        <v>1</v>
      </c>
      <c r="E38" s="179">
        <f t="shared" si="6"/>
        <v>2</v>
      </c>
      <c r="F38" s="179">
        <f t="shared" si="6"/>
        <v>1</v>
      </c>
      <c r="G38" s="179">
        <f t="shared" si="6"/>
        <v>2</v>
      </c>
      <c r="H38" s="179">
        <f t="shared" si="6"/>
        <v>2</v>
      </c>
      <c r="I38" s="179">
        <f t="shared" si="6"/>
        <v>1</v>
      </c>
      <c r="J38" s="179">
        <f t="shared" si="6"/>
        <v>14</v>
      </c>
      <c r="K38" s="179">
        <f t="shared" si="6"/>
        <v>1</v>
      </c>
      <c r="L38" s="179">
        <f t="shared" si="6"/>
        <v>2</v>
      </c>
      <c r="M38" s="179">
        <f t="shared" si="6"/>
        <v>0</v>
      </c>
      <c r="N38" s="179">
        <f t="shared" si="6"/>
        <v>0</v>
      </c>
      <c r="O38" s="179">
        <f t="shared" si="6"/>
        <v>1</v>
      </c>
      <c r="P38" s="179">
        <f t="shared" si="6"/>
        <v>2</v>
      </c>
      <c r="Q38" s="179">
        <f t="shared" si="6"/>
        <v>0</v>
      </c>
      <c r="R38" s="183">
        <f t="shared" si="5"/>
        <v>65</v>
      </c>
    </row>
    <row r="39" spans="1:18" ht="13.5">
      <c r="A39" s="173" t="s">
        <v>316</v>
      </c>
      <c r="B39" s="179">
        <f>B11</f>
        <v>19</v>
      </c>
      <c r="C39" s="179">
        <f aca="true" t="shared" si="7" ref="C39:Q39">C11</f>
        <v>2</v>
      </c>
      <c r="D39" s="179">
        <f t="shared" si="7"/>
        <v>3</v>
      </c>
      <c r="E39" s="179">
        <f t="shared" si="7"/>
        <v>1</v>
      </c>
      <c r="F39" s="179">
        <f t="shared" si="7"/>
        <v>1</v>
      </c>
      <c r="G39" s="179">
        <f t="shared" si="7"/>
        <v>1</v>
      </c>
      <c r="H39" s="179">
        <f t="shared" si="7"/>
        <v>2</v>
      </c>
      <c r="I39" s="179">
        <f t="shared" si="7"/>
        <v>2</v>
      </c>
      <c r="J39" s="179">
        <f t="shared" si="7"/>
        <v>13</v>
      </c>
      <c r="K39" s="179">
        <f t="shared" si="7"/>
        <v>1</v>
      </c>
      <c r="L39" s="179">
        <f t="shared" si="7"/>
        <v>1</v>
      </c>
      <c r="M39" s="179">
        <f t="shared" si="7"/>
        <v>1</v>
      </c>
      <c r="N39" s="179">
        <f t="shared" si="7"/>
        <v>1</v>
      </c>
      <c r="O39" s="179">
        <f t="shared" si="7"/>
        <v>0</v>
      </c>
      <c r="P39" s="179">
        <f t="shared" si="7"/>
        <v>1</v>
      </c>
      <c r="Q39" s="179">
        <f t="shared" si="7"/>
        <v>1</v>
      </c>
      <c r="R39" s="183">
        <f aca="true" t="shared" si="8" ref="R39:R44">SUM(B39:Q39)</f>
        <v>50</v>
      </c>
    </row>
    <row r="40" spans="1:18" ht="13.5">
      <c r="A40" s="173" t="s">
        <v>147</v>
      </c>
      <c r="B40" s="179">
        <f>B13</f>
        <v>2</v>
      </c>
      <c r="C40" s="179">
        <f aca="true" t="shared" si="9" ref="C40:Q40">C13</f>
        <v>2</v>
      </c>
      <c r="D40" s="179">
        <f t="shared" si="9"/>
        <v>1</v>
      </c>
      <c r="E40" s="179">
        <f t="shared" si="9"/>
        <v>1</v>
      </c>
      <c r="F40" s="179">
        <f t="shared" si="9"/>
        <v>0</v>
      </c>
      <c r="G40" s="179">
        <f t="shared" si="9"/>
        <v>0</v>
      </c>
      <c r="H40" s="179">
        <f t="shared" si="9"/>
        <v>0</v>
      </c>
      <c r="I40" s="179">
        <f t="shared" si="9"/>
        <v>0</v>
      </c>
      <c r="J40" s="179">
        <f t="shared" si="9"/>
        <v>2</v>
      </c>
      <c r="K40" s="179">
        <f t="shared" si="9"/>
        <v>0</v>
      </c>
      <c r="L40" s="179">
        <f t="shared" si="9"/>
        <v>0</v>
      </c>
      <c r="M40" s="179">
        <f t="shared" si="9"/>
        <v>0</v>
      </c>
      <c r="N40" s="179">
        <f t="shared" si="9"/>
        <v>0</v>
      </c>
      <c r="O40" s="179">
        <f t="shared" si="9"/>
        <v>0</v>
      </c>
      <c r="P40" s="179">
        <f t="shared" si="9"/>
        <v>0</v>
      </c>
      <c r="Q40" s="179">
        <f t="shared" si="9"/>
        <v>0</v>
      </c>
      <c r="R40" s="183">
        <f t="shared" si="8"/>
        <v>8</v>
      </c>
    </row>
    <row r="41" spans="1:18" ht="13.5">
      <c r="A41" s="173" t="s">
        <v>305</v>
      </c>
      <c r="B41" s="179">
        <f>B5+B12+B19</f>
        <v>38</v>
      </c>
      <c r="C41" s="179">
        <f aca="true" t="shared" si="10" ref="C41:Q41">C5+C12+C19</f>
        <v>7</v>
      </c>
      <c r="D41" s="179">
        <f t="shared" si="10"/>
        <v>9</v>
      </c>
      <c r="E41" s="179">
        <f t="shared" si="10"/>
        <v>4</v>
      </c>
      <c r="F41" s="179">
        <f t="shared" si="10"/>
        <v>2</v>
      </c>
      <c r="G41" s="179">
        <f t="shared" si="10"/>
        <v>3</v>
      </c>
      <c r="H41" s="179">
        <f t="shared" si="10"/>
        <v>3</v>
      </c>
      <c r="I41" s="179">
        <f t="shared" si="10"/>
        <v>4</v>
      </c>
      <c r="J41" s="179">
        <f t="shared" si="10"/>
        <v>34</v>
      </c>
      <c r="K41" s="179">
        <f t="shared" si="10"/>
        <v>2</v>
      </c>
      <c r="L41" s="179">
        <f t="shared" si="10"/>
        <v>3</v>
      </c>
      <c r="M41" s="179">
        <f t="shared" si="10"/>
        <v>1</v>
      </c>
      <c r="N41" s="179">
        <f t="shared" si="10"/>
        <v>1</v>
      </c>
      <c r="O41" s="179">
        <f t="shared" si="10"/>
        <v>0</v>
      </c>
      <c r="P41" s="179">
        <f t="shared" si="10"/>
        <v>4</v>
      </c>
      <c r="Q41" s="179">
        <f t="shared" si="10"/>
        <v>0</v>
      </c>
      <c r="R41" s="183">
        <f t="shared" si="8"/>
        <v>115</v>
      </c>
    </row>
    <row r="42" spans="1:18" ht="13.5">
      <c r="A42" s="173" t="s">
        <v>306</v>
      </c>
      <c r="B42" s="179">
        <f>B21+B23</f>
        <v>40</v>
      </c>
      <c r="C42" s="179">
        <f aca="true" t="shared" si="11" ref="C42:Q42">C21+C23</f>
        <v>6</v>
      </c>
      <c r="D42" s="179">
        <f t="shared" si="11"/>
        <v>7</v>
      </c>
      <c r="E42" s="179">
        <f t="shared" si="11"/>
        <v>6</v>
      </c>
      <c r="F42" s="179">
        <f t="shared" si="11"/>
        <v>2</v>
      </c>
      <c r="G42" s="179">
        <f t="shared" si="11"/>
        <v>2</v>
      </c>
      <c r="H42" s="179">
        <f t="shared" si="11"/>
        <v>2</v>
      </c>
      <c r="I42" s="179">
        <f t="shared" si="11"/>
        <v>4</v>
      </c>
      <c r="J42" s="179">
        <f t="shared" si="11"/>
        <v>34</v>
      </c>
      <c r="K42" s="179">
        <f t="shared" si="11"/>
        <v>1</v>
      </c>
      <c r="L42" s="179">
        <f t="shared" si="11"/>
        <v>4</v>
      </c>
      <c r="M42" s="179">
        <f t="shared" si="11"/>
        <v>1</v>
      </c>
      <c r="N42" s="179">
        <f t="shared" si="11"/>
        <v>1</v>
      </c>
      <c r="O42" s="179">
        <f t="shared" si="11"/>
        <v>1</v>
      </c>
      <c r="P42" s="179">
        <f t="shared" si="11"/>
        <v>3</v>
      </c>
      <c r="Q42" s="179">
        <f t="shared" si="11"/>
        <v>1</v>
      </c>
      <c r="R42" s="183">
        <f t="shared" si="8"/>
        <v>115</v>
      </c>
    </row>
    <row r="43" spans="1:18" ht="13.5">
      <c r="A43" s="173" t="s">
        <v>150</v>
      </c>
      <c r="B43" s="179">
        <f>B16</f>
        <v>84</v>
      </c>
      <c r="C43" s="179">
        <f aca="true" t="shared" si="12" ref="C43:Q43">C16</f>
        <v>5</v>
      </c>
      <c r="D43" s="179">
        <f t="shared" si="12"/>
        <v>54</v>
      </c>
      <c r="E43" s="179">
        <f t="shared" si="12"/>
        <v>5</v>
      </c>
      <c r="F43" s="179">
        <f t="shared" si="12"/>
        <v>3</v>
      </c>
      <c r="G43" s="179">
        <f t="shared" si="12"/>
        <v>3</v>
      </c>
      <c r="H43" s="179">
        <f t="shared" si="12"/>
        <v>1</v>
      </c>
      <c r="I43" s="179">
        <f t="shared" si="12"/>
        <v>5</v>
      </c>
      <c r="J43" s="179">
        <f t="shared" si="12"/>
        <v>60</v>
      </c>
      <c r="K43" s="179">
        <f t="shared" si="12"/>
        <v>3</v>
      </c>
      <c r="L43" s="179">
        <f t="shared" si="12"/>
        <v>10</v>
      </c>
      <c r="M43" s="179">
        <f t="shared" si="12"/>
        <v>1</v>
      </c>
      <c r="N43" s="179">
        <f t="shared" si="12"/>
        <v>3</v>
      </c>
      <c r="O43" s="179">
        <f t="shared" si="12"/>
        <v>5</v>
      </c>
      <c r="P43" s="179">
        <f t="shared" si="12"/>
        <v>4</v>
      </c>
      <c r="Q43" s="179">
        <f t="shared" si="12"/>
        <v>1</v>
      </c>
      <c r="R43" s="183">
        <f t="shared" si="8"/>
        <v>247</v>
      </c>
    </row>
    <row r="44" spans="1:18" ht="13.5">
      <c r="A44" s="173" t="s">
        <v>307</v>
      </c>
      <c r="B44" s="179">
        <f>B8+B15</f>
        <v>33</v>
      </c>
      <c r="C44" s="179">
        <f aca="true" t="shared" si="13" ref="C44:Q44">C8+C15</f>
        <v>2</v>
      </c>
      <c r="D44" s="179">
        <f t="shared" si="13"/>
        <v>5</v>
      </c>
      <c r="E44" s="179">
        <f t="shared" si="13"/>
        <v>2</v>
      </c>
      <c r="F44" s="179">
        <f t="shared" si="13"/>
        <v>3</v>
      </c>
      <c r="G44" s="179">
        <f t="shared" si="13"/>
        <v>2</v>
      </c>
      <c r="H44" s="179">
        <f t="shared" si="13"/>
        <v>2</v>
      </c>
      <c r="I44" s="179">
        <f t="shared" si="13"/>
        <v>2</v>
      </c>
      <c r="J44" s="179">
        <f t="shared" si="13"/>
        <v>17</v>
      </c>
      <c r="K44" s="179">
        <f t="shared" si="13"/>
        <v>1</v>
      </c>
      <c r="L44" s="179">
        <f t="shared" si="13"/>
        <v>3</v>
      </c>
      <c r="M44" s="179">
        <f t="shared" si="13"/>
        <v>0</v>
      </c>
      <c r="N44" s="179">
        <f t="shared" si="13"/>
        <v>1</v>
      </c>
      <c r="O44" s="179">
        <f t="shared" si="13"/>
        <v>0</v>
      </c>
      <c r="P44" s="179">
        <f t="shared" si="13"/>
        <v>2</v>
      </c>
      <c r="Q44" s="179">
        <f t="shared" si="13"/>
        <v>0</v>
      </c>
      <c r="R44" s="183">
        <f t="shared" si="8"/>
        <v>75</v>
      </c>
    </row>
    <row r="45" spans="1:18" ht="13.5">
      <c r="A45" s="173" t="s">
        <v>315</v>
      </c>
      <c r="B45" s="179">
        <f>B6+B24+B18</f>
        <v>45</v>
      </c>
      <c r="C45" s="179">
        <f aca="true" t="shared" si="14" ref="C45:Q45">C6+C24+C18</f>
        <v>6</v>
      </c>
      <c r="D45" s="179">
        <f t="shared" si="14"/>
        <v>7</v>
      </c>
      <c r="E45" s="179">
        <f t="shared" si="14"/>
        <v>5</v>
      </c>
      <c r="F45" s="179">
        <f t="shared" si="14"/>
        <v>3</v>
      </c>
      <c r="G45" s="179">
        <f t="shared" si="14"/>
        <v>3</v>
      </c>
      <c r="H45" s="179">
        <f t="shared" si="14"/>
        <v>2</v>
      </c>
      <c r="I45" s="179">
        <f t="shared" si="14"/>
        <v>1</v>
      </c>
      <c r="J45" s="179">
        <f t="shared" si="14"/>
        <v>28</v>
      </c>
      <c r="K45" s="179">
        <f t="shared" si="14"/>
        <v>2</v>
      </c>
      <c r="L45" s="179">
        <f t="shared" si="14"/>
        <v>7</v>
      </c>
      <c r="M45" s="179">
        <f t="shared" si="14"/>
        <v>1</v>
      </c>
      <c r="N45" s="179">
        <f t="shared" si="14"/>
        <v>1</v>
      </c>
      <c r="O45" s="179">
        <f t="shared" si="14"/>
        <v>1</v>
      </c>
      <c r="P45" s="179">
        <f t="shared" si="14"/>
        <v>3</v>
      </c>
      <c r="Q45" s="179">
        <f t="shared" si="14"/>
        <v>0</v>
      </c>
      <c r="R45" s="183">
        <f t="shared" si="5"/>
        <v>115</v>
      </c>
    </row>
    <row r="46" spans="1:18" ht="13.5">
      <c r="A46" s="173" t="s">
        <v>308</v>
      </c>
      <c r="B46" s="179">
        <f>B17+B20</f>
        <v>33</v>
      </c>
      <c r="C46" s="179">
        <f aca="true" t="shared" si="15" ref="C46:Q46">C17+C20</f>
        <v>5</v>
      </c>
      <c r="D46" s="179">
        <f t="shared" si="15"/>
        <v>6</v>
      </c>
      <c r="E46" s="179">
        <f t="shared" si="15"/>
        <v>2</v>
      </c>
      <c r="F46" s="179">
        <f t="shared" si="15"/>
        <v>1</v>
      </c>
      <c r="G46" s="179">
        <f t="shared" si="15"/>
        <v>2</v>
      </c>
      <c r="H46" s="179">
        <f t="shared" si="15"/>
        <v>2</v>
      </c>
      <c r="I46" s="179">
        <f t="shared" si="15"/>
        <v>3</v>
      </c>
      <c r="J46" s="179">
        <f t="shared" si="15"/>
        <v>26</v>
      </c>
      <c r="K46" s="179">
        <f t="shared" si="15"/>
        <v>2</v>
      </c>
      <c r="L46" s="179">
        <f t="shared" si="15"/>
        <v>2</v>
      </c>
      <c r="M46" s="179">
        <f t="shared" si="15"/>
        <v>1</v>
      </c>
      <c r="N46" s="179">
        <f t="shared" si="15"/>
        <v>1</v>
      </c>
      <c r="O46" s="179">
        <f t="shared" si="15"/>
        <v>1</v>
      </c>
      <c r="P46" s="179">
        <f t="shared" si="15"/>
        <v>3</v>
      </c>
      <c r="Q46" s="179">
        <f t="shared" si="15"/>
        <v>0</v>
      </c>
      <c r="R46" s="183">
        <f>SUM(B46:Q46)</f>
        <v>90</v>
      </c>
    </row>
    <row r="47" spans="1:18" ht="13.5">
      <c r="A47" s="173" t="s">
        <v>39</v>
      </c>
      <c r="B47" s="179">
        <f>B22</f>
        <v>28</v>
      </c>
      <c r="C47" s="179">
        <f aca="true" t="shared" si="16" ref="C47:Q47">C22</f>
        <v>4</v>
      </c>
      <c r="D47" s="179">
        <f t="shared" si="16"/>
        <v>2</v>
      </c>
      <c r="E47" s="179">
        <f t="shared" si="16"/>
        <v>2</v>
      </c>
      <c r="F47" s="179">
        <f t="shared" si="16"/>
        <v>1</v>
      </c>
      <c r="G47" s="179">
        <f t="shared" si="16"/>
        <v>1</v>
      </c>
      <c r="H47" s="179">
        <f t="shared" si="16"/>
        <v>1</v>
      </c>
      <c r="I47" s="179">
        <f t="shared" si="16"/>
        <v>2</v>
      </c>
      <c r="J47" s="179">
        <f t="shared" si="16"/>
        <v>14</v>
      </c>
      <c r="K47" s="179">
        <f t="shared" si="16"/>
        <v>1</v>
      </c>
      <c r="L47" s="179">
        <f t="shared" si="16"/>
        <v>2</v>
      </c>
      <c r="M47" s="179">
        <f t="shared" si="16"/>
        <v>0</v>
      </c>
      <c r="N47" s="179">
        <f t="shared" si="16"/>
        <v>0</v>
      </c>
      <c r="O47" s="179">
        <f t="shared" si="16"/>
        <v>1</v>
      </c>
      <c r="P47" s="179">
        <f t="shared" si="16"/>
        <v>2</v>
      </c>
      <c r="Q47" s="179">
        <f t="shared" si="16"/>
        <v>0</v>
      </c>
      <c r="R47" s="183">
        <f t="shared" si="5"/>
        <v>61</v>
      </c>
    </row>
    <row r="48" spans="1:18" ht="14.25" thickBot="1">
      <c r="A48" s="395" t="s">
        <v>355</v>
      </c>
      <c r="B48" s="174">
        <f>B25</f>
        <v>37</v>
      </c>
      <c r="C48" s="174">
        <f aca="true" t="shared" si="17" ref="C48:Q48">C25</f>
        <v>5</v>
      </c>
      <c r="D48" s="174">
        <f t="shared" si="17"/>
        <v>9</v>
      </c>
      <c r="E48" s="174">
        <f t="shared" si="17"/>
        <v>3</v>
      </c>
      <c r="F48" s="174">
        <f t="shared" si="17"/>
        <v>2</v>
      </c>
      <c r="G48" s="174">
        <f t="shared" si="17"/>
        <v>2</v>
      </c>
      <c r="H48" s="174">
        <f t="shared" si="17"/>
        <v>1</v>
      </c>
      <c r="I48" s="174">
        <f t="shared" si="17"/>
        <v>2</v>
      </c>
      <c r="J48" s="174">
        <f t="shared" si="17"/>
        <v>25</v>
      </c>
      <c r="K48" s="174">
        <f t="shared" si="17"/>
        <v>1</v>
      </c>
      <c r="L48" s="174">
        <f t="shared" si="17"/>
        <v>2</v>
      </c>
      <c r="M48" s="174">
        <f t="shared" si="17"/>
        <v>1</v>
      </c>
      <c r="N48" s="174">
        <f t="shared" si="17"/>
        <v>2</v>
      </c>
      <c r="O48" s="174">
        <f t="shared" si="17"/>
        <v>1</v>
      </c>
      <c r="P48" s="174">
        <f t="shared" si="17"/>
        <v>2</v>
      </c>
      <c r="Q48" s="174">
        <f t="shared" si="17"/>
        <v>0</v>
      </c>
      <c r="R48" s="175">
        <f>SUM(B48:Q48)</f>
        <v>95</v>
      </c>
    </row>
    <row r="49" spans="1:106" s="173" customFormat="1" ht="13.5">
      <c r="A49" s="396" t="s">
        <v>42</v>
      </c>
      <c r="B49" s="183">
        <f aca="true" t="shared" si="18" ref="B49:Q49">SUM(B36:B48)</f>
        <v>478</v>
      </c>
      <c r="C49" s="183">
        <f t="shared" si="18"/>
        <v>63</v>
      </c>
      <c r="D49" s="183">
        <f t="shared" si="18"/>
        <v>122</v>
      </c>
      <c r="E49" s="183">
        <f t="shared" si="18"/>
        <v>41</v>
      </c>
      <c r="F49" s="183">
        <f t="shared" si="18"/>
        <v>21</v>
      </c>
      <c r="G49" s="183">
        <f t="shared" si="18"/>
        <v>26</v>
      </c>
      <c r="H49" s="183">
        <f t="shared" si="18"/>
        <v>21</v>
      </c>
      <c r="I49" s="183">
        <f t="shared" si="18"/>
        <v>31</v>
      </c>
      <c r="J49" s="183">
        <f t="shared" si="18"/>
        <v>321</v>
      </c>
      <c r="K49" s="183">
        <f t="shared" si="18"/>
        <v>18</v>
      </c>
      <c r="L49" s="183">
        <f t="shared" si="18"/>
        <v>43</v>
      </c>
      <c r="M49" s="183">
        <f t="shared" si="18"/>
        <v>8</v>
      </c>
      <c r="N49" s="183">
        <f t="shared" si="18"/>
        <v>12</v>
      </c>
      <c r="O49" s="183">
        <f t="shared" si="18"/>
        <v>11</v>
      </c>
      <c r="P49" s="183">
        <f t="shared" si="18"/>
        <v>32</v>
      </c>
      <c r="Q49" s="183">
        <f t="shared" si="18"/>
        <v>4</v>
      </c>
      <c r="R49" s="185">
        <f t="shared" si="5"/>
        <v>1252</v>
      </c>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row>
    <row r="50" spans="1:18" ht="13.5">
      <c r="A50" s="173" t="s">
        <v>43</v>
      </c>
      <c r="B50" s="179">
        <f>B28</f>
        <v>3</v>
      </c>
      <c r="C50" s="179">
        <f aca="true" t="shared" si="19" ref="C50:Q50">C28</f>
        <v>1</v>
      </c>
      <c r="D50" s="179">
        <f t="shared" si="19"/>
        <v>4</v>
      </c>
      <c r="E50" s="179">
        <f t="shared" si="19"/>
        <v>0</v>
      </c>
      <c r="F50" s="179">
        <f t="shared" si="19"/>
        <v>0</v>
      </c>
      <c r="G50" s="179">
        <f t="shared" si="19"/>
        <v>1</v>
      </c>
      <c r="H50" s="179">
        <f t="shared" si="19"/>
        <v>1</v>
      </c>
      <c r="I50" s="179">
        <f t="shared" si="19"/>
        <v>2</v>
      </c>
      <c r="J50" s="179">
        <f t="shared" si="19"/>
        <v>3</v>
      </c>
      <c r="K50" s="179">
        <f t="shared" si="19"/>
        <v>0</v>
      </c>
      <c r="L50" s="179">
        <f t="shared" si="19"/>
        <v>1</v>
      </c>
      <c r="M50" s="179">
        <f t="shared" si="19"/>
        <v>0</v>
      </c>
      <c r="N50" s="179">
        <f t="shared" si="19"/>
        <v>0</v>
      </c>
      <c r="O50" s="179">
        <f t="shared" si="19"/>
        <v>0</v>
      </c>
      <c r="P50" s="179">
        <f t="shared" si="19"/>
        <v>1</v>
      </c>
      <c r="Q50" s="179">
        <f t="shared" si="19"/>
        <v>0</v>
      </c>
      <c r="R50" s="183">
        <f t="shared" si="5"/>
        <v>17</v>
      </c>
    </row>
    <row r="51" spans="1:18" ht="14.25" thickBot="1">
      <c r="A51" s="395" t="s">
        <v>31</v>
      </c>
      <c r="B51" s="174">
        <f>B29</f>
        <v>5</v>
      </c>
      <c r="C51" s="174">
        <f aca="true" t="shared" si="20" ref="C51:Q51">C29</f>
        <v>1</v>
      </c>
      <c r="D51" s="174">
        <f t="shared" si="20"/>
        <v>3</v>
      </c>
      <c r="E51" s="174">
        <f t="shared" si="20"/>
        <v>0</v>
      </c>
      <c r="F51" s="174">
        <f t="shared" si="20"/>
        <v>1</v>
      </c>
      <c r="G51" s="174">
        <f t="shared" si="20"/>
        <v>1</v>
      </c>
      <c r="H51" s="174">
        <f t="shared" si="20"/>
        <v>1</v>
      </c>
      <c r="I51" s="174">
        <f t="shared" si="20"/>
        <v>1</v>
      </c>
      <c r="J51" s="174">
        <f t="shared" si="20"/>
        <v>3</v>
      </c>
      <c r="K51" s="174">
        <f t="shared" si="20"/>
        <v>0</v>
      </c>
      <c r="L51" s="174">
        <f t="shared" si="20"/>
        <v>1</v>
      </c>
      <c r="M51" s="174">
        <f t="shared" si="20"/>
        <v>0</v>
      </c>
      <c r="N51" s="174">
        <f t="shared" si="20"/>
        <v>1</v>
      </c>
      <c r="O51" s="174">
        <f t="shared" si="20"/>
        <v>0</v>
      </c>
      <c r="P51" s="174">
        <f t="shared" si="20"/>
        <v>1</v>
      </c>
      <c r="Q51" s="174">
        <f t="shared" si="20"/>
        <v>0</v>
      </c>
      <c r="R51" s="175">
        <f t="shared" si="5"/>
        <v>19</v>
      </c>
    </row>
    <row r="52" spans="1:18" ht="13.5">
      <c r="A52" s="397" t="s">
        <v>44</v>
      </c>
      <c r="B52" s="185">
        <f>SUM(B49:B51)</f>
        <v>486</v>
      </c>
      <c r="C52" s="185">
        <f aca="true" t="shared" si="21" ref="C52:Q52">SUM(C49:C51)</f>
        <v>65</v>
      </c>
      <c r="D52" s="185">
        <f t="shared" si="21"/>
        <v>129</v>
      </c>
      <c r="E52" s="185">
        <f t="shared" si="21"/>
        <v>41</v>
      </c>
      <c r="F52" s="185">
        <f t="shared" si="21"/>
        <v>22</v>
      </c>
      <c r="G52" s="185">
        <f t="shared" si="21"/>
        <v>28</v>
      </c>
      <c r="H52" s="185">
        <f t="shared" si="21"/>
        <v>23</v>
      </c>
      <c r="I52" s="185">
        <f t="shared" si="21"/>
        <v>34</v>
      </c>
      <c r="J52" s="185">
        <f t="shared" si="21"/>
        <v>327</v>
      </c>
      <c r="K52" s="185">
        <f t="shared" si="21"/>
        <v>18</v>
      </c>
      <c r="L52" s="185">
        <f t="shared" si="21"/>
        <v>45</v>
      </c>
      <c r="M52" s="185">
        <f t="shared" si="21"/>
        <v>8</v>
      </c>
      <c r="N52" s="185">
        <f t="shared" si="21"/>
        <v>13</v>
      </c>
      <c r="O52" s="185">
        <f t="shared" si="21"/>
        <v>11</v>
      </c>
      <c r="P52" s="185">
        <f t="shared" si="21"/>
        <v>34</v>
      </c>
      <c r="Q52" s="185">
        <f t="shared" si="21"/>
        <v>4</v>
      </c>
      <c r="R52" s="185">
        <f t="shared" si="5"/>
        <v>1288</v>
      </c>
    </row>
    <row r="55" ht="12.75">
      <c r="B55" s="164"/>
    </row>
  </sheetData>
  <sheetProtection/>
  <mergeCells count="2">
    <mergeCell ref="A2:R2"/>
    <mergeCell ref="A33:R33"/>
  </mergeCells>
  <printOptions/>
  <pageMargins left="0.7" right="0.7" top="0.75" bottom="0.75" header="0.3" footer="0.3"/>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DB52"/>
  <sheetViews>
    <sheetView showGridLines="0" zoomScalePageLayoutView="0" workbookViewId="0" topLeftCell="A22">
      <selection activeCell="A33" sqref="A33:R53"/>
    </sheetView>
  </sheetViews>
  <sheetFormatPr defaultColWidth="11.421875" defaultRowHeight="12.75"/>
  <cols>
    <col min="1" max="1" width="21.8515625" style="0" customWidth="1"/>
    <col min="2" max="2" width="7.421875" style="0" customWidth="1"/>
    <col min="3" max="3" width="7.00390625" style="0" customWidth="1"/>
    <col min="4" max="4" width="6.421875" style="0" customWidth="1"/>
    <col min="5" max="5" width="6.00390625" style="0" customWidth="1"/>
    <col min="6" max="6" width="7.00390625" style="0" customWidth="1"/>
    <col min="7" max="7" width="6.140625" style="0" customWidth="1"/>
    <col min="8" max="9" width="5.7109375" style="0" customWidth="1"/>
    <col min="10" max="11" width="6.00390625" style="0" customWidth="1"/>
    <col min="12" max="12" width="6.7109375" style="0" customWidth="1"/>
    <col min="13" max="13" width="6.421875" style="0" customWidth="1"/>
    <col min="14" max="14" width="5.421875" style="0" customWidth="1"/>
    <col min="15" max="15" width="6.7109375" style="0" customWidth="1"/>
    <col min="16" max="16" width="5.7109375" style="0" bestFit="1" customWidth="1"/>
    <col min="17" max="17" width="7.7109375" style="0" customWidth="1"/>
    <col min="18" max="18" width="7.00390625" style="0" customWidth="1"/>
    <col min="19" max="19" width="3.7109375" style="0" customWidth="1"/>
  </cols>
  <sheetData>
    <row r="1" spans="1:18" ht="12.75" customHeight="1">
      <c r="A1" s="1"/>
      <c r="B1" s="1"/>
      <c r="C1" s="1"/>
      <c r="D1" s="1"/>
      <c r="E1" s="1"/>
      <c r="F1" s="1"/>
      <c r="G1" s="1"/>
      <c r="H1" s="1"/>
      <c r="I1" s="1"/>
      <c r="J1" s="1"/>
      <c r="K1" s="1"/>
      <c r="L1" s="1"/>
      <c r="M1" s="1"/>
      <c r="N1" s="1"/>
      <c r="O1" s="1"/>
      <c r="P1" s="1"/>
      <c r="Q1" s="1"/>
      <c r="R1" s="170"/>
    </row>
    <row r="2" spans="1:18" ht="15.75" customHeight="1">
      <c r="A2" s="769" t="s">
        <v>299</v>
      </c>
      <c r="B2" s="770"/>
      <c r="C2" s="770"/>
      <c r="D2" s="770"/>
      <c r="E2" s="770"/>
      <c r="F2" s="770"/>
      <c r="G2" s="770"/>
      <c r="H2" s="770"/>
      <c r="I2" s="770"/>
      <c r="J2" s="770"/>
      <c r="K2" s="770"/>
      <c r="L2" s="770"/>
      <c r="M2" s="770"/>
      <c r="N2" s="770"/>
      <c r="O2" s="770"/>
      <c r="P2" s="770"/>
      <c r="Q2" s="770"/>
      <c r="R2" s="770"/>
    </row>
    <row r="3" spans="1:18" ht="12.75" customHeight="1">
      <c r="A3" s="1"/>
      <c r="B3" s="1"/>
      <c r="C3" s="1"/>
      <c r="D3" s="1"/>
      <c r="E3" s="1"/>
      <c r="F3" s="1"/>
      <c r="G3" s="1"/>
      <c r="H3" s="1"/>
      <c r="I3" s="1"/>
      <c r="J3" s="1"/>
      <c r="K3" s="1"/>
      <c r="L3" s="1"/>
      <c r="M3" s="1"/>
      <c r="N3" s="1"/>
      <c r="O3" s="1"/>
      <c r="P3" s="1"/>
      <c r="Q3" s="1"/>
      <c r="R3" s="170"/>
    </row>
    <row r="4" spans="1:18" ht="40.5" customHeight="1">
      <c r="A4" s="171"/>
      <c r="B4" s="148" t="s">
        <v>124</v>
      </c>
      <c r="C4" s="165" t="s">
        <v>125</v>
      </c>
      <c r="D4" s="165" t="s">
        <v>126</v>
      </c>
      <c r="E4" s="165" t="s">
        <v>127</v>
      </c>
      <c r="F4" s="165" t="s">
        <v>85</v>
      </c>
      <c r="G4" s="165" t="s">
        <v>128</v>
      </c>
      <c r="H4" s="165" t="s">
        <v>129</v>
      </c>
      <c r="I4" s="165" t="s">
        <v>130</v>
      </c>
      <c r="J4" s="165" t="s">
        <v>131</v>
      </c>
      <c r="K4" s="165" t="s">
        <v>132</v>
      </c>
      <c r="L4" s="165" t="s">
        <v>133</v>
      </c>
      <c r="M4" s="165" t="s">
        <v>134</v>
      </c>
      <c r="N4" s="165" t="s">
        <v>135</v>
      </c>
      <c r="O4" s="165" t="s">
        <v>136</v>
      </c>
      <c r="P4" s="165" t="s">
        <v>137</v>
      </c>
      <c r="Q4" s="165" t="s">
        <v>138</v>
      </c>
      <c r="R4" s="172" t="s">
        <v>226</v>
      </c>
    </row>
    <row r="5" spans="1:18" ht="14.25" thickBot="1">
      <c r="A5" s="173" t="s">
        <v>139</v>
      </c>
      <c r="B5" s="174">
        <v>745</v>
      </c>
      <c r="C5" s="174">
        <v>95</v>
      </c>
      <c r="D5" s="174">
        <v>122</v>
      </c>
      <c r="E5" s="174">
        <v>19</v>
      </c>
      <c r="F5" s="174">
        <v>19</v>
      </c>
      <c r="G5" s="174">
        <v>22</v>
      </c>
      <c r="H5" s="174">
        <v>11</v>
      </c>
      <c r="I5" s="174">
        <v>45</v>
      </c>
      <c r="J5" s="174">
        <v>931</v>
      </c>
      <c r="K5" s="174">
        <v>0</v>
      </c>
      <c r="L5" s="174">
        <v>85</v>
      </c>
      <c r="M5" s="174">
        <v>0</v>
      </c>
      <c r="N5" s="174">
        <v>25</v>
      </c>
      <c r="O5" s="174">
        <v>0</v>
      </c>
      <c r="P5" s="174">
        <v>31</v>
      </c>
      <c r="Q5" s="174">
        <v>0</v>
      </c>
      <c r="R5" s="175">
        <f>SUM(B5:Q5)</f>
        <v>2150</v>
      </c>
    </row>
    <row r="6" spans="1:18" ht="14.25" thickBot="1">
      <c r="A6" s="176" t="s">
        <v>140</v>
      </c>
      <c r="B6" s="177">
        <v>1429</v>
      </c>
      <c r="C6" s="177">
        <v>154</v>
      </c>
      <c r="D6" s="177">
        <v>146</v>
      </c>
      <c r="E6" s="177">
        <v>98</v>
      </c>
      <c r="F6" s="177">
        <v>44</v>
      </c>
      <c r="G6" s="177">
        <v>35</v>
      </c>
      <c r="H6" s="177">
        <v>20</v>
      </c>
      <c r="I6" s="177">
        <v>40</v>
      </c>
      <c r="J6" s="177">
        <v>1422</v>
      </c>
      <c r="K6" s="177">
        <v>33</v>
      </c>
      <c r="L6" s="177">
        <v>118</v>
      </c>
      <c r="M6" s="177">
        <v>35</v>
      </c>
      <c r="N6" s="177">
        <v>58</v>
      </c>
      <c r="O6" s="177">
        <v>31</v>
      </c>
      <c r="P6" s="177">
        <v>33</v>
      </c>
      <c r="Q6" s="177">
        <v>0</v>
      </c>
      <c r="R6" s="175">
        <f aca="true" t="shared" si="0" ref="R6:R30">SUM(B6:Q6)</f>
        <v>3696</v>
      </c>
    </row>
    <row r="7" spans="1:18" ht="14.25" thickBot="1">
      <c r="A7" s="178" t="s">
        <v>141</v>
      </c>
      <c r="B7" s="179">
        <v>601</v>
      </c>
      <c r="C7" s="179">
        <v>61</v>
      </c>
      <c r="D7" s="179">
        <v>32</v>
      </c>
      <c r="E7" s="179">
        <v>18</v>
      </c>
      <c r="F7" s="179">
        <v>26</v>
      </c>
      <c r="G7" s="179">
        <v>12</v>
      </c>
      <c r="H7" s="179">
        <v>9</v>
      </c>
      <c r="I7" s="179">
        <v>25</v>
      </c>
      <c r="J7" s="179">
        <v>633</v>
      </c>
      <c r="K7" s="179">
        <v>30</v>
      </c>
      <c r="L7" s="179">
        <v>88</v>
      </c>
      <c r="M7" s="179">
        <v>0</v>
      </c>
      <c r="N7" s="179">
        <v>0</v>
      </c>
      <c r="O7" s="179">
        <v>0</v>
      </c>
      <c r="P7" s="179">
        <v>31</v>
      </c>
      <c r="Q7" s="179">
        <v>0</v>
      </c>
      <c r="R7" s="175">
        <f t="shared" si="0"/>
        <v>1566</v>
      </c>
    </row>
    <row r="8" spans="1:18" ht="14.25" thickBot="1">
      <c r="A8" s="178" t="s">
        <v>142</v>
      </c>
      <c r="B8" s="179">
        <v>810</v>
      </c>
      <c r="C8" s="179">
        <v>25</v>
      </c>
      <c r="D8" s="179">
        <v>51</v>
      </c>
      <c r="E8" s="179">
        <v>29</v>
      </c>
      <c r="F8" s="179">
        <v>47</v>
      </c>
      <c r="G8" s="179">
        <v>11</v>
      </c>
      <c r="H8" s="179">
        <v>0</v>
      </c>
      <c r="I8" s="179">
        <v>43</v>
      </c>
      <c r="J8" s="179">
        <v>733</v>
      </c>
      <c r="K8" s="179">
        <v>29</v>
      </c>
      <c r="L8" s="179">
        <v>83</v>
      </c>
      <c r="M8" s="179">
        <v>0</v>
      </c>
      <c r="N8" s="179">
        <v>0</v>
      </c>
      <c r="O8" s="179">
        <v>0</v>
      </c>
      <c r="P8" s="179">
        <v>26</v>
      </c>
      <c r="Q8" s="179">
        <v>0</v>
      </c>
      <c r="R8" s="175">
        <f t="shared" si="0"/>
        <v>1887</v>
      </c>
    </row>
    <row r="9" spans="1:18" ht="14.25" thickBot="1">
      <c r="A9" s="176" t="s">
        <v>143</v>
      </c>
      <c r="B9" s="174">
        <v>683</v>
      </c>
      <c r="C9" s="174">
        <v>90</v>
      </c>
      <c r="D9" s="174">
        <v>37</v>
      </c>
      <c r="E9" s="174">
        <v>26</v>
      </c>
      <c r="F9" s="174">
        <v>0</v>
      </c>
      <c r="G9" s="174">
        <v>16</v>
      </c>
      <c r="H9" s="174">
        <v>0</v>
      </c>
      <c r="I9" s="174">
        <v>22</v>
      </c>
      <c r="J9" s="174">
        <v>827</v>
      </c>
      <c r="K9" s="174">
        <v>0</v>
      </c>
      <c r="L9" s="174">
        <v>80</v>
      </c>
      <c r="M9" s="174">
        <v>0</v>
      </c>
      <c r="N9" s="174">
        <v>0</v>
      </c>
      <c r="O9" s="174">
        <v>0</v>
      </c>
      <c r="P9" s="174">
        <v>27</v>
      </c>
      <c r="Q9" s="174">
        <v>0</v>
      </c>
      <c r="R9" s="175">
        <f t="shared" si="0"/>
        <v>1808</v>
      </c>
    </row>
    <row r="10" spans="1:18" ht="14.25" thickBot="1">
      <c r="A10" s="180" t="s">
        <v>144</v>
      </c>
      <c r="B10" s="177">
        <v>1453</v>
      </c>
      <c r="C10" s="177">
        <v>263</v>
      </c>
      <c r="D10" s="177">
        <v>122</v>
      </c>
      <c r="E10" s="177">
        <v>56</v>
      </c>
      <c r="F10" s="177">
        <v>81</v>
      </c>
      <c r="G10" s="177">
        <v>46</v>
      </c>
      <c r="H10" s="177">
        <v>16</v>
      </c>
      <c r="I10" s="177">
        <v>30</v>
      </c>
      <c r="J10" s="177">
        <v>1195</v>
      </c>
      <c r="K10" s="177">
        <v>38</v>
      </c>
      <c r="L10" s="177">
        <v>130</v>
      </c>
      <c r="M10" s="177">
        <v>0</v>
      </c>
      <c r="N10" s="177">
        <v>0</v>
      </c>
      <c r="O10" s="177">
        <v>42</v>
      </c>
      <c r="P10" s="177">
        <v>52</v>
      </c>
      <c r="Q10" s="177">
        <v>0</v>
      </c>
      <c r="R10" s="175">
        <f t="shared" si="0"/>
        <v>3524</v>
      </c>
    </row>
    <row r="11" spans="1:18" ht="14.25" thickBot="1">
      <c r="A11" s="178" t="s">
        <v>145</v>
      </c>
      <c r="B11" s="179">
        <v>1230</v>
      </c>
      <c r="C11" s="179">
        <v>69</v>
      </c>
      <c r="D11" s="179">
        <v>71</v>
      </c>
      <c r="E11" s="179">
        <v>37</v>
      </c>
      <c r="F11" s="179">
        <v>32</v>
      </c>
      <c r="G11" s="179">
        <v>20</v>
      </c>
      <c r="H11" s="179">
        <v>27</v>
      </c>
      <c r="I11" s="179">
        <v>45</v>
      </c>
      <c r="J11" s="179">
        <v>1212</v>
      </c>
      <c r="K11" s="179">
        <v>42</v>
      </c>
      <c r="L11" s="179">
        <v>106</v>
      </c>
      <c r="M11" s="179">
        <v>63</v>
      </c>
      <c r="N11" s="179">
        <v>25</v>
      </c>
      <c r="O11" s="179">
        <v>0</v>
      </c>
      <c r="P11" s="179">
        <v>30</v>
      </c>
      <c r="Q11" s="179">
        <v>29</v>
      </c>
      <c r="R11" s="175">
        <f t="shared" si="0"/>
        <v>3038</v>
      </c>
    </row>
    <row r="12" spans="1:22" ht="14.25" thickBot="1">
      <c r="A12" s="178" t="s">
        <v>146</v>
      </c>
      <c r="B12" s="179">
        <v>521</v>
      </c>
      <c r="C12" s="179">
        <v>90</v>
      </c>
      <c r="D12" s="179">
        <v>111</v>
      </c>
      <c r="E12" s="179">
        <v>22</v>
      </c>
      <c r="F12" s="179">
        <v>0</v>
      </c>
      <c r="G12" s="179">
        <v>12</v>
      </c>
      <c r="H12" s="179">
        <v>0</v>
      </c>
      <c r="I12" s="179">
        <v>20</v>
      </c>
      <c r="J12" s="179">
        <v>643</v>
      </c>
      <c r="K12" s="179">
        <v>27</v>
      </c>
      <c r="L12" s="179">
        <v>41</v>
      </c>
      <c r="M12" s="179">
        <v>0</v>
      </c>
      <c r="N12" s="179">
        <v>0</v>
      </c>
      <c r="O12" s="179">
        <v>0</v>
      </c>
      <c r="P12" s="179">
        <v>27</v>
      </c>
      <c r="Q12" s="179">
        <v>0</v>
      </c>
      <c r="R12" s="175">
        <f t="shared" si="0"/>
        <v>1514</v>
      </c>
      <c r="T12" s="661"/>
      <c r="U12" s="661"/>
      <c r="V12" s="661"/>
    </row>
    <row r="13" spans="1:22" ht="14.25" thickBot="1">
      <c r="A13" s="181" t="s">
        <v>147</v>
      </c>
      <c r="B13" s="174">
        <v>121</v>
      </c>
      <c r="C13" s="174">
        <v>40</v>
      </c>
      <c r="D13" s="174">
        <v>15</v>
      </c>
      <c r="E13" s="174">
        <v>0</v>
      </c>
      <c r="F13" s="174">
        <v>0</v>
      </c>
      <c r="G13" s="174">
        <v>0</v>
      </c>
      <c r="H13" s="174">
        <v>0</v>
      </c>
      <c r="I13" s="174">
        <v>0</v>
      </c>
      <c r="J13" s="174">
        <v>141</v>
      </c>
      <c r="K13" s="174">
        <v>0</v>
      </c>
      <c r="L13" s="174">
        <v>0</v>
      </c>
      <c r="M13" s="174">
        <v>0</v>
      </c>
      <c r="N13" s="174">
        <v>0</v>
      </c>
      <c r="O13" s="174">
        <v>0</v>
      </c>
      <c r="P13" s="174">
        <v>0</v>
      </c>
      <c r="Q13" s="174">
        <v>0</v>
      </c>
      <c r="R13" s="175">
        <f t="shared" si="0"/>
        <v>317</v>
      </c>
      <c r="T13" s="661"/>
      <c r="U13" s="661"/>
      <c r="V13" s="661"/>
    </row>
    <row r="14" spans="1:22" ht="14.25" thickBot="1">
      <c r="A14" s="180" t="s">
        <v>148</v>
      </c>
      <c r="B14" s="177">
        <v>526</v>
      </c>
      <c r="C14" s="177">
        <v>51</v>
      </c>
      <c r="D14" s="177">
        <v>73</v>
      </c>
      <c r="E14" s="177">
        <v>22</v>
      </c>
      <c r="F14" s="177">
        <v>0</v>
      </c>
      <c r="G14" s="177">
        <v>16</v>
      </c>
      <c r="H14" s="177">
        <v>12</v>
      </c>
      <c r="I14" s="177">
        <v>20</v>
      </c>
      <c r="J14" s="177">
        <v>569</v>
      </c>
      <c r="K14" s="177">
        <v>0</v>
      </c>
      <c r="L14" s="177">
        <v>51</v>
      </c>
      <c r="M14" s="177">
        <v>0</v>
      </c>
      <c r="N14" s="177">
        <v>0</v>
      </c>
      <c r="O14" s="177">
        <v>0</v>
      </c>
      <c r="P14" s="177">
        <v>26</v>
      </c>
      <c r="Q14" s="177">
        <v>0</v>
      </c>
      <c r="R14" s="175">
        <f t="shared" si="0"/>
        <v>1366</v>
      </c>
      <c r="T14" s="661"/>
      <c r="U14" s="661"/>
      <c r="V14" s="661"/>
    </row>
    <row r="15" spans="1:22" ht="14.25" thickBot="1">
      <c r="A15" s="178" t="s">
        <v>149</v>
      </c>
      <c r="B15" s="179">
        <v>683</v>
      </c>
      <c r="C15" s="179">
        <v>59</v>
      </c>
      <c r="D15" s="179">
        <v>75</v>
      </c>
      <c r="E15" s="179">
        <v>35</v>
      </c>
      <c r="F15" s="179">
        <v>38</v>
      </c>
      <c r="G15" s="179">
        <v>10</v>
      </c>
      <c r="H15" s="179">
        <v>10</v>
      </c>
      <c r="I15" s="179">
        <v>25</v>
      </c>
      <c r="J15" s="179">
        <v>1001</v>
      </c>
      <c r="K15" s="179">
        <v>0</v>
      </c>
      <c r="L15" s="179">
        <v>71</v>
      </c>
      <c r="M15" s="179">
        <v>0</v>
      </c>
      <c r="N15" s="179">
        <v>20</v>
      </c>
      <c r="O15" s="179">
        <v>0</v>
      </c>
      <c r="P15" s="179">
        <v>31</v>
      </c>
      <c r="Q15" s="179">
        <v>0</v>
      </c>
      <c r="R15" s="175">
        <f t="shared" si="0"/>
        <v>2058</v>
      </c>
      <c r="T15" s="661"/>
      <c r="U15" s="661"/>
      <c r="V15" s="661"/>
    </row>
    <row r="16" spans="1:22" ht="14.25" thickBot="1">
      <c r="A16" s="178" t="s">
        <v>150</v>
      </c>
      <c r="B16" s="179">
        <v>4449</v>
      </c>
      <c r="C16" s="179">
        <v>662</v>
      </c>
      <c r="D16" s="179">
        <v>2160</v>
      </c>
      <c r="E16" s="179">
        <v>343</v>
      </c>
      <c r="F16" s="179">
        <v>170</v>
      </c>
      <c r="G16" s="179">
        <v>148</v>
      </c>
      <c r="H16" s="179">
        <v>33</v>
      </c>
      <c r="I16" s="179">
        <v>439</v>
      </c>
      <c r="J16" s="179">
        <v>5731</v>
      </c>
      <c r="K16" s="179">
        <v>106</v>
      </c>
      <c r="L16" s="179">
        <v>680</v>
      </c>
      <c r="M16" s="179">
        <v>62</v>
      </c>
      <c r="N16" s="179">
        <v>399</v>
      </c>
      <c r="O16" s="179">
        <v>401</v>
      </c>
      <c r="P16" s="179">
        <v>160</v>
      </c>
      <c r="Q16" s="179">
        <v>33</v>
      </c>
      <c r="R16" s="175">
        <f t="shared" si="0"/>
        <v>15976</v>
      </c>
      <c r="T16" s="661"/>
      <c r="U16" s="661"/>
      <c r="V16" s="661"/>
    </row>
    <row r="17" spans="1:22" ht="14.25" thickBot="1">
      <c r="A17" s="181" t="s">
        <v>34</v>
      </c>
      <c r="B17" s="174">
        <v>941</v>
      </c>
      <c r="C17" s="174">
        <v>153</v>
      </c>
      <c r="D17" s="174">
        <v>119</v>
      </c>
      <c r="E17" s="174">
        <v>40</v>
      </c>
      <c r="F17" s="174">
        <v>80</v>
      </c>
      <c r="G17" s="174">
        <v>18</v>
      </c>
      <c r="H17" s="174">
        <v>18</v>
      </c>
      <c r="I17" s="174">
        <v>130</v>
      </c>
      <c r="J17" s="174">
        <v>977</v>
      </c>
      <c r="K17" s="174">
        <v>43</v>
      </c>
      <c r="L17" s="174">
        <v>109</v>
      </c>
      <c r="M17" s="174">
        <v>39</v>
      </c>
      <c r="N17" s="174">
        <v>0</v>
      </c>
      <c r="O17" s="174">
        <v>0</v>
      </c>
      <c r="P17" s="174">
        <v>76</v>
      </c>
      <c r="Q17" s="174">
        <v>0</v>
      </c>
      <c r="R17" s="175">
        <f t="shared" si="0"/>
        <v>2743</v>
      </c>
      <c r="T17" s="661"/>
      <c r="U17" s="661"/>
      <c r="V17" s="661"/>
    </row>
    <row r="18" spans="1:18" ht="14.25" thickBot="1">
      <c r="A18" s="180" t="s">
        <v>35</v>
      </c>
      <c r="B18" s="177">
        <v>489</v>
      </c>
      <c r="C18" s="177">
        <v>49</v>
      </c>
      <c r="D18" s="177">
        <v>43</v>
      </c>
      <c r="E18" s="177">
        <v>21</v>
      </c>
      <c r="F18" s="177">
        <v>28</v>
      </c>
      <c r="G18" s="177">
        <v>14</v>
      </c>
      <c r="H18" s="177">
        <v>9</v>
      </c>
      <c r="I18" s="177">
        <v>0</v>
      </c>
      <c r="J18" s="177">
        <v>502</v>
      </c>
      <c r="K18" s="177">
        <v>0</v>
      </c>
      <c r="L18" s="177">
        <v>93</v>
      </c>
      <c r="M18" s="177">
        <v>0</v>
      </c>
      <c r="N18" s="177">
        <v>0</v>
      </c>
      <c r="O18" s="177">
        <v>0</v>
      </c>
      <c r="P18" s="177">
        <v>18</v>
      </c>
      <c r="Q18" s="177">
        <v>0</v>
      </c>
      <c r="R18" s="175">
        <f t="shared" si="0"/>
        <v>1266</v>
      </c>
    </row>
    <row r="19" spans="1:18" ht="14.25" thickBot="1">
      <c r="A19" s="178" t="s">
        <v>36</v>
      </c>
      <c r="B19" s="179">
        <v>1103</v>
      </c>
      <c r="C19" s="179">
        <v>184</v>
      </c>
      <c r="D19" s="179">
        <v>197</v>
      </c>
      <c r="E19" s="179">
        <v>76</v>
      </c>
      <c r="F19" s="179">
        <v>54</v>
      </c>
      <c r="G19" s="179">
        <v>19</v>
      </c>
      <c r="H19" s="179">
        <v>8</v>
      </c>
      <c r="I19" s="179">
        <v>70</v>
      </c>
      <c r="J19" s="179">
        <v>1408</v>
      </c>
      <c r="K19" s="179">
        <v>53</v>
      </c>
      <c r="L19" s="179">
        <v>89</v>
      </c>
      <c r="M19" s="179">
        <v>53</v>
      </c>
      <c r="N19" s="179">
        <v>0</v>
      </c>
      <c r="O19" s="179">
        <v>0</v>
      </c>
      <c r="P19" s="179">
        <v>59</v>
      </c>
      <c r="Q19" s="179">
        <v>0</v>
      </c>
      <c r="R19" s="175">
        <f t="shared" si="0"/>
        <v>3373</v>
      </c>
    </row>
    <row r="20" spans="1:18" ht="14.25" thickBot="1">
      <c r="A20" s="178" t="s">
        <v>37</v>
      </c>
      <c r="B20" s="179">
        <v>1041</v>
      </c>
      <c r="C20" s="179">
        <v>248</v>
      </c>
      <c r="D20" s="179">
        <v>159</v>
      </c>
      <c r="E20" s="179">
        <v>39</v>
      </c>
      <c r="F20" s="179">
        <v>0</v>
      </c>
      <c r="G20" s="179">
        <v>25</v>
      </c>
      <c r="H20" s="179">
        <v>28</v>
      </c>
      <c r="I20" s="179">
        <v>127</v>
      </c>
      <c r="J20" s="179">
        <v>1232</v>
      </c>
      <c r="K20" s="179">
        <v>36</v>
      </c>
      <c r="L20" s="179">
        <v>61</v>
      </c>
      <c r="M20" s="179">
        <v>0</v>
      </c>
      <c r="N20" s="179">
        <v>51</v>
      </c>
      <c r="O20" s="179">
        <v>27</v>
      </c>
      <c r="P20" s="179">
        <v>28</v>
      </c>
      <c r="Q20" s="179">
        <v>0</v>
      </c>
      <c r="R20" s="175">
        <f t="shared" si="0"/>
        <v>3102</v>
      </c>
    </row>
    <row r="21" spans="1:18" ht="14.25" thickBot="1">
      <c r="A21" s="181" t="s">
        <v>38</v>
      </c>
      <c r="B21" s="174">
        <v>1487</v>
      </c>
      <c r="C21" s="174">
        <v>181</v>
      </c>
      <c r="D21" s="174">
        <v>135</v>
      </c>
      <c r="E21" s="174">
        <v>122</v>
      </c>
      <c r="F21" s="174">
        <v>109</v>
      </c>
      <c r="G21" s="174">
        <v>30</v>
      </c>
      <c r="H21" s="174">
        <v>18</v>
      </c>
      <c r="I21" s="174">
        <v>102</v>
      </c>
      <c r="J21" s="174">
        <v>2799</v>
      </c>
      <c r="K21" s="174">
        <v>0</v>
      </c>
      <c r="L21" s="174">
        <v>252</v>
      </c>
      <c r="M21" s="174">
        <v>55</v>
      </c>
      <c r="N21" s="174">
        <v>73</v>
      </c>
      <c r="O21" s="174">
        <v>61</v>
      </c>
      <c r="P21" s="174">
        <v>69</v>
      </c>
      <c r="Q21" s="174">
        <v>0</v>
      </c>
      <c r="R21" s="175">
        <f t="shared" si="0"/>
        <v>5493</v>
      </c>
    </row>
    <row r="22" spans="1:18" ht="14.25" thickBot="1">
      <c r="A22" s="180" t="s">
        <v>39</v>
      </c>
      <c r="B22" s="177">
        <v>1505</v>
      </c>
      <c r="C22" s="177">
        <v>132</v>
      </c>
      <c r="D22" s="177">
        <v>88</v>
      </c>
      <c r="E22" s="177">
        <v>73</v>
      </c>
      <c r="F22" s="177">
        <v>20</v>
      </c>
      <c r="G22" s="177">
        <v>20</v>
      </c>
      <c r="H22" s="177">
        <v>15</v>
      </c>
      <c r="I22" s="177">
        <v>92</v>
      </c>
      <c r="J22" s="177">
        <v>1352</v>
      </c>
      <c r="K22" s="177">
        <v>14</v>
      </c>
      <c r="L22" s="177">
        <v>135</v>
      </c>
      <c r="M22" s="177">
        <v>0</v>
      </c>
      <c r="N22" s="177">
        <v>0</v>
      </c>
      <c r="O22" s="177">
        <v>32</v>
      </c>
      <c r="P22" s="177">
        <v>57</v>
      </c>
      <c r="Q22" s="177">
        <v>0</v>
      </c>
      <c r="R22" s="175">
        <f t="shared" si="0"/>
        <v>3535</v>
      </c>
    </row>
    <row r="23" spans="1:18" ht="14.25" thickBot="1">
      <c r="A23" s="178" t="s">
        <v>40</v>
      </c>
      <c r="B23" s="179">
        <v>694</v>
      </c>
      <c r="C23" s="179">
        <v>127</v>
      </c>
      <c r="D23" s="179">
        <v>64</v>
      </c>
      <c r="E23" s="179">
        <v>66</v>
      </c>
      <c r="F23" s="179">
        <v>0</v>
      </c>
      <c r="G23" s="179">
        <v>18</v>
      </c>
      <c r="H23" s="179">
        <v>13</v>
      </c>
      <c r="I23" s="179">
        <v>20</v>
      </c>
      <c r="J23" s="179">
        <v>1210</v>
      </c>
      <c r="K23" s="179">
        <v>31</v>
      </c>
      <c r="L23" s="179">
        <v>66</v>
      </c>
      <c r="M23" s="179">
        <v>0</v>
      </c>
      <c r="N23" s="179">
        <v>0</v>
      </c>
      <c r="O23" s="179">
        <v>0</v>
      </c>
      <c r="P23" s="179">
        <v>36</v>
      </c>
      <c r="Q23" s="179">
        <v>29</v>
      </c>
      <c r="R23" s="175">
        <f t="shared" si="0"/>
        <v>2374</v>
      </c>
    </row>
    <row r="24" spans="1:18" ht="14.25" thickBot="1">
      <c r="A24" s="178" t="s">
        <v>41</v>
      </c>
      <c r="B24" s="179">
        <v>748</v>
      </c>
      <c r="C24" s="179">
        <v>136</v>
      </c>
      <c r="D24" s="179">
        <v>69</v>
      </c>
      <c r="E24" s="179">
        <v>22</v>
      </c>
      <c r="F24" s="179">
        <v>10</v>
      </c>
      <c r="G24" s="179">
        <v>15</v>
      </c>
      <c r="H24" s="179">
        <v>0</v>
      </c>
      <c r="I24" s="179">
        <v>0</v>
      </c>
      <c r="J24" s="179">
        <v>786</v>
      </c>
      <c r="K24" s="179">
        <v>16</v>
      </c>
      <c r="L24" s="179">
        <v>51</v>
      </c>
      <c r="M24" s="179">
        <v>0</v>
      </c>
      <c r="N24" s="179">
        <v>0</v>
      </c>
      <c r="O24" s="179">
        <v>0</v>
      </c>
      <c r="P24" s="179">
        <v>21</v>
      </c>
      <c r="Q24" s="179">
        <v>0</v>
      </c>
      <c r="R24" s="175">
        <f t="shared" si="0"/>
        <v>1874</v>
      </c>
    </row>
    <row r="25" spans="1:18" ht="14.25" thickBot="1">
      <c r="A25" s="181" t="s">
        <v>355</v>
      </c>
      <c r="B25" s="174">
        <v>2733</v>
      </c>
      <c r="C25" s="174">
        <v>368</v>
      </c>
      <c r="D25" s="174">
        <v>727</v>
      </c>
      <c r="E25" s="174">
        <v>154</v>
      </c>
      <c r="F25" s="174">
        <v>64</v>
      </c>
      <c r="G25" s="174">
        <v>51</v>
      </c>
      <c r="H25" s="174">
        <v>26</v>
      </c>
      <c r="I25" s="174">
        <v>120</v>
      </c>
      <c r="J25" s="174">
        <v>2479</v>
      </c>
      <c r="K25" s="174">
        <v>26</v>
      </c>
      <c r="L25" s="174">
        <v>213</v>
      </c>
      <c r="M25" s="174">
        <v>44</v>
      </c>
      <c r="N25" s="174">
        <v>141</v>
      </c>
      <c r="O25" s="174">
        <v>35</v>
      </c>
      <c r="P25" s="174">
        <v>69</v>
      </c>
      <c r="Q25" s="174">
        <v>0</v>
      </c>
      <c r="R25" s="175">
        <f t="shared" si="0"/>
        <v>7250</v>
      </c>
    </row>
    <row r="26" spans="1:18" ht="14.25" thickBot="1">
      <c r="A26" s="180" t="s">
        <v>354</v>
      </c>
      <c r="B26" s="177">
        <v>3002</v>
      </c>
      <c r="C26" s="177">
        <v>318</v>
      </c>
      <c r="D26" s="177">
        <v>785</v>
      </c>
      <c r="E26" s="177">
        <v>171</v>
      </c>
      <c r="F26" s="177">
        <v>36</v>
      </c>
      <c r="G26" s="177">
        <v>60</v>
      </c>
      <c r="H26" s="177">
        <v>24</v>
      </c>
      <c r="I26" s="177">
        <v>115</v>
      </c>
      <c r="J26" s="177">
        <v>3016</v>
      </c>
      <c r="K26" s="177">
        <v>76</v>
      </c>
      <c r="L26" s="177">
        <v>232</v>
      </c>
      <c r="M26" s="177">
        <v>63</v>
      </c>
      <c r="N26" s="177">
        <v>59</v>
      </c>
      <c r="O26" s="177">
        <v>0</v>
      </c>
      <c r="P26" s="177">
        <v>98</v>
      </c>
      <c r="Q26" s="177">
        <v>43</v>
      </c>
      <c r="R26" s="175">
        <f t="shared" si="0"/>
        <v>8098</v>
      </c>
    </row>
    <row r="27" spans="1:18" ht="14.25" thickBot="1">
      <c r="A27" s="182" t="s">
        <v>42</v>
      </c>
      <c r="B27" s="183">
        <f>SUM(B5:B26)</f>
        <v>26994</v>
      </c>
      <c r="C27" s="183">
        <f aca="true" t="shared" si="1" ref="C27:Q27">SUM(C5:C26)</f>
        <v>3555</v>
      </c>
      <c r="D27" s="183">
        <f t="shared" si="1"/>
        <v>5401</v>
      </c>
      <c r="E27" s="183">
        <f t="shared" si="1"/>
        <v>1489</v>
      </c>
      <c r="F27" s="183">
        <f t="shared" si="1"/>
        <v>858</v>
      </c>
      <c r="G27" s="183">
        <f t="shared" si="1"/>
        <v>618</v>
      </c>
      <c r="H27" s="183">
        <f t="shared" si="1"/>
        <v>297</v>
      </c>
      <c r="I27" s="183">
        <f t="shared" si="1"/>
        <v>1530</v>
      </c>
      <c r="J27" s="183">
        <f t="shared" si="1"/>
        <v>30799</v>
      </c>
      <c r="K27" s="183">
        <f t="shared" si="1"/>
        <v>600</v>
      </c>
      <c r="L27" s="183">
        <f t="shared" si="1"/>
        <v>2834</v>
      </c>
      <c r="M27" s="183">
        <f t="shared" si="1"/>
        <v>414</v>
      </c>
      <c r="N27" s="183">
        <f t="shared" si="1"/>
        <v>851</v>
      </c>
      <c r="O27" s="183">
        <f t="shared" si="1"/>
        <v>629</v>
      </c>
      <c r="P27" s="183">
        <f t="shared" si="1"/>
        <v>1005</v>
      </c>
      <c r="Q27" s="183">
        <f t="shared" si="1"/>
        <v>134</v>
      </c>
      <c r="R27" s="175">
        <f t="shared" si="0"/>
        <v>78008</v>
      </c>
    </row>
    <row r="28" spans="1:18" ht="14.25" thickBot="1">
      <c r="A28" s="178" t="s">
        <v>43</v>
      </c>
      <c r="B28" s="179">
        <v>154</v>
      </c>
      <c r="C28" s="179">
        <v>23</v>
      </c>
      <c r="D28" s="179">
        <v>82</v>
      </c>
      <c r="E28" s="179">
        <v>0</v>
      </c>
      <c r="F28" s="179">
        <v>0</v>
      </c>
      <c r="G28" s="179">
        <v>9</v>
      </c>
      <c r="H28" s="179">
        <v>13</v>
      </c>
      <c r="I28" s="179">
        <v>44</v>
      </c>
      <c r="J28" s="179">
        <v>270</v>
      </c>
      <c r="K28" s="179">
        <v>0</v>
      </c>
      <c r="L28" s="179">
        <v>20</v>
      </c>
      <c r="M28" s="179">
        <v>0</v>
      </c>
      <c r="N28" s="179">
        <v>0</v>
      </c>
      <c r="O28" s="179">
        <v>0</v>
      </c>
      <c r="P28" s="179">
        <v>22</v>
      </c>
      <c r="Q28" s="179">
        <v>0</v>
      </c>
      <c r="R28" s="175">
        <f t="shared" si="0"/>
        <v>637</v>
      </c>
    </row>
    <row r="29" spans="1:18" ht="14.25" thickBot="1">
      <c r="A29" s="181" t="s">
        <v>31</v>
      </c>
      <c r="B29" s="174">
        <v>149</v>
      </c>
      <c r="C29" s="174">
        <v>45</v>
      </c>
      <c r="D29" s="174">
        <v>58</v>
      </c>
      <c r="E29" s="174">
        <v>0</v>
      </c>
      <c r="F29" s="174">
        <v>22</v>
      </c>
      <c r="G29" s="174">
        <v>15</v>
      </c>
      <c r="H29" s="174">
        <v>0</v>
      </c>
      <c r="I29" s="174">
        <v>21</v>
      </c>
      <c r="J29" s="174">
        <v>253</v>
      </c>
      <c r="K29" s="174">
        <v>0</v>
      </c>
      <c r="L29" s="174">
        <v>23</v>
      </c>
      <c r="M29" s="174">
        <v>0</v>
      </c>
      <c r="N29" s="174">
        <v>26</v>
      </c>
      <c r="O29" s="174">
        <v>0</v>
      </c>
      <c r="P29" s="174">
        <v>41</v>
      </c>
      <c r="Q29" s="174">
        <v>0</v>
      </c>
      <c r="R29" s="175">
        <f t="shared" si="0"/>
        <v>653</v>
      </c>
    </row>
    <row r="30" spans="1:18" ht="14.25" thickBot="1">
      <c r="A30" s="184" t="s">
        <v>44</v>
      </c>
      <c r="B30" s="185">
        <f>SUM(B27:B29)</f>
        <v>27297</v>
      </c>
      <c r="C30" s="185">
        <f aca="true" t="shared" si="2" ref="C30:Q30">SUM(C27:C29)</f>
        <v>3623</v>
      </c>
      <c r="D30" s="185">
        <f t="shared" si="2"/>
        <v>5541</v>
      </c>
      <c r="E30" s="185">
        <f t="shared" si="2"/>
        <v>1489</v>
      </c>
      <c r="F30" s="185">
        <f t="shared" si="2"/>
        <v>880</v>
      </c>
      <c r="G30" s="185">
        <f t="shared" si="2"/>
        <v>642</v>
      </c>
      <c r="H30" s="185">
        <f t="shared" si="2"/>
        <v>310</v>
      </c>
      <c r="I30" s="185">
        <f t="shared" si="2"/>
        <v>1595</v>
      </c>
      <c r="J30" s="185">
        <f t="shared" si="2"/>
        <v>31322</v>
      </c>
      <c r="K30" s="185">
        <f t="shared" si="2"/>
        <v>600</v>
      </c>
      <c r="L30" s="185">
        <f t="shared" si="2"/>
        <v>2877</v>
      </c>
      <c r="M30" s="185">
        <f t="shared" si="2"/>
        <v>414</v>
      </c>
      <c r="N30" s="185">
        <f t="shared" si="2"/>
        <v>877</v>
      </c>
      <c r="O30" s="185">
        <f t="shared" si="2"/>
        <v>629</v>
      </c>
      <c r="P30" s="185">
        <f t="shared" si="2"/>
        <v>1068</v>
      </c>
      <c r="Q30" s="185">
        <f t="shared" si="2"/>
        <v>134</v>
      </c>
      <c r="R30" s="175">
        <f t="shared" si="0"/>
        <v>79298</v>
      </c>
    </row>
    <row r="33" spans="1:19" ht="19.5" customHeight="1">
      <c r="A33" s="581" t="s">
        <v>426</v>
      </c>
      <c r="B33" s="581"/>
      <c r="C33" s="581"/>
      <c r="D33" s="581"/>
      <c r="E33" s="581"/>
      <c r="F33" s="581"/>
      <c r="G33" s="581"/>
      <c r="H33" s="581"/>
      <c r="I33" s="581"/>
      <c r="J33" s="581"/>
      <c r="K33" s="581"/>
      <c r="L33" s="581"/>
      <c r="M33" s="581"/>
      <c r="N33" s="581"/>
      <c r="O33" s="581"/>
      <c r="P33" s="581"/>
      <c r="Q33" s="581"/>
      <c r="R33" s="581"/>
      <c r="S33" s="170"/>
    </row>
    <row r="34" spans="1:19" ht="12.75" customHeight="1">
      <c r="A34" s="1"/>
      <c r="B34" s="1"/>
      <c r="C34" s="1"/>
      <c r="D34" s="1"/>
      <c r="E34" s="1"/>
      <c r="F34" s="1"/>
      <c r="G34" s="1"/>
      <c r="H34" s="1"/>
      <c r="I34" s="1"/>
      <c r="J34" s="1"/>
      <c r="K34" s="1"/>
      <c r="L34" s="1"/>
      <c r="M34" s="1"/>
      <c r="N34" s="1"/>
      <c r="O34" s="1"/>
      <c r="P34" s="1"/>
      <c r="Q34" s="1"/>
      <c r="R34" s="1"/>
      <c r="S34" s="170"/>
    </row>
    <row r="35" spans="1:18" ht="37.5" customHeight="1">
      <c r="A35" s="171"/>
      <c r="B35" s="393" t="s">
        <v>124</v>
      </c>
      <c r="C35" s="389" t="s">
        <v>125</v>
      </c>
      <c r="D35" s="389" t="s">
        <v>126</v>
      </c>
      <c r="E35" s="389" t="s">
        <v>127</v>
      </c>
      <c r="F35" s="389" t="s">
        <v>85</v>
      </c>
      <c r="G35" s="389" t="s">
        <v>128</v>
      </c>
      <c r="H35" s="389" t="s">
        <v>129</v>
      </c>
      <c r="I35" s="389" t="s">
        <v>130</v>
      </c>
      <c r="J35" s="389" t="s">
        <v>131</v>
      </c>
      <c r="K35" s="389" t="s">
        <v>132</v>
      </c>
      <c r="L35" s="389" t="s">
        <v>133</v>
      </c>
      <c r="M35" s="389" t="s">
        <v>134</v>
      </c>
      <c r="N35" s="389" t="s">
        <v>135</v>
      </c>
      <c r="O35" s="389" t="s">
        <v>136</v>
      </c>
      <c r="P35" s="389" t="s">
        <v>137</v>
      </c>
      <c r="Q35" s="389" t="s">
        <v>138</v>
      </c>
      <c r="R35" s="394" t="s">
        <v>226</v>
      </c>
    </row>
    <row r="36" spans="1:18" ht="13.5">
      <c r="A36" s="173" t="s">
        <v>424</v>
      </c>
      <c r="B36" s="179">
        <f>B7+B26</f>
        <v>3603</v>
      </c>
      <c r="C36" s="179">
        <f aca="true" t="shared" si="3" ref="C36:Q36">C7+C26</f>
        <v>379</v>
      </c>
      <c r="D36" s="179">
        <f t="shared" si="3"/>
        <v>817</v>
      </c>
      <c r="E36" s="179">
        <f t="shared" si="3"/>
        <v>189</v>
      </c>
      <c r="F36" s="179">
        <f t="shared" si="3"/>
        <v>62</v>
      </c>
      <c r="G36" s="179">
        <f t="shared" si="3"/>
        <v>72</v>
      </c>
      <c r="H36" s="179">
        <f t="shared" si="3"/>
        <v>33</v>
      </c>
      <c r="I36" s="179">
        <f t="shared" si="3"/>
        <v>140</v>
      </c>
      <c r="J36" s="179">
        <f t="shared" si="3"/>
        <v>3649</v>
      </c>
      <c r="K36" s="179">
        <f t="shared" si="3"/>
        <v>106</v>
      </c>
      <c r="L36" s="179">
        <f t="shared" si="3"/>
        <v>320</v>
      </c>
      <c r="M36" s="179">
        <f t="shared" si="3"/>
        <v>63</v>
      </c>
      <c r="N36" s="179">
        <f t="shared" si="3"/>
        <v>59</v>
      </c>
      <c r="O36" s="179">
        <f t="shared" si="3"/>
        <v>0</v>
      </c>
      <c r="P36" s="179">
        <f t="shared" si="3"/>
        <v>129</v>
      </c>
      <c r="Q36" s="179">
        <f t="shared" si="3"/>
        <v>43</v>
      </c>
      <c r="R36" s="183">
        <f>SUM(B36:Q36)</f>
        <v>9664</v>
      </c>
    </row>
    <row r="37" spans="1:18" ht="13.5">
      <c r="A37" s="173" t="s">
        <v>425</v>
      </c>
      <c r="B37" s="179">
        <f>B9+B14</f>
        <v>1209</v>
      </c>
      <c r="C37" s="179">
        <f aca="true" t="shared" si="4" ref="C37:Q37">C9+C14</f>
        <v>141</v>
      </c>
      <c r="D37" s="179">
        <f t="shared" si="4"/>
        <v>110</v>
      </c>
      <c r="E37" s="179">
        <f t="shared" si="4"/>
        <v>48</v>
      </c>
      <c r="F37" s="179">
        <f t="shared" si="4"/>
        <v>0</v>
      </c>
      <c r="G37" s="179">
        <f t="shared" si="4"/>
        <v>32</v>
      </c>
      <c r="H37" s="179">
        <f t="shared" si="4"/>
        <v>12</v>
      </c>
      <c r="I37" s="179">
        <f t="shared" si="4"/>
        <v>42</v>
      </c>
      <c r="J37" s="179">
        <f t="shared" si="4"/>
        <v>1396</v>
      </c>
      <c r="K37" s="179">
        <f t="shared" si="4"/>
        <v>0</v>
      </c>
      <c r="L37" s="179">
        <f t="shared" si="4"/>
        <v>131</v>
      </c>
      <c r="M37" s="179">
        <f t="shared" si="4"/>
        <v>0</v>
      </c>
      <c r="N37" s="179">
        <f t="shared" si="4"/>
        <v>0</v>
      </c>
      <c r="O37" s="179">
        <f t="shared" si="4"/>
        <v>0</v>
      </c>
      <c r="P37" s="179">
        <f t="shared" si="4"/>
        <v>53</v>
      </c>
      <c r="Q37" s="179">
        <f t="shared" si="4"/>
        <v>0</v>
      </c>
      <c r="R37" s="183">
        <f aca="true" t="shared" si="5" ref="R37:R52">SUM(B37:Q37)</f>
        <v>3174</v>
      </c>
    </row>
    <row r="38" spans="1:18" ht="13.5">
      <c r="A38" s="173" t="s">
        <v>144</v>
      </c>
      <c r="B38" s="179">
        <f>B10</f>
        <v>1453</v>
      </c>
      <c r="C38" s="179">
        <f aca="true" t="shared" si="6" ref="C38:Q39">C10</f>
        <v>263</v>
      </c>
      <c r="D38" s="179">
        <f t="shared" si="6"/>
        <v>122</v>
      </c>
      <c r="E38" s="179">
        <f t="shared" si="6"/>
        <v>56</v>
      </c>
      <c r="F38" s="179">
        <f t="shared" si="6"/>
        <v>81</v>
      </c>
      <c r="G38" s="179">
        <f t="shared" si="6"/>
        <v>46</v>
      </c>
      <c r="H38" s="179">
        <f t="shared" si="6"/>
        <v>16</v>
      </c>
      <c r="I38" s="179">
        <f t="shared" si="6"/>
        <v>30</v>
      </c>
      <c r="J38" s="179">
        <f t="shared" si="6"/>
        <v>1195</v>
      </c>
      <c r="K38" s="179">
        <f t="shared" si="6"/>
        <v>38</v>
      </c>
      <c r="L38" s="179">
        <f t="shared" si="6"/>
        <v>130</v>
      </c>
      <c r="M38" s="179">
        <f t="shared" si="6"/>
        <v>0</v>
      </c>
      <c r="N38" s="179">
        <f t="shared" si="6"/>
        <v>0</v>
      </c>
      <c r="O38" s="179">
        <f t="shared" si="6"/>
        <v>42</v>
      </c>
      <c r="P38" s="179">
        <f t="shared" si="6"/>
        <v>52</v>
      </c>
      <c r="Q38" s="179">
        <f t="shared" si="6"/>
        <v>0</v>
      </c>
      <c r="R38" s="183">
        <f t="shared" si="5"/>
        <v>3524</v>
      </c>
    </row>
    <row r="39" spans="1:18" ht="13.5">
      <c r="A39" s="173" t="s">
        <v>316</v>
      </c>
      <c r="B39" s="179">
        <f>B11</f>
        <v>1230</v>
      </c>
      <c r="C39" s="179">
        <f t="shared" si="6"/>
        <v>69</v>
      </c>
      <c r="D39" s="179">
        <f t="shared" si="6"/>
        <v>71</v>
      </c>
      <c r="E39" s="179">
        <f t="shared" si="6"/>
        <v>37</v>
      </c>
      <c r="F39" s="179">
        <f t="shared" si="6"/>
        <v>32</v>
      </c>
      <c r="G39" s="179">
        <f t="shared" si="6"/>
        <v>20</v>
      </c>
      <c r="H39" s="179">
        <f t="shared" si="6"/>
        <v>27</v>
      </c>
      <c r="I39" s="179">
        <f t="shared" si="6"/>
        <v>45</v>
      </c>
      <c r="J39" s="179">
        <f t="shared" si="6"/>
        <v>1212</v>
      </c>
      <c r="K39" s="179">
        <f t="shared" si="6"/>
        <v>42</v>
      </c>
      <c r="L39" s="179">
        <f t="shared" si="6"/>
        <v>106</v>
      </c>
      <c r="M39" s="179">
        <f t="shared" si="6"/>
        <v>63</v>
      </c>
      <c r="N39" s="179">
        <f t="shared" si="6"/>
        <v>25</v>
      </c>
      <c r="O39" s="179">
        <f t="shared" si="6"/>
        <v>0</v>
      </c>
      <c r="P39" s="179">
        <f t="shared" si="6"/>
        <v>30</v>
      </c>
      <c r="Q39" s="179">
        <f t="shared" si="6"/>
        <v>29</v>
      </c>
      <c r="R39" s="183">
        <f t="shared" si="5"/>
        <v>3038</v>
      </c>
    </row>
    <row r="40" spans="1:18" ht="13.5">
      <c r="A40" s="173" t="s">
        <v>147</v>
      </c>
      <c r="B40" s="179">
        <f>B13</f>
        <v>121</v>
      </c>
      <c r="C40" s="179">
        <f aca="true" t="shared" si="7" ref="C40:Q40">C13</f>
        <v>40</v>
      </c>
      <c r="D40" s="179">
        <f t="shared" si="7"/>
        <v>15</v>
      </c>
      <c r="E40" s="179">
        <f t="shared" si="7"/>
        <v>0</v>
      </c>
      <c r="F40" s="179">
        <f t="shared" si="7"/>
        <v>0</v>
      </c>
      <c r="G40" s="179">
        <f t="shared" si="7"/>
        <v>0</v>
      </c>
      <c r="H40" s="179">
        <f t="shared" si="7"/>
        <v>0</v>
      </c>
      <c r="I40" s="179">
        <f t="shared" si="7"/>
        <v>0</v>
      </c>
      <c r="J40" s="179">
        <f t="shared" si="7"/>
        <v>141</v>
      </c>
      <c r="K40" s="179">
        <f t="shared" si="7"/>
        <v>0</v>
      </c>
      <c r="L40" s="179">
        <f t="shared" si="7"/>
        <v>0</v>
      </c>
      <c r="M40" s="179">
        <f t="shared" si="7"/>
        <v>0</v>
      </c>
      <c r="N40" s="179">
        <f t="shared" si="7"/>
        <v>0</v>
      </c>
      <c r="O40" s="179">
        <f t="shared" si="7"/>
        <v>0</v>
      </c>
      <c r="P40" s="179">
        <f t="shared" si="7"/>
        <v>0</v>
      </c>
      <c r="Q40" s="179">
        <f t="shared" si="7"/>
        <v>0</v>
      </c>
      <c r="R40" s="183">
        <f>SUM(B40:Q40)</f>
        <v>317</v>
      </c>
    </row>
    <row r="41" spans="1:18" ht="13.5">
      <c r="A41" s="173" t="s">
        <v>305</v>
      </c>
      <c r="B41" s="179">
        <f>B5+B12+B19</f>
        <v>2369</v>
      </c>
      <c r="C41" s="179">
        <f aca="true" t="shared" si="8" ref="C41:Q41">C5+C12+C19</f>
        <v>369</v>
      </c>
      <c r="D41" s="179">
        <f t="shared" si="8"/>
        <v>430</v>
      </c>
      <c r="E41" s="179">
        <f t="shared" si="8"/>
        <v>117</v>
      </c>
      <c r="F41" s="179">
        <f t="shared" si="8"/>
        <v>73</v>
      </c>
      <c r="G41" s="179">
        <f t="shared" si="8"/>
        <v>53</v>
      </c>
      <c r="H41" s="179">
        <f t="shared" si="8"/>
        <v>19</v>
      </c>
      <c r="I41" s="179">
        <f t="shared" si="8"/>
        <v>135</v>
      </c>
      <c r="J41" s="179">
        <f t="shared" si="8"/>
        <v>2982</v>
      </c>
      <c r="K41" s="179">
        <f t="shared" si="8"/>
        <v>80</v>
      </c>
      <c r="L41" s="179">
        <f t="shared" si="8"/>
        <v>215</v>
      </c>
      <c r="M41" s="179">
        <f t="shared" si="8"/>
        <v>53</v>
      </c>
      <c r="N41" s="179">
        <f t="shared" si="8"/>
        <v>25</v>
      </c>
      <c r="O41" s="179">
        <f t="shared" si="8"/>
        <v>0</v>
      </c>
      <c r="P41" s="179">
        <f t="shared" si="8"/>
        <v>117</v>
      </c>
      <c r="Q41" s="179">
        <f t="shared" si="8"/>
        <v>0</v>
      </c>
      <c r="R41" s="183">
        <f>SUM(B41:Q41)</f>
        <v>7037</v>
      </c>
    </row>
    <row r="42" spans="1:18" ht="13.5">
      <c r="A42" s="173" t="s">
        <v>306</v>
      </c>
      <c r="B42" s="179">
        <f>B21+B23</f>
        <v>2181</v>
      </c>
      <c r="C42" s="179">
        <f aca="true" t="shared" si="9" ref="C42:Q42">C21+C23</f>
        <v>308</v>
      </c>
      <c r="D42" s="179">
        <f t="shared" si="9"/>
        <v>199</v>
      </c>
      <c r="E42" s="179">
        <f t="shared" si="9"/>
        <v>188</v>
      </c>
      <c r="F42" s="179">
        <f t="shared" si="9"/>
        <v>109</v>
      </c>
      <c r="G42" s="179">
        <f t="shared" si="9"/>
        <v>48</v>
      </c>
      <c r="H42" s="179">
        <f t="shared" si="9"/>
        <v>31</v>
      </c>
      <c r="I42" s="179">
        <f t="shared" si="9"/>
        <v>122</v>
      </c>
      <c r="J42" s="179">
        <f t="shared" si="9"/>
        <v>4009</v>
      </c>
      <c r="K42" s="179">
        <f t="shared" si="9"/>
        <v>31</v>
      </c>
      <c r="L42" s="179">
        <f t="shared" si="9"/>
        <v>318</v>
      </c>
      <c r="M42" s="179">
        <f t="shared" si="9"/>
        <v>55</v>
      </c>
      <c r="N42" s="179">
        <f t="shared" si="9"/>
        <v>73</v>
      </c>
      <c r="O42" s="179">
        <f t="shared" si="9"/>
        <v>61</v>
      </c>
      <c r="P42" s="179">
        <f t="shared" si="9"/>
        <v>105</v>
      </c>
      <c r="Q42" s="179">
        <f t="shared" si="9"/>
        <v>29</v>
      </c>
      <c r="R42" s="183">
        <f>SUM(B42:Q42)</f>
        <v>7867</v>
      </c>
    </row>
    <row r="43" spans="1:18" ht="13.5">
      <c r="A43" s="173" t="s">
        <v>150</v>
      </c>
      <c r="B43" s="179">
        <f>B16</f>
        <v>4449</v>
      </c>
      <c r="C43" s="179">
        <f aca="true" t="shared" si="10" ref="C43:Q43">C16</f>
        <v>662</v>
      </c>
      <c r="D43" s="179">
        <f t="shared" si="10"/>
        <v>2160</v>
      </c>
      <c r="E43" s="179">
        <f t="shared" si="10"/>
        <v>343</v>
      </c>
      <c r="F43" s="179">
        <f t="shared" si="10"/>
        <v>170</v>
      </c>
      <c r="G43" s="179">
        <f t="shared" si="10"/>
        <v>148</v>
      </c>
      <c r="H43" s="179">
        <f t="shared" si="10"/>
        <v>33</v>
      </c>
      <c r="I43" s="179">
        <f t="shared" si="10"/>
        <v>439</v>
      </c>
      <c r="J43" s="179">
        <f t="shared" si="10"/>
        <v>5731</v>
      </c>
      <c r="K43" s="179">
        <f t="shared" si="10"/>
        <v>106</v>
      </c>
      <c r="L43" s="179">
        <f t="shared" si="10"/>
        <v>680</v>
      </c>
      <c r="M43" s="179">
        <f t="shared" si="10"/>
        <v>62</v>
      </c>
      <c r="N43" s="179">
        <f t="shared" si="10"/>
        <v>399</v>
      </c>
      <c r="O43" s="179">
        <f t="shared" si="10"/>
        <v>401</v>
      </c>
      <c r="P43" s="179">
        <f t="shared" si="10"/>
        <v>160</v>
      </c>
      <c r="Q43" s="179">
        <f t="shared" si="10"/>
        <v>33</v>
      </c>
      <c r="R43" s="183">
        <f>SUM(B43:Q43)</f>
        <v>15976</v>
      </c>
    </row>
    <row r="44" spans="1:18" ht="13.5">
      <c r="A44" s="173" t="s">
        <v>307</v>
      </c>
      <c r="B44" s="179">
        <f>B8+B15</f>
        <v>1493</v>
      </c>
      <c r="C44" s="179">
        <f aca="true" t="shared" si="11" ref="C44:Q44">C8+C15</f>
        <v>84</v>
      </c>
      <c r="D44" s="179">
        <f t="shared" si="11"/>
        <v>126</v>
      </c>
      <c r="E44" s="179">
        <f t="shared" si="11"/>
        <v>64</v>
      </c>
      <c r="F44" s="179">
        <f t="shared" si="11"/>
        <v>85</v>
      </c>
      <c r="G44" s="179">
        <f t="shared" si="11"/>
        <v>21</v>
      </c>
      <c r="H44" s="179">
        <f t="shared" si="11"/>
        <v>10</v>
      </c>
      <c r="I44" s="179">
        <f t="shared" si="11"/>
        <v>68</v>
      </c>
      <c r="J44" s="179">
        <f t="shared" si="11"/>
        <v>1734</v>
      </c>
      <c r="K44" s="179">
        <f t="shared" si="11"/>
        <v>29</v>
      </c>
      <c r="L44" s="179">
        <f t="shared" si="11"/>
        <v>154</v>
      </c>
      <c r="M44" s="179">
        <f t="shared" si="11"/>
        <v>0</v>
      </c>
      <c r="N44" s="179">
        <f t="shared" si="11"/>
        <v>20</v>
      </c>
      <c r="O44" s="179">
        <f t="shared" si="11"/>
        <v>0</v>
      </c>
      <c r="P44" s="179">
        <f t="shared" si="11"/>
        <v>57</v>
      </c>
      <c r="Q44" s="179">
        <f t="shared" si="11"/>
        <v>0</v>
      </c>
      <c r="R44" s="183">
        <f>SUM(B44:Q44)</f>
        <v>3945</v>
      </c>
    </row>
    <row r="45" spans="1:18" ht="13.5">
      <c r="A45" s="173" t="s">
        <v>315</v>
      </c>
      <c r="B45" s="179">
        <f>B6+B24+B18</f>
        <v>2666</v>
      </c>
      <c r="C45" s="179">
        <f aca="true" t="shared" si="12" ref="C45:Q45">C6+C24+C18</f>
        <v>339</v>
      </c>
      <c r="D45" s="179">
        <f t="shared" si="12"/>
        <v>258</v>
      </c>
      <c r="E45" s="179">
        <f t="shared" si="12"/>
        <v>141</v>
      </c>
      <c r="F45" s="179">
        <f t="shared" si="12"/>
        <v>82</v>
      </c>
      <c r="G45" s="179">
        <f t="shared" si="12"/>
        <v>64</v>
      </c>
      <c r="H45" s="179">
        <f t="shared" si="12"/>
        <v>29</v>
      </c>
      <c r="I45" s="179">
        <f t="shared" si="12"/>
        <v>40</v>
      </c>
      <c r="J45" s="179">
        <f t="shared" si="12"/>
        <v>2710</v>
      </c>
      <c r="K45" s="179">
        <f t="shared" si="12"/>
        <v>49</v>
      </c>
      <c r="L45" s="179">
        <f t="shared" si="12"/>
        <v>262</v>
      </c>
      <c r="M45" s="179">
        <f t="shared" si="12"/>
        <v>35</v>
      </c>
      <c r="N45" s="179">
        <f t="shared" si="12"/>
        <v>58</v>
      </c>
      <c r="O45" s="179">
        <f t="shared" si="12"/>
        <v>31</v>
      </c>
      <c r="P45" s="179">
        <f t="shared" si="12"/>
        <v>72</v>
      </c>
      <c r="Q45" s="179">
        <f t="shared" si="12"/>
        <v>0</v>
      </c>
      <c r="R45" s="183">
        <f t="shared" si="5"/>
        <v>6836</v>
      </c>
    </row>
    <row r="46" spans="1:18" ht="13.5">
      <c r="A46" s="173" t="s">
        <v>308</v>
      </c>
      <c r="B46" s="179">
        <f>B17+B20</f>
        <v>1982</v>
      </c>
      <c r="C46" s="179">
        <f aca="true" t="shared" si="13" ref="C46:Q46">C17+C20</f>
        <v>401</v>
      </c>
      <c r="D46" s="179">
        <f t="shared" si="13"/>
        <v>278</v>
      </c>
      <c r="E46" s="179">
        <f t="shared" si="13"/>
        <v>79</v>
      </c>
      <c r="F46" s="179">
        <f t="shared" si="13"/>
        <v>80</v>
      </c>
      <c r="G46" s="179">
        <f t="shared" si="13"/>
        <v>43</v>
      </c>
      <c r="H46" s="179">
        <f t="shared" si="13"/>
        <v>46</v>
      </c>
      <c r="I46" s="179">
        <f t="shared" si="13"/>
        <v>257</v>
      </c>
      <c r="J46" s="179">
        <f t="shared" si="13"/>
        <v>2209</v>
      </c>
      <c r="K46" s="179">
        <f t="shared" si="13"/>
        <v>79</v>
      </c>
      <c r="L46" s="179">
        <f t="shared" si="13"/>
        <v>170</v>
      </c>
      <c r="M46" s="179">
        <f t="shared" si="13"/>
        <v>39</v>
      </c>
      <c r="N46" s="179">
        <f t="shared" si="13"/>
        <v>51</v>
      </c>
      <c r="O46" s="179">
        <f t="shared" si="13"/>
        <v>27</v>
      </c>
      <c r="P46" s="179">
        <f t="shared" si="13"/>
        <v>104</v>
      </c>
      <c r="Q46" s="179">
        <f t="shared" si="13"/>
        <v>0</v>
      </c>
      <c r="R46" s="183">
        <f t="shared" si="5"/>
        <v>5845</v>
      </c>
    </row>
    <row r="47" spans="1:18" ht="13.5">
      <c r="A47" s="173" t="s">
        <v>39</v>
      </c>
      <c r="B47" s="179">
        <f>B22</f>
        <v>1505</v>
      </c>
      <c r="C47" s="179">
        <f aca="true" t="shared" si="14" ref="C47:Q47">C22</f>
        <v>132</v>
      </c>
      <c r="D47" s="179">
        <f t="shared" si="14"/>
        <v>88</v>
      </c>
      <c r="E47" s="179">
        <f t="shared" si="14"/>
        <v>73</v>
      </c>
      <c r="F47" s="179">
        <f t="shared" si="14"/>
        <v>20</v>
      </c>
      <c r="G47" s="179">
        <f t="shared" si="14"/>
        <v>20</v>
      </c>
      <c r="H47" s="179">
        <f t="shared" si="14"/>
        <v>15</v>
      </c>
      <c r="I47" s="179">
        <f t="shared" si="14"/>
        <v>92</v>
      </c>
      <c r="J47" s="179">
        <f t="shared" si="14"/>
        <v>1352</v>
      </c>
      <c r="K47" s="179">
        <f t="shared" si="14"/>
        <v>14</v>
      </c>
      <c r="L47" s="179">
        <f t="shared" si="14"/>
        <v>135</v>
      </c>
      <c r="M47" s="179">
        <f t="shared" si="14"/>
        <v>0</v>
      </c>
      <c r="N47" s="179">
        <f t="shared" si="14"/>
        <v>0</v>
      </c>
      <c r="O47" s="179">
        <f t="shared" si="14"/>
        <v>32</v>
      </c>
      <c r="P47" s="179">
        <f t="shared" si="14"/>
        <v>57</v>
      </c>
      <c r="Q47" s="179">
        <f t="shared" si="14"/>
        <v>0</v>
      </c>
      <c r="R47" s="183">
        <f t="shared" si="5"/>
        <v>3535</v>
      </c>
    </row>
    <row r="48" spans="1:18" ht="14.25" thickBot="1">
      <c r="A48" s="395" t="s">
        <v>355</v>
      </c>
      <c r="B48" s="174">
        <f>B25</f>
        <v>2733</v>
      </c>
      <c r="C48" s="174">
        <f aca="true" t="shared" si="15" ref="C48:Q48">C25</f>
        <v>368</v>
      </c>
      <c r="D48" s="174">
        <f t="shared" si="15"/>
        <v>727</v>
      </c>
      <c r="E48" s="174">
        <f t="shared" si="15"/>
        <v>154</v>
      </c>
      <c r="F48" s="174">
        <f t="shared" si="15"/>
        <v>64</v>
      </c>
      <c r="G48" s="174">
        <f t="shared" si="15"/>
        <v>51</v>
      </c>
      <c r="H48" s="174">
        <f t="shared" si="15"/>
        <v>26</v>
      </c>
      <c r="I48" s="174">
        <f t="shared" si="15"/>
        <v>120</v>
      </c>
      <c r="J48" s="174">
        <f t="shared" si="15"/>
        <v>2479</v>
      </c>
      <c r="K48" s="174">
        <f t="shared" si="15"/>
        <v>26</v>
      </c>
      <c r="L48" s="174">
        <f t="shared" si="15"/>
        <v>213</v>
      </c>
      <c r="M48" s="174">
        <f t="shared" si="15"/>
        <v>44</v>
      </c>
      <c r="N48" s="174">
        <f t="shared" si="15"/>
        <v>141</v>
      </c>
      <c r="O48" s="174">
        <f t="shared" si="15"/>
        <v>35</v>
      </c>
      <c r="P48" s="174">
        <f t="shared" si="15"/>
        <v>69</v>
      </c>
      <c r="Q48" s="174">
        <f t="shared" si="15"/>
        <v>0</v>
      </c>
      <c r="R48" s="175">
        <f>SUM(B48:Q48)</f>
        <v>7250</v>
      </c>
    </row>
    <row r="49" spans="1:106" s="173" customFormat="1" ht="13.5">
      <c r="A49" s="396" t="s">
        <v>42</v>
      </c>
      <c r="B49" s="183">
        <f aca="true" t="shared" si="16" ref="B49:Q49">SUM(B36:B48)</f>
        <v>26994</v>
      </c>
      <c r="C49" s="183">
        <f t="shared" si="16"/>
        <v>3555</v>
      </c>
      <c r="D49" s="183">
        <f t="shared" si="16"/>
        <v>5401</v>
      </c>
      <c r="E49" s="183">
        <f t="shared" si="16"/>
        <v>1489</v>
      </c>
      <c r="F49" s="183">
        <f t="shared" si="16"/>
        <v>858</v>
      </c>
      <c r="G49" s="183">
        <f t="shared" si="16"/>
        <v>618</v>
      </c>
      <c r="H49" s="183">
        <f t="shared" si="16"/>
        <v>297</v>
      </c>
      <c r="I49" s="183">
        <f t="shared" si="16"/>
        <v>1530</v>
      </c>
      <c r="J49" s="183">
        <f t="shared" si="16"/>
        <v>30799</v>
      </c>
      <c r="K49" s="183">
        <f t="shared" si="16"/>
        <v>600</v>
      </c>
      <c r="L49" s="183">
        <f t="shared" si="16"/>
        <v>2834</v>
      </c>
      <c r="M49" s="183">
        <f t="shared" si="16"/>
        <v>414</v>
      </c>
      <c r="N49" s="183">
        <f t="shared" si="16"/>
        <v>851</v>
      </c>
      <c r="O49" s="183">
        <f t="shared" si="16"/>
        <v>629</v>
      </c>
      <c r="P49" s="183">
        <f t="shared" si="16"/>
        <v>1005</v>
      </c>
      <c r="Q49" s="183">
        <f t="shared" si="16"/>
        <v>134</v>
      </c>
      <c r="R49" s="185">
        <f t="shared" si="5"/>
        <v>78008</v>
      </c>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row>
    <row r="50" spans="1:18" ht="13.5">
      <c r="A50" s="173" t="s">
        <v>43</v>
      </c>
      <c r="B50" s="179">
        <f>B28</f>
        <v>154</v>
      </c>
      <c r="C50" s="179">
        <f aca="true" t="shared" si="17" ref="C50:Q51">C28</f>
        <v>23</v>
      </c>
      <c r="D50" s="179">
        <f t="shared" si="17"/>
        <v>82</v>
      </c>
      <c r="E50" s="179">
        <f t="shared" si="17"/>
        <v>0</v>
      </c>
      <c r="F50" s="179">
        <f t="shared" si="17"/>
        <v>0</v>
      </c>
      <c r="G50" s="179">
        <f t="shared" si="17"/>
        <v>9</v>
      </c>
      <c r="H50" s="179">
        <f t="shared" si="17"/>
        <v>13</v>
      </c>
      <c r="I50" s="179">
        <f t="shared" si="17"/>
        <v>44</v>
      </c>
      <c r="J50" s="179">
        <f t="shared" si="17"/>
        <v>270</v>
      </c>
      <c r="K50" s="179">
        <f t="shared" si="17"/>
        <v>0</v>
      </c>
      <c r="L50" s="179">
        <f t="shared" si="17"/>
        <v>20</v>
      </c>
      <c r="M50" s="179">
        <f t="shared" si="17"/>
        <v>0</v>
      </c>
      <c r="N50" s="179">
        <f t="shared" si="17"/>
        <v>0</v>
      </c>
      <c r="O50" s="179">
        <f t="shared" si="17"/>
        <v>0</v>
      </c>
      <c r="P50" s="179">
        <f t="shared" si="17"/>
        <v>22</v>
      </c>
      <c r="Q50" s="179">
        <f t="shared" si="17"/>
        <v>0</v>
      </c>
      <c r="R50" s="183">
        <f t="shared" si="5"/>
        <v>637</v>
      </c>
    </row>
    <row r="51" spans="1:18" ht="14.25" thickBot="1">
      <c r="A51" s="395" t="s">
        <v>31</v>
      </c>
      <c r="B51" s="174">
        <f>B29</f>
        <v>149</v>
      </c>
      <c r="C51" s="174">
        <f t="shared" si="17"/>
        <v>45</v>
      </c>
      <c r="D51" s="174">
        <f t="shared" si="17"/>
        <v>58</v>
      </c>
      <c r="E51" s="174">
        <f t="shared" si="17"/>
        <v>0</v>
      </c>
      <c r="F51" s="174">
        <f t="shared" si="17"/>
        <v>22</v>
      </c>
      <c r="G51" s="174">
        <f t="shared" si="17"/>
        <v>15</v>
      </c>
      <c r="H51" s="174">
        <f t="shared" si="17"/>
        <v>0</v>
      </c>
      <c r="I51" s="174">
        <f t="shared" si="17"/>
        <v>21</v>
      </c>
      <c r="J51" s="174">
        <f t="shared" si="17"/>
        <v>253</v>
      </c>
      <c r="K51" s="174">
        <f t="shared" si="17"/>
        <v>0</v>
      </c>
      <c r="L51" s="174">
        <f t="shared" si="17"/>
        <v>23</v>
      </c>
      <c r="M51" s="174">
        <f t="shared" si="17"/>
        <v>0</v>
      </c>
      <c r="N51" s="174">
        <f t="shared" si="17"/>
        <v>26</v>
      </c>
      <c r="O51" s="174">
        <f t="shared" si="17"/>
        <v>0</v>
      </c>
      <c r="P51" s="174">
        <f t="shared" si="17"/>
        <v>41</v>
      </c>
      <c r="Q51" s="174">
        <f t="shared" si="17"/>
        <v>0</v>
      </c>
      <c r="R51" s="175">
        <f t="shared" si="5"/>
        <v>653</v>
      </c>
    </row>
    <row r="52" spans="1:18" ht="13.5">
      <c r="A52" s="397" t="s">
        <v>44</v>
      </c>
      <c r="B52" s="185">
        <f>SUM(B49:B51)</f>
        <v>27297</v>
      </c>
      <c r="C52" s="185">
        <f aca="true" t="shared" si="18" ref="C52:Q52">SUM(C49:C51)</f>
        <v>3623</v>
      </c>
      <c r="D52" s="185">
        <f t="shared" si="18"/>
        <v>5541</v>
      </c>
      <c r="E52" s="185">
        <f t="shared" si="18"/>
        <v>1489</v>
      </c>
      <c r="F52" s="185">
        <f t="shared" si="18"/>
        <v>880</v>
      </c>
      <c r="G52" s="185">
        <f t="shared" si="18"/>
        <v>642</v>
      </c>
      <c r="H52" s="185">
        <f t="shared" si="18"/>
        <v>310</v>
      </c>
      <c r="I52" s="185">
        <f t="shared" si="18"/>
        <v>1595</v>
      </c>
      <c r="J52" s="185">
        <f t="shared" si="18"/>
        <v>31322</v>
      </c>
      <c r="K52" s="185">
        <f t="shared" si="18"/>
        <v>600</v>
      </c>
      <c r="L52" s="185">
        <f t="shared" si="18"/>
        <v>2877</v>
      </c>
      <c r="M52" s="185">
        <f t="shared" si="18"/>
        <v>414</v>
      </c>
      <c r="N52" s="185">
        <f t="shared" si="18"/>
        <v>877</v>
      </c>
      <c r="O52" s="185">
        <f t="shared" si="18"/>
        <v>629</v>
      </c>
      <c r="P52" s="185">
        <f t="shared" si="18"/>
        <v>1068</v>
      </c>
      <c r="Q52" s="185">
        <f t="shared" si="18"/>
        <v>134</v>
      </c>
      <c r="R52" s="185">
        <f t="shared" si="5"/>
        <v>79298</v>
      </c>
    </row>
  </sheetData>
  <sheetProtection/>
  <mergeCells count="3">
    <mergeCell ref="A2:R2"/>
    <mergeCell ref="A33:R33"/>
    <mergeCell ref="T12:V17"/>
  </mergeCells>
  <printOptions/>
  <pageMargins left="0.7" right="0.7" top="0.75" bottom="0.75" header="0.3" footer="0.3"/>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DB52"/>
  <sheetViews>
    <sheetView showGridLines="0" zoomScalePageLayoutView="0" workbookViewId="0" topLeftCell="A25">
      <selection activeCell="A33" sqref="A33:R53"/>
    </sheetView>
  </sheetViews>
  <sheetFormatPr defaultColWidth="11.421875" defaultRowHeight="12.75"/>
  <cols>
    <col min="1" max="1" width="21.8515625" style="0" customWidth="1"/>
    <col min="2" max="2" width="7.421875" style="0" customWidth="1"/>
    <col min="3" max="3" width="8.8515625" style="0" customWidth="1"/>
    <col min="4" max="4" width="5.7109375" style="0" bestFit="1" customWidth="1"/>
    <col min="5" max="5" width="6.00390625" style="0" customWidth="1"/>
    <col min="6" max="6" width="6.421875" style="0" bestFit="1" customWidth="1"/>
    <col min="7" max="7" width="5.421875" style="0" customWidth="1"/>
    <col min="8" max="8" width="6.140625" style="0" customWidth="1"/>
    <col min="9" max="9" width="5.421875" style="0" customWidth="1"/>
    <col min="10" max="10" width="6.00390625" style="0" customWidth="1"/>
    <col min="11" max="11" width="5.28125" style="0" bestFit="1" customWidth="1"/>
    <col min="12" max="12" width="5.7109375" style="0" customWidth="1"/>
    <col min="13" max="13" width="5.8515625" style="0" customWidth="1"/>
    <col min="14" max="14" width="5.421875" style="0" customWidth="1"/>
    <col min="15" max="15" width="6.421875" style="0" customWidth="1"/>
    <col min="16" max="17" width="7.140625" style="0" customWidth="1"/>
    <col min="18" max="18" width="7.421875" style="0" customWidth="1"/>
    <col min="19" max="19" width="3.421875" style="0" customWidth="1"/>
  </cols>
  <sheetData>
    <row r="1" spans="1:18" ht="12.75" customHeight="1">
      <c r="A1" s="1"/>
      <c r="B1" s="1"/>
      <c r="C1" s="1"/>
      <c r="D1" s="1"/>
      <c r="E1" s="1"/>
      <c r="F1" s="1"/>
      <c r="G1" s="1"/>
      <c r="H1" s="1"/>
      <c r="I1" s="1"/>
      <c r="J1" s="1"/>
      <c r="K1" s="1"/>
      <c r="L1" s="1"/>
      <c r="M1" s="1"/>
      <c r="N1" s="1"/>
      <c r="O1" s="1"/>
      <c r="P1" s="1"/>
      <c r="Q1" s="1"/>
      <c r="R1" s="170"/>
    </row>
    <row r="2" spans="1:18" ht="12.75" customHeight="1">
      <c r="A2" s="581" t="s">
        <v>300</v>
      </c>
      <c r="B2" s="581"/>
      <c r="C2" s="581"/>
      <c r="D2" s="581"/>
      <c r="E2" s="581"/>
      <c r="F2" s="581"/>
      <c r="G2" s="581"/>
      <c r="H2" s="581"/>
      <c r="I2" s="581"/>
      <c r="J2" s="581"/>
      <c r="K2" s="581"/>
      <c r="L2" s="581"/>
      <c r="M2" s="581"/>
      <c r="N2" s="581"/>
      <c r="O2" s="581"/>
      <c r="P2" s="581"/>
      <c r="Q2" s="581"/>
      <c r="R2" s="581"/>
    </row>
    <row r="3" spans="1:18" ht="12.75" customHeight="1">
      <c r="A3" s="1"/>
      <c r="B3" s="1"/>
      <c r="C3" s="1"/>
      <c r="D3" s="1"/>
      <c r="E3" s="1"/>
      <c r="F3" s="1"/>
      <c r="G3" s="1"/>
      <c r="H3" s="1"/>
      <c r="I3" s="1"/>
      <c r="J3" s="1"/>
      <c r="K3" s="1"/>
      <c r="L3" s="1"/>
      <c r="M3" s="1"/>
      <c r="N3" s="1"/>
      <c r="O3" s="1"/>
      <c r="P3" s="1"/>
      <c r="Q3" s="1"/>
      <c r="R3" s="170"/>
    </row>
    <row r="4" spans="1:18" ht="40.5" customHeight="1">
      <c r="A4" s="171"/>
      <c r="B4" s="393" t="s">
        <v>124</v>
      </c>
      <c r="C4" s="389" t="s">
        <v>125</v>
      </c>
      <c r="D4" s="389" t="s">
        <v>126</v>
      </c>
      <c r="E4" s="389" t="s">
        <v>127</v>
      </c>
      <c r="F4" s="389" t="s">
        <v>85</v>
      </c>
      <c r="G4" s="389" t="s">
        <v>128</v>
      </c>
      <c r="H4" s="389" t="s">
        <v>129</v>
      </c>
      <c r="I4" s="389" t="s">
        <v>130</v>
      </c>
      <c r="J4" s="389" t="s">
        <v>131</v>
      </c>
      <c r="K4" s="389" t="s">
        <v>132</v>
      </c>
      <c r="L4" s="389" t="s">
        <v>133</v>
      </c>
      <c r="M4" s="389" t="s">
        <v>134</v>
      </c>
      <c r="N4" s="389" t="s">
        <v>135</v>
      </c>
      <c r="O4" s="389" t="s">
        <v>136</v>
      </c>
      <c r="P4" s="389" t="s">
        <v>137</v>
      </c>
      <c r="Q4" s="389" t="s">
        <v>138</v>
      </c>
      <c r="R4" s="394" t="s">
        <v>226</v>
      </c>
    </row>
    <row r="5" spans="1:18" ht="14.25" thickBot="1">
      <c r="A5" s="173" t="s">
        <v>139</v>
      </c>
      <c r="B5" s="174">
        <v>745</v>
      </c>
      <c r="C5" s="174">
        <v>95</v>
      </c>
      <c r="D5" s="174">
        <v>122</v>
      </c>
      <c r="E5" s="174">
        <v>19</v>
      </c>
      <c r="F5" s="174">
        <v>60</v>
      </c>
      <c r="G5" s="174">
        <v>40</v>
      </c>
      <c r="H5" s="174">
        <v>33</v>
      </c>
      <c r="I5" s="174">
        <v>45</v>
      </c>
      <c r="J5" s="174">
        <v>2666</v>
      </c>
      <c r="K5" s="174">
        <v>0</v>
      </c>
      <c r="L5" s="174">
        <v>267</v>
      </c>
      <c r="M5" s="174">
        <v>0</v>
      </c>
      <c r="N5" s="174">
        <v>76</v>
      </c>
      <c r="O5" s="174">
        <v>0</v>
      </c>
      <c r="P5" s="174">
        <v>119</v>
      </c>
      <c r="Q5" s="174">
        <v>0</v>
      </c>
      <c r="R5" s="175">
        <f>SUM(B5:Q5)</f>
        <v>4287</v>
      </c>
    </row>
    <row r="6" spans="1:18" ht="14.25" thickBot="1">
      <c r="A6" s="176" t="s">
        <v>140</v>
      </c>
      <c r="B6" s="177">
        <v>1429</v>
      </c>
      <c r="C6" s="177">
        <v>154</v>
      </c>
      <c r="D6" s="177">
        <v>146</v>
      </c>
      <c r="E6" s="177">
        <v>98</v>
      </c>
      <c r="F6" s="177">
        <v>134</v>
      </c>
      <c r="G6" s="177">
        <v>59</v>
      </c>
      <c r="H6" s="177">
        <v>38</v>
      </c>
      <c r="I6" s="177">
        <v>40</v>
      </c>
      <c r="J6" s="177">
        <v>4089</v>
      </c>
      <c r="K6" s="177">
        <v>104</v>
      </c>
      <c r="L6" s="177">
        <v>356</v>
      </c>
      <c r="M6" s="177">
        <v>35</v>
      </c>
      <c r="N6" s="177">
        <v>182</v>
      </c>
      <c r="O6" s="177">
        <v>92</v>
      </c>
      <c r="P6" s="177">
        <v>129</v>
      </c>
      <c r="Q6" s="177">
        <v>0</v>
      </c>
      <c r="R6" s="175">
        <f aca="true" t="shared" si="0" ref="R6:R30">SUM(B6:Q6)</f>
        <v>7085</v>
      </c>
    </row>
    <row r="7" spans="1:18" ht="14.25" thickBot="1">
      <c r="A7" s="178" t="s">
        <v>141</v>
      </c>
      <c r="B7" s="179">
        <v>601</v>
      </c>
      <c r="C7" s="179">
        <v>61</v>
      </c>
      <c r="D7" s="179">
        <v>32</v>
      </c>
      <c r="E7" s="179">
        <v>18</v>
      </c>
      <c r="F7" s="179">
        <v>77</v>
      </c>
      <c r="G7" s="179">
        <v>25</v>
      </c>
      <c r="H7" s="179">
        <v>16</v>
      </c>
      <c r="I7" s="179">
        <v>25</v>
      </c>
      <c r="J7" s="179">
        <v>1849</v>
      </c>
      <c r="K7" s="179">
        <v>86</v>
      </c>
      <c r="L7" s="179">
        <v>234</v>
      </c>
      <c r="M7" s="179">
        <v>0</v>
      </c>
      <c r="N7" s="179">
        <v>0</v>
      </c>
      <c r="O7" s="179">
        <v>0</v>
      </c>
      <c r="P7" s="179">
        <v>116</v>
      </c>
      <c r="Q7" s="179">
        <v>0</v>
      </c>
      <c r="R7" s="175">
        <f t="shared" si="0"/>
        <v>3140</v>
      </c>
    </row>
    <row r="8" spans="1:18" ht="14.25" thickBot="1">
      <c r="A8" s="178" t="s">
        <v>142</v>
      </c>
      <c r="B8" s="179">
        <v>810</v>
      </c>
      <c r="C8" s="179">
        <v>25</v>
      </c>
      <c r="D8" s="179">
        <v>51</v>
      </c>
      <c r="E8" s="179">
        <v>29</v>
      </c>
      <c r="F8" s="179">
        <v>125</v>
      </c>
      <c r="G8" s="179">
        <v>25</v>
      </c>
      <c r="H8" s="179">
        <v>7</v>
      </c>
      <c r="I8" s="179">
        <v>43</v>
      </c>
      <c r="J8" s="179">
        <v>2136</v>
      </c>
      <c r="K8" s="179">
        <v>74</v>
      </c>
      <c r="L8" s="179">
        <v>254</v>
      </c>
      <c r="M8" s="179">
        <v>0</v>
      </c>
      <c r="N8" s="179">
        <v>0</v>
      </c>
      <c r="O8" s="179">
        <v>0</v>
      </c>
      <c r="P8" s="179">
        <v>103</v>
      </c>
      <c r="Q8" s="179">
        <v>0</v>
      </c>
      <c r="R8" s="175">
        <f t="shared" si="0"/>
        <v>3682</v>
      </c>
    </row>
    <row r="9" spans="1:18" ht="14.25" thickBot="1">
      <c r="A9" s="176" t="s">
        <v>143</v>
      </c>
      <c r="B9" s="174">
        <v>683</v>
      </c>
      <c r="C9" s="174">
        <v>90</v>
      </c>
      <c r="D9" s="174">
        <v>37</v>
      </c>
      <c r="E9" s="174">
        <v>26</v>
      </c>
      <c r="F9" s="174">
        <v>0</v>
      </c>
      <c r="G9" s="174">
        <v>26</v>
      </c>
      <c r="H9" s="174">
        <v>0</v>
      </c>
      <c r="I9" s="174">
        <v>22</v>
      </c>
      <c r="J9" s="174">
        <v>2416</v>
      </c>
      <c r="K9" s="174">
        <v>0</v>
      </c>
      <c r="L9" s="174">
        <v>252</v>
      </c>
      <c r="M9" s="174">
        <v>0</v>
      </c>
      <c r="N9" s="174">
        <v>0</v>
      </c>
      <c r="O9" s="174">
        <v>0</v>
      </c>
      <c r="P9" s="174">
        <v>107</v>
      </c>
      <c r="Q9" s="174">
        <v>0</v>
      </c>
      <c r="R9" s="175">
        <f t="shared" si="0"/>
        <v>3659</v>
      </c>
    </row>
    <row r="10" spans="1:18" ht="14.25" thickBot="1">
      <c r="A10" s="180" t="s">
        <v>144</v>
      </c>
      <c r="B10" s="177">
        <v>1453</v>
      </c>
      <c r="C10" s="177">
        <v>263</v>
      </c>
      <c r="D10" s="177">
        <v>122</v>
      </c>
      <c r="E10" s="177">
        <v>56</v>
      </c>
      <c r="F10" s="177">
        <v>230</v>
      </c>
      <c r="G10" s="177">
        <v>75</v>
      </c>
      <c r="H10" s="177">
        <v>29</v>
      </c>
      <c r="I10" s="177">
        <v>30</v>
      </c>
      <c r="J10" s="177">
        <v>3608</v>
      </c>
      <c r="K10" s="177">
        <v>94</v>
      </c>
      <c r="L10" s="177">
        <v>378</v>
      </c>
      <c r="M10" s="177">
        <v>0</v>
      </c>
      <c r="N10" s="177">
        <v>0</v>
      </c>
      <c r="O10" s="177">
        <v>128</v>
      </c>
      <c r="P10" s="177">
        <v>201</v>
      </c>
      <c r="Q10" s="177">
        <v>0</v>
      </c>
      <c r="R10" s="175">
        <f t="shared" si="0"/>
        <v>6667</v>
      </c>
    </row>
    <row r="11" spans="1:18" ht="14.25" thickBot="1">
      <c r="A11" s="178" t="s">
        <v>145</v>
      </c>
      <c r="B11" s="179">
        <v>1230</v>
      </c>
      <c r="C11" s="179">
        <v>69</v>
      </c>
      <c r="D11" s="179">
        <v>71</v>
      </c>
      <c r="E11" s="179">
        <v>37</v>
      </c>
      <c r="F11" s="179">
        <v>100</v>
      </c>
      <c r="G11" s="179">
        <v>35</v>
      </c>
      <c r="H11" s="179">
        <v>39</v>
      </c>
      <c r="I11" s="179">
        <v>45</v>
      </c>
      <c r="J11" s="179">
        <v>3508</v>
      </c>
      <c r="K11" s="179">
        <v>92</v>
      </c>
      <c r="L11" s="179">
        <v>287</v>
      </c>
      <c r="M11" s="179">
        <v>63</v>
      </c>
      <c r="N11" s="179">
        <v>50</v>
      </c>
      <c r="O11" s="179">
        <v>0</v>
      </c>
      <c r="P11" s="179">
        <v>129</v>
      </c>
      <c r="Q11" s="179">
        <v>63</v>
      </c>
      <c r="R11" s="175">
        <f t="shared" si="0"/>
        <v>5818</v>
      </c>
    </row>
    <row r="12" spans="1:18" ht="14.25" thickBot="1">
      <c r="A12" s="178" t="s">
        <v>146</v>
      </c>
      <c r="B12" s="179">
        <v>521</v>
      </c>
      <c r="C12" s="179">
        <v>90</v>
      </c>
      <c r="D12" s="179">
        <v>111</v>
      </c>
      <c r="E12" s="179">
        <v>22</v>
      </c>
      <c r="F12" s="179">
        <v>0</v>
      </c>
      <c r="G12" s="179">
        <v>22</v>
      </c>
      <c r="H12" s="179">
        <v>7</v>
      </c>
      <c r="I12" s="179">
        <v>20</v>
      </c>
      <c r="J12" s="179">
        <v>1848</v>
      </c>
      <c r="K12" s="179">
        <v>71</v>
      </c>
      <c r="L12" s="179">
        <v>125</v>
      </c>
      <c r="M12" s="179">
        <v>0</v>
      </c>
      <c r="N12" s="179">
        <v>0</v>
      </c>
      <c r="O12" s="179">
        <v>0</v>
      </c>
      <c r="P12" s="179">
        <v>110</v>
      </c>
      <c r="Q12" s="179">
        <v>0</v>
      </c>
      <c r="R12" s="175">
        <f t="shared" si="0"/>
        <v>2947</v>
      </c>
    </row>
    <row r="13" spans="1:18" ht="14.25" thickBot="1">
      <c r="A13" s="181" t="s">
        <v>147</v>
      </c>
      <c r="B13" s="174">
        <v>121</v>
      </c>
      <c r="C13" s="174">
        <v>40</v>
      </c>
      <c r="D13" s="174">
        <v>15</v>
      </c>
      <c r="E13" s="174">
        <v>0</v>
      </c>
      <c r="F13" s="174">
        <v>0</v>
      </c>
      <c r="G13" s="174">
        <v>0</v>
      </c>
      <c r="H13" s="174">
        <v>0</v>
      </c>
      <c r="I13" s="174">
        <v>0</v>
      </c>
      <c r="J13" s="174">
        <v>389</v>
      </c>
      <c r="K13" s="174">
        <v>0</v>
      </c>
      <c r="L13" s="174">
        <v>0</v>
      </c>
      <c r="M13" s="174">
        <v>0</v>
      </c>
      <c r="N13" s="174">
        <v>0</v>
      </c>
      <c r="O13" s="174">
        <v>0</v>
      </c>
      <c r="P13" s="174">
        <v>0</v>
      </c>
      <c r="Q13" s="174">
        <v>0</v>
      </c>
      <c r="R13" s="175">
        <f t="shared" si="0"/>
        <v>565</v>
      </c>
    </row>
    <row r="14" spans="1:18" ht="14.25" thickBot="1">
      <c r="A14" s="180" t="s">
        <v>148</v>
      </c>
      <c r="B14" s="177">
        <v>526</v>
      </c>
      <c r="C14" s="177">
        <v>51</v>
      </c>
      <c r="D14" s="177">
        <v>73</v>
      </c>
      <c r="E14" s="177">
        <v>22</v>
      </c>
      <c r="F14" s="177">
        <v>0</v>
      </c>
      <c r="G14" s="177">
        <v>34</v>
      </c>
      <c r="H14" s="177">
        <v>12</v>
      </c>
      <c r="I14" s="177">
        <v>20</v>
      </c>
      <c r="J14" s="177">
        <v>1659</v>
      </c>
      <c r="K14" s="177">
        <v>0</v>
      </c>
      <c r="L14" s="177">
        <v>159</v>
      </c>
      <c r="M14" s="177">
        <v>0</v>
      </c>
      <c r="N14" s="177">
        <v>0</v>
      </c>
      <c r="O14" s="177">
        <v>0</v>
      </c>
      <c r="P14" s="177">
        <v>93</v>
      </c>
      <c r="Q14" s="177">
        <v>0</v>
      </c>
      <c r="R14" s="175">
        <f t="shared" si="0"/>
        <v>2649</v>
      </c>
    </row>
    <row r="15" spans="1:18" ht="14.25" thickBot="1">
      <c r="A15" s="178" t="s">
        <v>149</v>
      </c>
      <c r="B15" s="179">
        <v>683</v>
      </c>
      <c r="C15" s="179">
        <v>59</v>
      </c>
      <c r="D15" s="179">
        <v>75</v>
      </c>
      <c r="E15" s="179">
        <v>35</v>
      </c>
      <c r="F15" s="179">
        <v>126</v>
      </c>
      <c r="G15" s="179">
        <v>19</v>
      </c>
      <c r="H15" s="179">
        <v>20</v>
      </c>
      <c r="I15" s="179">
        <v>25</v>
      </c>
      <c r="J15" s="179">
        <v>2852</v>
      </c>
      <c r="K15" s="179">
        <v>0</v>
      </c>
      <c r="L15" s="179">
        <v>228</v>
      </c>
      <c r="M15" s="179">
        <v>0</v>
      </c>
      <c r="N15" s="179">
        <v>20</v>
      </c>
      <c r="O15" s="179">
        <v>0</v>
      </c>
      <c r="P15" s="179">
        <v>111</v>
      </c>
      <c r="Q15" s="179">
        <v>0</v>
      </c>
      <c r="R15" s="175">
        <f t="shared" si="0"/>
        <v>4253</v>
      </c>
    </row>
    <row r="16" spans="1:18" ht="14.25" thickBot="1">
      <c r="A16" s="178" t="s">
        <v>150</v>
      </c>
      <c r="B16" s="179">
        <v>4449</v>
      </c>
      <c r="C16" s="179">
        <v>662</v>
      </c>
      <c r="D16" s="179">
        <v>2160</v>
      </c>
      <c r="E16" s="179">
        <v>343</v>
      </c>
      <c r="F16" s="179">
        <v>520</v>
      </c>
      <c r="G16" s="179">
        <v>365</v>
      </c>
      <c r="H16" s="179">
        <v>74</v>
      </c>
      <c r="I16" s="179">
        <v>439</v>
      </c>
      <c r="J16" s="179">
        <v>16762</v>
      </c>
      <c r="K16" s="179">
        <v>317</v>
      </c>
      <c r="L16" s="179">
        <v>1807</v>
      </c>
      <c r="M16" s="179">
        <v>62</v>
      </c>
      <c r="N16" s="179">
        <v>1289</v>
      </c>
      <c r="O16" s="179">
        <v>1168</v>
      </c>
      <c r="P16" s="179">
        <v>578</v>
      </c>
      <c r="Q16" s="179">
        <v>85</v>
      </c>
      <c r="R16" s="175">
        <f t="shared" si="0"/>
        <v>31080</v>
      </c>
    </row>
    <row r="17" spans="1:18" ht="14.25" thickBot="1">
      <c r="A17" s="181" t="s">
        <v>34</v>
      </c>
      <c r="B17" s="174">
        <v>941</v>
      </c>
      <c r="C17" s="174">
        <v>153</v>
      </c>
      <c r="D17" s="174">
        <v>119</v>
      </c>
      <c r="E17" s="174">
        <v>40</v>
      </c>
      <c r="F17" s="174">
        <v>245</v>
      </c>
      <c r="G17" s="174">
        <v>42</v>
      </c>
      <c r="H17" s="174">
        <v>36</v>
      </c>
      <c r="I17" s="174">
        <v>130</v>
      </c>
      <c r="J17" s="174">
        <v>2968</v>
      </c>
      <c r="K17" s="174">
        <v>118</v>
      </c>
      <c r="L17" s="174">
        <v>310</v>
      </c>
      <c r="M17" s="174">
        <v>39</v>
      </c>
      <c r="N17" s="174">
        <v>0</v>
      </c>
      <c r="O17" s="174">
        <v>0</v>
      </c>
      <c r="P17" s="174">
        <v>268</v>
      </c>
      <c r="Q17" s="174">
        <v>0</v>
      </c>
      <c r="R17" s="175">
        <f t="shared" si="0"/>
        <v>5409</v>
      </c>
    </row>
    <row r="18" spans="1:18" ht="14.25" thickBot="1">
      <c r="A18" s="180" t="s">
        <v>35</v>
      </c>
      <c r="B18" s="177">
        <v>489</v>
      </c>
      <c r="C18" s="177">
        <v>49</v>
      </c>
      <c r="D18" s="177">
        <v>43</v>
      </c>
      <c r="E18" s="177">
        <v>21</v>
      </c>
      <c r="F18" s="177">
        <v>87</v>
      </c>
      <c r="G18" s="177">
        <v>24</v>
      </c>
      <c r="H18" s="177">
        <v>9</v>
      </c>
      <c r="I18" s="177">
        <v>0</v>
      </c>
      <c r="J18" s="177">
        <v>1502</v>
      </c>
      <c r="K18" s="177">
        <v>0</v>
      </c>
      <c r="L18" s="177">
        <v>258</v>
      </c>
      <c r="M18" s="177">
        <v>0</v>
      </c>
      <c r="N18" s="177">
        <v>0</v>
      </c>
      <c r="O18" s="177">
        <v>0</v>
      </c>
      <c r="P18" s="177">
        <v>89</v>
      </c>
      <c r="Q18" s="177">
        <v>0</v>
      </c>
      <c r="R18" s="175">
        <f t="shared" si="0"/>
        <v>2571</v>
      </c>
    </row>
    <row r="19" spans="1:18" ht="14.25" thickBot="1">
      <c r="A19" s="178" t="s">
        <v>36</v>
      </c>
      <c r="B19" s="179">
        <v>1103</v>
      </c>
      <c r="C19" s="179">
        <v>184</v>
      </c>
      <c r="D19" s="179">
        <v>197</v>
      </c>
      <c r="E19" s="179">
        <v>76</v>
      </c>
      <c r="F19" s="179">
        <v>158</v>
      </c>
      <c r="G19" s="179">
        <v>37</v>
      </c>
      <c r="H19" s="179">
        <v>15</v>
      </c>
      <c r="I19" s="179">
        <v>70</v>
      </c>
      <c r="J19" s="179">
        <v>4003</v>
      </c>
      <c r="K19" s="179">
        <v>146</v>
      </c>
      <c r="L19" s="179">
        <v>266</v>
      </c>
      <c r="M19" s="179">
        <v>53</v>
      </c>
      <c r="N19" s="179">
        <v>0</v>
      </c>
      <c r="O19" s="179">
        <v>0</v>
      </c>
      <c r="P19" s="179">
        <v>240</v>
      </c>
      <c r="Q19" s="179">
        <v>0</v>
      </c>
      <c r="R19" s="175">
        <f t="shared" si="0"/>
        <v>6548</v>
      </c>
    </row>
    <row r="20" spans="1:18" ht="14.25" thickBot="1">
      <c r="A20" s="178" t="s">
        <v>37</v>
      </c>
      <c r="B20" s="179">
        <v>1041</v>
      </c>
      <c r="C20" s="179">
        <v>248</v>
      </c>
      <c r="D20" s="179">
        <v>159</v>
      </c>
      <c r="E20" s="179">
        <v>39</v>
      </c>
      <c r="F20" s="179">
        <v>0</v>
      </c>
      <c r="G20" s="179">
        <v>50</v>
      </c>
      <c r="H20" s="179">
        <v>39</v>
      </c>
      <c r="I20" s="179">
        <v>127</v>
      </c>
      <c r="J20" s="179">
        <v>3387</v>
      </c>
      <c r="K20" s="179">
        <v>117</v>
      </c>
      <c r="L20" s="179">
        <v>210</v>
      </c>
      <c r="M20" s="179">
        <v>0</v>
      </c>
      <c r="N20" s="179">
        <v>156</v>
      </c>
      <c r="O20" s="179">
        <v>79</v>
      </c>
      <c r="P20" s="179">
        <v>121</v>
      </c>
      <c r="Q20" s="179">
        <v>0</v>
      </c>
      <c r="R20" s="175">
        <f t="shared" si="0"/>
        <v>5773</v>
      </c>
    </row>
    <row r="21" spans="1:18" ht="14.25" thickBot="1">
      <c r="A21" s="181" t="s">
        <v>38</v>
      </c>
      <c r="B21" s="174">
        <v>1487</v>
      </c>
      <c r="C21" s="174">
        <v>181</v>
      </c>
      <c r="D21" s="174">
        <v>135</v>
      </c>
      <c r="E21" s="174">
        <v>122</v>
      </c>
      <c r="F21" s="174">
        <v>284</v>
      </c>
      <c r="G21" s="174">
        <v>55</v>
      </c>
      <c r="H21" s="174">
        <v>34</v>
      </c>
      <c r="I21" s="174">
        <v>102</v>
      </c>
      <c r="J21" s="174">
        <v>7957</v>
      </c>
      <c r="K21" s="174">
        <v>0</v>
      </c>
      <c r="L21" s="174">
        <v>767</v>
      </c>
      <c r="M21" s="174">
        <v>55</v>
      </c>
      <c r="N21" s="174">
        <v>217</v>
      </c>
      <c r="O21" s="174">
        <v>173</v>
      </c>
      <c r="P21" s="174">
        <v>273</v>
      </c>
      <c r="Q21" s="174">
        <v>0</v>
      </c>
      <c r="R21" s="175">
        <f t="shared" si="0"/>
        <v>11842</v>
      </c>
    </row>
    <row r="22" spans="1:18" ht="14.25" thickBot="1">
      <c r="A22" s="180" t="s">
        <v>39</v>
      </c>
      <c r="B22" s="177">
        <v>1505</v>
      </c>
      <c r="C22" s="177">
        <v>132</v>
      </c>
      <c r="D22" s="177">
        <v>88</v>
      </c>
      <c r="E22" s="177">
        <v>73</v>
      </c>
      <c r="F22" s="177">
        <v>58</v>
      </c>
      <c r="G22" s="177">
        <v>39</v>
      </c>
      <c r="H22" s="177">
        <v>15</v>
      </c>
      <c r="I22" s="177">
        <v>92</v>
      </c>
      <c r="J22" s="177">
        <v>3854</v>
      </c>
      <c r="K22" s="177">
        <v>67</v>
      </c>
      <c r="L22" s="177">
        <v>406</v>
      </c>
      <c r="M22" s="177">
        <v>0</v>
      </c>
      <c r="N22" s="177">
        <v>0</v>
      </c>
      <c r="O22" s="177">
        <v>89</v>
      </c>
      <c r="P22" s="177">
        <v>210</v>
      </c>
      <c r="Q22" s="177">
        <v>0</v>
      </c>
      <c r="R22" s="175">
        <f t="shared" si="0"/>
        <v>6628</v>
      </c>
    </row>
    <row r="23" spans="1:18" ht="14.25" thickBot="1">
      <c r="A23" s="178" t="s">
        <v>40</v>
      </c>
      <c r="B23" s="179">
        <v>694</v>
      </c>
      <c r="C23" s="179">
        <v>127</v>
      </c>
      <c r="D23" s="179">
        <v>64</v>
      </c>
      <c r="E23" s="179">
        <v>66</v>
      </c>
      <c r="F23" s="179">
        <v>0</v>
      </c>
      <c r="G23" s="179">
        <v>36</v>
      </c>
      <c r="H23" s="179">
        <v>21</v>
      </c>
      <c r="I23" s="179">
        <v>20</v>
      </c>
      <c r="J23" s="179">
        <v>3364</v>
      </c>
      <c r="K23" s="179">
        <v>81</v>
      </c>
      <c r="L23" s="179">
        <v>175</v>
      </c>
      <c r="M23" s="179">
        <v>0</v>
      </c>
      <c r="N23" s="179">
        <v>0</v>
      </c>
      <c r="O23" s="179">
        <v>0</v>
      </c>
      <c r="P23" s="179">
        <v>138</v>
      </c>
      <c r="Q23" s="179">
        <v>66</v>
      </c>
      <c r="R23" s="175">
        <f t="shared" si="0"/>
        <v>4852</v>
      </c>
    </row>
    <row r="24" spans="1:18" ht="14.25" thickBot="1">
      <c r="A24" s="178" t="s">
        <v>41</v>
      </c>
      <c r="B24" s="179">
        <v>748</v>
      </c>
      <c r="C24" s="179">
        <v>136</v>
      </c>
      <c r="D24" s="179">
        <v>69</v>
      </c>
      <c r="E24" s="179">
        <v>22</v>
      </c>
      <c r="F24" s="179">
        <v>10</v>
      </c>
      <c r="G24" s="179">
        <v>27</v>
      </c>
      <c r="H24" s="179">
        <v>0</v>
      </c>
      <c r="I24" s="179">
        <v>0</v>
      </c>
      <c r="J24" s="179">
        <v>2246</v>
      </c>
      <c r="K24" s="179">
        <v>63</v>
      </c>
      <c r="L24" s="179">
        <v>136</v>
      </c>
      <c r="M24" s="179">
        <v>0</v>
      </c>
      <c r="N24" s="179">
        <v>0</v>
      </c>
      <c r="O24" s="179">
        <v>0</v>
      </c>
      <c r="P24" s="179">
        <v>99</v>
      </c>
      <c r="Q24" s="179">
        <v>0</v>
      </c>
      <c r="R24" s="175">
        <f t="shared" si="0"/>
        <v>3556</v>
      </c>
    </row>
    <row r="25" spans="1:18" ht="14.25" thickBot="1">
      <c r="A25" s="181" t="s">
        <v>355</v>
      </c>
      <c r="B25" s="174">
        <v>2733</v>
      </c>
      <c r="C25" s="174">
        <v>368</v>
      </c>
      <c r="D25" s="174">
        <v>727</v>
      </c>
      <c r="E25" s="174">
        <v>154</v>
      </c>
      <c r="F25" s="174">
        <v>174</v>
      </c>
      <c r="G25" s="174">
        <v>95</v>
      </c>
      <c r="H25" s="174">
        <v>50</v>
      </c>
      <c r="I25" s="174">
        <v>120</v>
      </c>
      <c r="J25" s="174">
        <v>7691</v>
      </c>
      <c r="K25" s="174">
        <v>93</v>
      </c>
      <c r="L25" s="174">
        <v>655</v>
      </c>
      <c r="M25" s="174">
        <v>44</v>
      </c>
      <c r="N25" s="174">
        <v>464</v>
      </c>
      <c r="O25" s="174">
        <v>99</v>
      </c>
      <c r="P25" s="174">
        <v>267</v>
      </c>
      <c r="Q25" s="174">
        <v>0</v>
      </c>
      <c r="R25" s="175">
        <f t="shared" si="0"/>
        <v>13734</v>
      </c>
    </row>
    <row r="26" spans="1:18" ht="14.25" thickBot="1">
      <c r="A26" s="180" t="s">
        <v>354</v>
      </c>
      <c r="B26" s="177">
        <v>3002</v>
      </c>
      <c r="C26" s="177">
        <v>318</v>
      </c>
      <c r="D26" s="177">
        <v>785</v>
      </c>
      <c r="E26" s="177">
        <v>171</v>
      </c>
      <c r="F26" s="177">
        <v>97</v>
      </c>
      <c r="G26" s="177">
        <v>111</v>
      </c>
      <c r="H26" s="177">
        <v>24</v>
      </c>
      <c r="I26" s="177">
        <v>115</v>
      </c>
      <c r="J26" s="177">
        <v>9024</v>
      </c>
      <c r="K26" s="177">
        <v>219</v>
      </c>
      <c r="L26" s="177">
        <v>663</v>
      </c>
      <c r="M26" s="177">
        <v>63</v>
      </c>
      <c r="N26" s="177">
        <v>178</v>
      </c>
      <c r="O26" s="177">
        <v>0</v>
      </c>
      <c r="P26" s="177">
        <v>386</v>
      </c>
      <c r="Q26" s="177">
        <v>135</v>
      </c>
      <c r="R26" s="175">
        <f t="shared" si="0"/>
        <v>15291</v>
      </c>
    </row>
    <row r="27" spans="1:18" ht="14.25" thickBot="1">
      <c r="A27" s="182" t="s">
        <v>42</v>
      </c>
      <c r="B27" s="183">
        <f>SUM(B5:B26)</f>
        <v>26994</v>
      </c>
      <c r="C27" s="183">
        <f aca="true" t="shared" si="1" ref="C27:Q27">SUM(C5:C26)</f>
        <v>3555</v>
      </c>
      <c r="D27" s="183">
        <f t="shared" si="1"/>
        <v>5401</v>
      </c>
      <c r="E27" s="183">
        <f t="shared" si="1"/>
        <v>1489</v>
      </c>
      <c r="F27" s="183">
        <f t="shared" si="1"/>
        <v>2485</v>
      </c>
      <c r="G27" s="183">
        <f t="shared" si="1"/>
        <v>1241</v>
      </c>
      <c r="H27" s="183">
        <f t="shared" si="1"/>
        <v>518</v>
      </c>
      <c r="I27" s="183">
        <f t="shared" si="1"/>
        <v>1530</v>
      </c>
      <c r="J27" s="183">
        <f t="shared" si="1"/>
        <v>89778</v>
      </c>
      <c r="K27" s="183">
        <f t="shared" si="1"/>
        <v>1742</v>
      </c>
      <c r="L27" s="183">
        <f t="shared" si="1"/>
        <v>8193</v>
      </c>
      <c r="M27" s="183">
        <f t="shared" si="1"/>
        <v>414</v>
      </c>
      <c r="N27" s="183">
        <f t="shared" si="1"/>
        <v>2632</v>
      </c>
      <c r="O27" s="183">
        <f t="shared" si="1"/>
        <v>1828</v>
      </c>
      <c r="P27" s="183">
        <f t="shared" si="1"/>
        <v>3887</v>
      </c>
      <c r="Q27" s="183">
        <f t="shared" si="1"/>
        <v>349</v>
      </c>
      <c r="R27" s="175">
        <f t="shared" si="0"/>
        <v>152036</v>
      </c>
    </row>
    <row r="28" spans="1:18" ht="14.25" thickBot="1">
      <c r="A28" s="178" t="s">
        <v>43</v>
      </c>
      <c r="B28" s="179">
        <v>154</v>
      </c>
      <c r="C28" s="179">
        <v>23</v>
      </c>
      <c r="D28" s="179">
        <v>82</v>
      </c>
      <c r="E28" s="179">
        <v>0</v>
      </c>
      <c r="F28" s="179">
        <v>0</v>
      </c>
      <c r="G28" s="179">
        <v>19</v>
      </c>
      <c r="H28" s="179">
        <v>20</v>
      </c>
      <c r="I28" s="179">
        <v>44</v>
      </c>
      <c r="J28" s="179">
        <v>837</v>
      </c>
      <c r="K28" s="179">
        <v>0</v>
      </c>
      <c r="L28" s="179">
        <v>59</v>
      </c>
      <c r="M28" s="179">
        <v>0</v>
      </c>
      <c r="N28" s="179">
        <v>0</v>
      </c>
      <c r="O28" s="179">
        <v>0</v>
      </c>
      <c r="P28" s="179">
        <v>71</v>
      </c>
      <c r="Q28" s="179">
        <v>0</v>
      </c>
      <c r="R28" s="175">
        <f t="shared" si="0"/>
        <v>1309</v>
      </c>
    </row>
    <row r="29" spans="1:18" ht="14.25" thickBot="1">
      <c r="A29" s="181" t="s">
        <v>31</v>
      </c>
      <c r="B29" s="174">
        <v>149</v>
      </c>
      <c r="C29" s="174">
        <v>45</v>
      </c>
      <c r="D29" s="174">
        <v>58</v>
      </c>
      <c r="E29" s="174">
        <v>0</v>
      </c>
      <c r="F29" s="174">
        <v>65</v>
      </c>
      <c r="G29" s="174">
        <v>29</v>
      </c>
      <c r="H29" s="174">
        <v>9</v>
      </c>
      <c r="I29" s="174">
        <v>21</v>
      </c>
      <c r="J29" s="174">
        <v>762</v>
      </c>
      <c r="K29" s="174">
        <v>0</v>
      </c>
      <c r="L29" s="174">
        <v>63</v>
      </c>
      <c r="M29" s="174">
        <v>0</v>
      </c>
      <c r="N29" s="174">
        <v>77</v>
      </c>
      <c r="O29" s="174">
        <v>0</v>
      </c>
      <c r="P29" s="174">
        <v>97</v>
      </c>
      <c r="Q29" s="174">
        <v>0</v>
      </c>
      <c r="R29" s="175">
        <f t="shared" si="0"/>
        <v>1375</v>
      </c>
    </row>
    <row r="30" spans="1:18" ht="14.25" thickBot="1">
      <c r="A30" s="184" t="s">
        <v>44</v>
      </c>
      <c r="B30" s="185">
        <f>SUM(B27:B29)</f>
        <v>27297</v>
      </c>
      <c r="C30" s="185">
        <f aca="true" t="shared" si="2" ref="C30:Q30">SUM(C27:C29)</f>
        <v>3623</v>
      </c>
      <c r="D30" s="185">
        <f t="shared" si="2"/>
        <v>5541</v>
      </c>
      <c r="E30" s="185">
        <f t="shared" si="2"/>
        <v>1489</v>
      </c>
      <c r="F30" s="185">
        <f t="shared" si="2"/>
        <v>2550</v>
      </c>
      <c r="G30" s="185">
        <f t="shared" si="2"/>
        <v>1289</v>
      </c>
      <c r="H30" s="185">
        <f t="shared" si="2"/>
        <v>547</v>
      </c>
      <c r="I30" s="185">
        <f t="shared" si="2"/>
        <v>1595</v>
      </c>
      <c r="J30" s="185">
        <f t="shared" si="2"/>
        <v>91377</v>
      </c>
      <c r="K30" s="185">
        <f t="shared" si="2"/>
        <v>1742</v>
      </c>
      <c r="L30" s="185">
        <f t="shared" si="2"/>
        <v>8315</v>
      </c>
      <c r="M30" s="185">
        <f t="shared" si="2"/>
        <v>414</v>
      </c>
      <c r="N30" s="185">
        <f t="shared" si="2"/>
        <v>2709</v>
      </c>
      <c r="O30" s="185">
        <f t="shared" si="2"/>
        <v>1828</v>
      </c>
      <c r="P30" s="185">
        <f t="shared" si="2"/>
        <v>4055</v>
      </c>
      <c r="Q30" s="185">
        <f t="shared" si="2"/>
        <v>349</v>
      </c>
      <c r="R30" s="175">
        <f t="shared" si="0"/>
        <v>154720</v>
      </c>
    </row>
    <row r="33" spans="1:19" ht="15.75" customHeight="1">
      <c r="A33" s="581" t="s">
        <v>300</v>
      </c>
      <c r="B33" s="581"/>
      <c r="C33" s="581"/>
      <c r="D33" s="581"/>
      <c r="E33" s="581"/>
      <c r="F33" s="581"/>
      <c r="G33" s="581"/>
      <c r="H33" s="581"/>
      <c r="I33" s="581"/>
      <c r="J33" s="581"/>
      <c r="K33" s="581"/>
      <c r="L33" s="581"/>
      <c r="M33" s="581"/>
      <c r="N33" s="581"/>
      <c r="O33" s="581"/>
      <c r="P33" s="581"/>
      <c r="Q33" s="581"/>
      <c r="R33" s="581"/>
      <c r="S33" s="170"/>
    </row>
    <row r="34" spans="1:19" ht="12.75" customHeight="1">
      <c r="A34" s="1"/>
      <c r="B34" s="1"/>
      <c r="C34" s="1"/>
      <c r="D34" s="1"/>
      <c r="E34" s="1"/>
      <c r="F34" s="1"/>
      <c r="G34" s="1"/>
      <c r="H34" s="1"/>
      <c r="I34" s="1"/>
      <c r="J34" s="1"/>
      <c r="K34" s="1"/>
      <c r="L34" s="1"/>
      <c r="M34" s="1"/>
      <c r="N34" s="1"/>
      <c r="O34" s="1"/>
      <c r="P34" s="1"/>
      <c r="Q34" s="1"/>
      <c r="R34" s="1"/>
      <c r="S34" s="170"/>
    </row>
    <row r="35" spans="1:18" ht="37.5" customHeight="1">
      <c r="A35" s="171"/>
      <c r="B35" s="393" t="s">
        <v>124</v>
      </c>
      <c r="C35" s="389" t="s">
        <v>125</v>
      </c>
      <c r="D35" s="389" t="s">
        <v>126</v>
      </c>
      <c r="E35" s="389" t="s">
        <v>127</v>
      </c>
      <c r="F35" s="389" t="s">
        <v>85</v>
      </c>
      <c r="G35" s="389" t="s">
        <v>128</v>
      </c>
      <c r="H35" s="389" t="s">
        <v>129</v>
      </c>
      <c r="I35" s="389" t="s">
        <v>130</v>
      </c>
      <c r="J35" s="389" t="s">
        <v>131</v>
      </c>
      <c r="K35" s="389" t="s">
        <v>132</v>
      </c>
      <c r="L35" s="389" t="s">
        <v>133</v>
      </c>
      <c r="M35" s="389" t="s">
        <v>134</v>
      </c>
      <c r="N35" s="389" t="s">
        <v>135</v>
      </c>
      <c r="O35" s="389" t="s">
        <v>136</v>
      </c>
      <c r="P35" s="389" t="s">
        <v>137</v>
      </c>
      <c r="Q35" s="389" t="s">
        <v>138</v>
      </c>
      <c r="R35" s="394" t="s">
        <v>226</v>
      </c>
    </row>
    <row r="36" spans="1:18" ht="13.5">
      <c r="A36" s="173" t="s">
        <v>424</v>
      </c>
      <c r="B36" s="179">
        <f>B7+B26</f>
        <v>3603</v>
      </c>
      <c r="C36" s="179">
        <f aca="true" t="shared" si="3" ref="C36:Q36">C7+C26</f>
        <v>379</v>
      </c>
      <c r="D36" s="179">
        <f t="shared" si="3"/>
        <v>817</v>
      </c>
      <c r="E36" s="179">
        <f t="shared" si="3"/>
        <v>189</v>
      </c>
      <c r="F36" s="179">
        <f t="shared" si="3"/>
        <v>174</v>
      </c>
      <c r="G36" s="179">
        <f t="shared" si="3"/>
        <v>136</v>
      </c>
      <c r="H36" s="179">
        <f t="shared" si="3"/>
        <v>40</v>
      </c>
      <c r="I36" s="179">
        <f t="shared" si="3"/>
        <v>140</v>
      </c>
      <c r="J36" s="179">
        <f t="shared" si="3"/>
        <v>10873</v>
      </c>
      <c r="K36" s="179">
        <f t="shared" si="3"/>
        <v>305</v>
      </c>
      <c r="L36" s="179">
        <f t="shared" si="3"/>
        <v>897</v>
      </c>
      <c r="M36" s="179">
        <f t="shared" si="3"/>
        <v>63</v>
      </c>
      <c r="N36" s="179">
        <f t="shared" si="3"/>
        <v>178</v>
      </c>
      <c r="O36" s="179">
        <f t="shared" si="3"/>
        <v>0</v>
      </c>
      <c r="P36" s="179">
        <f t="shared" si="3"/>
        <v>502</v>
      </c>
      <c r="Q36" s="179">
        <f t="shared" si="3"/>
        <v>135</v>
      </c>
      <c r="R36" s="183">
        <f>SUM(B36:Q36)</f>
        <v>18431</v>
      </c>
    </row>
    <row r="37" spans="1:18" ht="13.5">
      <c r="A37" s="173" t="s">
        <v>425</v>
      </c>
      <c r="B37" s="179">
        <f>B9+B14</f>
        <v>1209</v>
      </c>
      <c r="C37" s="179">
        <f aca="true" t="shared" si="4" ref="C37:Q37">C9+C14</f>
        <v>141</v>
      </c>
      <c r="D37" s="179">
        <f t="shared" si="4"/>
        <v>110</v>
      </c>
      <c r="E37" s="179">
        <f t="shared" si="4"/>
        <v>48</v>
      </c>
      <c r="F37" s="179">
        <f t="shared" si="4"/>
        <v>0</v>
      </c>
      <c r="G37" s="179">
        <f t="shared" si="4"/>
        <v>60</v>
      </c>
      <c r="H37" s="179">
        <f t="shared" si="4"/>
        <v>12</v>
      </c>
      <c r="I37" s="179">
        <f t="shared" si="4"/>
        <v>42</v>
      </c>
      <c r="J37" s="179">
        <f t="shared" si="4"/>
        <v>4075</v>
      </c>
      <c r="K37" s="179">
        <f t="shared" si="4"/>
        <v>0</v>
      </c>
      <c r="L37" s="179">
        <f t="shared" si="4"/>
        <v>411</v>
      </c>
      <c r="M37" s="179">
        <f t="shared" si="4"/>
        <v>0</v>
      </c>
      <c r="N37" s="179">
        <f t="shared" si="4"/>
        <v>0</v>
      </c>
      <c r="O37" s="179">
        <f t="shared" si="4"/>
        <v>0</v>
      </c>
      <c r="P37" s="179">
        <f t="shared" si="4"/>
        <v>200</v>
      </c>
      <c r="Q37" s="179">
        <f t="shared" si="4"/>
        <v>0</v>
      </c>
      <c r="R37" s="183">
        <f aca="true" t="shared" si="5" ref="R37:R52">SUM(B37:Q37)</f>
        <v>6308</v>
      </c>
    </row>
    <row r="38" spans="1:18" ht="13.5">
      <c r="A38" s="173" t="s">
        <v>144</v>
      </c>
      <c r="B38" s="179">
        <f>B10</f>
        <v>1453</v>
      </c>
      <c r="C38" s="179">
        <f aca="true" t="shared" si="6" ref="C38:Q39">C10</f>
        <v>263</v>
      </c>
      <c r="D38" s="179">
        <f t="shared" si="6"/>
        <v>122</v>
      </c>
      <c r="E38" s="179">
        <f t="shared" si="6"/>
        <v>56</v>
      </c>
      <c r="F38" s="179">
        <f t="shared" si="6"/>
        <v>230</v>
      </c>
      <c r="G38" s="179">
        <f t="shared" si="6"/>
        <v>75</v>
      </c>
      <c r="H38" s="179">
        <f t="shared" si="6"/>
        <v>29</v>
      </c>
      <c r="I38" s="179">
        <f t="shared" si="6"/>
        <v>30</v>
      </c>
      <c r="J38" s="179">
        <f t="shared" si="6"/>
        <v>3608</v>
      </c>
      <c r="K38" s="179">
        <f t="shared" si="6"/>
        <v>94</v>
      </c>
      <c r="L38" s="179">
        <f t="shared" si="6"/>
        <v>378</v>
      </c>
      <c r="M38" s="179">
        <f t="shared" si="6"/>
        <v>0</v>
      </c>
      <c r="N38" s="179">
        <f t="shared" si="6"/>
        <v>0</v>
      </c>
      <c r="O38" s="179">
        <f t="shared" si="6"/>
        <v>128</v>
      </c>
      <c r="P38" s="179">
        <f t="shared" si="6"/>
        <v>201</v>
      </c>
      <c r="Q38" s="179">
        <f t="shared" si="6"/>
        <v>0</v>
      </c>
      <c r="R38" s="183">
        <f t="shared" si="5"/>
        <v>6667</v>
      </c>
    </row>
    <row r="39" spans="1:18" ht="13.5">
      <c r="A39" s="173" t="s">
        <v>316</v>
      </c>
      <c r="B39" s="179">
        <f>B11</f>
        <v>1230</v>
      </c>
      <c r="C39" s="179">
        <f t="shared" si="6"/>
        <v>69</v>
      </c>
      <c r="D39" s="179">
        <f t="shared" si="6"/>
        <v>71</v>
      </c>
      <c r="E39" s="179">
        <f t="shared" si="6"/>
        <v>37</v>
      </c>
      <c r="F39" s="179">
        <f t="shared" si="6"/>
        <v>100</v>
      </c>
      <c r="G39" s="179">
        <f t="shared" si="6"/>
        <v>35</v>
      </c>
      <c r="H39" s="179">
        <f t="shared" si="6"/>
        <v>39</v>
      </c>
      <c r="I39" s="179">
        <f t="shared" si="6"/>
        <v>45</v>
      </c>
      <c r="J39" s="179">
        <f t="shared" si="6"/>
        <v>3508</v>
      </c>
      <c r="K39" s="179">
        <f t="shared" si="6"/>
        <v>92</v>
      </c>
      <c r="L39" s="179">
        <f t="shared" si="6"/>
        <v>287</v>
      </c>
      <c r="M39" s="179">
        <f t="shared" si="6"/>
        <v>63</v>
      </c>
      <c r="N39" s="179">
        <f t="shared" si="6"/>
        <v>50</v>
      </c>
      <c r="O39" s="179">
        <f t="shared" si="6"/>
        <v>0</v>
      </c>
      <c r="P39" s="179">
        <f t="shared" si="6"/>
        <v>129</v>
      </c>
      <c r="Q39" s="179">
        <f t="shared" si="6"/>
        <v>63</v>
      </c>
      <c r="R39" s="183">
        <f t="shared" si="5"/>
        <v>5818</v>
      </c>
    </row>
    <row r="40" spans="1:18" ht="13.5">
      <c r="A40" s="173" t="s">
        <v>147</v>
      </c>
      <c r="B40" s="179">
        <f>B13</f>
        <v>121</v>
      </c>
      <c r="C40" s="179">
        <f aca="true" t="shared" si="7" ref="C40:Q40">C13</f>
        <v>40</v>
      </c>
      <c r="D40" s="179">
        <f t="shared" si="7"/>
        <v>15</v>
      </c>
      <c r="E40" s="179">
        <f t="shared" si="7"/>
        <v>0</v>
      </c>
      <c r="F40" s="179">
        <f t="shared" si="7"/>
        <v>0</v>
      </c>
      <c r="G40" s="179">
        <f t="shared" si="7"/>
        <v>0</v>
      </c>
      <c r="H40" s="179">
        <f t="shared" si="7"/>
        <v>0</v>
      </c>
      <c r="I40" s="179">
        <f t="shared" si="7"/>
        <v>0</v>
      </c>
      <c r="J40" s="179">
        <f t="shared" si="7"/>
        <v>389</v>
      </c>
      <c r="K40" s="179">
        <f t="shared" si="7"/>
        <v>0</v>
      </c>
      <c r="L40" s="179">
        <f t="shared" si="7"/>
        <v>0</v>
      </c>
      <c r="M40" s="179">
        <f t="shared" si="7"/>
        <v>0</v>
      </c>
      <c r="N40" s="179">
        <f t="shared" si="7"/>
        <v>0</v>
      </c>
      <c r="O40" s="179">
        <f t="shared" si="7"/>
        <v>0</v>
      </c>
      <c r="P40" s="179">
        <f t="shared" si="7"/>
        <v>0</v>
      </c>
      <c r="Q40" s="179">
        <f t="shared" si="7"/>
        <v>0</v>
      </c>
      <c r="R40" s="183">
        <f>SUM(B40:Q40)</f>
        <v>565</v>
      </c>
    </row>
    <row r="41" spans="1:18" ht="13.5">
      <c r="A41" s="173" t="s">
        <v>305</v>
      </c>
      <c r="B41" s="179">
        <f>B5+B12+B19</f>
        <v>2369</v>
      </c>
      <c r="C41" s="179">
        <f aca="true" t="shared" si="8" ref="C41:Q41">C5+C12+C19</f>
        <v>369</v>
      </c>
      <c r="D41" s="179">
        <f t="shared" si="8"/>
        <v>430</v>
      </c>
      <c r="E41" s="179">
        <f t="shared" si="8"/>
        <v>117</v>
      </c>
      <c r="F41" s="179">
        <f t="shared" si="8"/>
        <v>218</v>
      </c>
      <c r="G41" s="179">
        <f t="shared" si="8"/>
        <v>99</v>
      </c>
      <c r="H41" s="179">
        <f t="shared" si="8"/>
        <v>55</v>
      </c>
      <c r="I41" s="179">
        <f t="shared" si="8"/>
        <v>135</v>
      </c>
      <c r="J41" s="179">
        <f t="shared" si="8"/>
        <v>8517</v>
      </c>
      <c r="K41" s="179">
        <f t="shared" si="8"/>
        <v>217</v>
      </c>
      <c r="L41" s="179">
        <f t="shared" si="8"/>
        <v>658</v>
      </c>
      <c r="M41" s="179">
        <f t="shared" si="8"/>
        <v>53</v>
      </c>
      <c r="N41" s="179">
        <f t="shared" si="8"/>
        <v>76</v>
      </c>
      <c r="O41" s="179">
        <f t="shared" si="8"/>
        <v>0</v>
      </c>
      <c r="P41" s="179">
        <f t="shared" si="8"/>
        <v>469</v>
      </c>
      <c r="Q41" s="179">
        <f t="shared" si="8"/>
        <v>0</v>
      </c>
      <c r="R41" s="183">
        <f>SUM(B41:Q41)</f>
        <v>13782</v>
      </c>
    </row>
    <row r="42" spans="1:18" ht="13.5">
      <c r="A42" s="173" t="s">
        <v>306</v>
      </c>
      <c r="B42" s="179">
        <f>B21+B23</f>
        <v>2181</v>
      </c>
      <c r="C42" s="179">
        <f aca="true" t="shared" si="9" ref="C42:Q42">C21+C23</f>
        <v>308</v>
      </c>
      <c r="D42" s="179">
        <f t="shared" si="9"/>
        <v>199</v>
      </c>
      <c r="E42" s="179">
        <f t="shared" si="9"/>
        <v>188</v>
      </c>
      <c r="F42" s="179">
        <f t="shared" si="9"/>
        <v>284</v>
      </c>
      <c r="G42" s="179">
        <f t="shared" si="9"/>
        <v>91</v>
      </c>
      <c r="H42" s="179">
        <f t="shared" si="9"/>
        <v>55</v>
      </c>
      <c r="I42" s="179">
        <f t="shared" si="9"/>
        <v>122</v>
      </c>
      <c r="J42" s="179">
        <f t="shared" si="9"/>
        <v>11321</v>
      </c>
      <c r="K42" s="179">
        <f t="shared" si="9"/>
        <v>81</v>
      </c>
      <c r="L42" s="179">
        <f t="shared" si="9"/>
        <v>942</v>
      </c>
      <c r="M42" s="179">
        <f t="shared" si="9"/>
        <v>55</v>
      </c>
      <c r="N42" s="179">
        <f t="shared" si="9"/>
        <v>217</v>
      </c>
      <c r="O42" s="179">
        <f t="shared" si="9"/>
        <v>173</v>
      </c>
      <c r="P42" s="179">
        <f t="shared" si="9"/>
        <v>411</v>
      </c>
      <c r="Q42" s="179">
        <f t="shared" si="9"/>
        <v>66</v>
      </c>
      <c r="R42" s="183">
        <f>SUM(B42:Q42)</f>
        <v>16694</v>
      </c>
    </row>
    <row r="43" spans="1:18" ht="13.5">
      <c r="A43" s="173" t="s">
        <v>150</v>
      </c>
      <c r="B43" s="179">
        <f>B16</f>
        <v>4449</v>
      </c>
      <c r="C43" s="179">
        <f aca="true" t="shared" si="10" ref="C43:Q43">C16</f>
        <v>662</v>
      </c>
      <c r="D43" s="179">
        <f t="shared" si="10"/>
        <v>2160</v>
      </c>
      <c r="E43" s="179">
        <f t="shared" si="10"/>
        <v>343</v>
      </c>
      <c r="F43" s="179">
        <f t="shared" si="10"/>
        <v>520</v>
      </c>
      <c r="G43" s="179">
        <f t="shared" si="10"/>
        <v>365</v>
      </c>
      <c r="H43" s="179">
        <f t="shared" si="10"/>
        <v>74</v>
      </c>
      <c r="I43" s="179">
        <f t="shared" si="10"/>
        <v>439</v>
      </c>
      <c r="J43" s="179">
        <f t="shared" si="10"/>
        <v>16762</v>
      </c>
      <c r="K43" s="179">
        <f t="shared" si="10"/>
        <v>317</v>
      </c>
      <c r="L43" s="179">
        <f t="shared" si="10"/>
        <v>1807</v>
      </c>
      <c r="M43" s="179">
        <f t="shared" si="10"/>
        <v>62</v>
      </c>
      <c r="N43" s="179">
        <f t="shared" si="10"/>
        <v>1289</v>
      </c>
      <c r="O43" s="179">
        <f t="shared" si="10"/>
        <v>1168</v>
      </c>
      <c r="P43" s="179">
        <f t="shared" si="10"/>
        <v>578</v>
      </c>
      <c r="Q43" s="179">
        <f t="shared" si="10"/>
        <v>85</v>
      </c>
      <c r="R43" s="183">
        <f>SUM(B43:Q43)</f>
        <v>31080</v>
      </c>
    </row>
    <row r="44" spans="1:18" ht="13.5">
      <c r="A44" s="173" t="s">
        <v>307</v>
      </c>
      <c r="B44" s="179">
        <f>B8+B15</f>
        <v>1493</v>
      </c>
      <c r="C44" s="179">
        <f aca="true" t="shared" si="11" ref="C44:Q44">C8+C15</f>
        <v>84</v>
      </c>
      <c r="D44" s="179">
        <f t="shared" si="11"/>
        <v>126</v>
      </c>
      <c r="E44" s="179">
        <f t="shared" si="11"/>
        <v>64</v>
      </c>
      <c r="F44" s="179">
        <f t="shared" si="11"/>
        <v>251</v>
      </c>
      <c r="G44" s="179">
        <f t="shared" si="11"/>
        <v>44</v>
      </c>
      <c r="H44" s="179">
        <f t="shared" si="11"/>
        <v>27</v>
      </c>
      <c r="I44" s="179">
        <f t="shared" si="11"/>
        <v>68</v>
      </c>
      <c r="J44" s="179">
        <f t="shared" si="11"/>
        <v>4988</v>
      </c>
      <c r="K44" s="179">
        <f t="shared" si="11"/>
        <v>74</v>
      </c>
      <c r="L44" s="179">
        <f t="shared" si="11"/>
        <v>482</v>
      </c>
      <c r="M44" s="179">
        <f t="shared" si="11"/>
        <v>0</v>
      </c>
      <c r="N44" s="179">
        <f t="shared" si="11"/>
        <v>20</v>
      </c>
      <c r="O44" s="179">
        <f t="shared" si="11"/>
        <v>0</v>
      </c>
      <c r="P44" s="179">
        <f t="shared" si="11"/>
        <v>214</v>
      </c>
      <c r="Q44" s="179">
        <f t="shared" si="11"/>
        <v>0</v>
      </c>
      <c r="R44" s="183">
        <f>SUM(B44:Q44)</f>
        <v>7935</v>
      </c>
    </row>
    <row r="45" spans="1:18" ht="13.5">
      <c r="A45" s="173" t="s">
        <v>315</v>
      </c>
      <c r="B45" s="179">
        <f>B6+B24+B18</f>
        <v>2666</v>
      </c>
      <c r="C45" s="179">
        <f aca="true" t="shared" si="12" ref="C45:Q45">C6+C24+C18</f>
        <v>339</v>
      </c>
      <c r="D45" s="179">
        <f t="shared" si="12"/>
        <v>258</v>
      </c>
      <c r="E45" s="179">
        <f t="shared" si="12"/>
        <v>141</v>
      </c>
      <c r="F45" s="179">
        <f t="shared" si="12"/>
        <v>231</v>
      </c>
      <c r="G45" s="179">
        <f t="shared" si="12"/>
        <v>110</v>
      </c>
      <c r="H45" s="179">
        <f t="shared" si="12"/>
        <v>47</v>
      </c>
      <c r="I45" s="179">
        <f t="shared" si="12"/>
        <v>40</v>
      </c>
      <c r="J45" s="179">
        <f t="shared" si="12"/>
        <v>7837</v>
      </c>
      <c r="K45" s="179">
        <f t="shared" si="12"/>
        <v>167</v>
      </c>
      <c r="L45" s="179">
        <f t="shared" si="12"/>
        <v>750</v>
      </c>
      <c r="M45" s="179">
        <f t="shared" si="12"/>
        <v>35</v>
      </c>
      <c r="N45" s="179">
        <f t="shared" si="12"/>
        <v>182</v>
      </c>
      <c r="O45" s="179">
        <f t="shared" si="12"/>
        <v>92</v>
      </c>
      <c r="P45" s="179">
        <f t="shared" si="12"/>
        <v>317</v>
      </c>
      <c r="Q45" s="179">
        <f t="shared" si="12"/>
        <v>0</v>
      </c>
      <c r="R45" s="183">
        <f t="shared" si="5"/>
        <v>13212</v>
      </c>
    </row>
    <row r="46" spans="1:18" ht="13.5">
      <c r="A46" s="173" t="s">
        <v>308</v>
      </c>
      <c r="B46" s="179">
        <f>B17+B20</f>
        <v>1982</v>
      </c>
      <c r="C46" s="179">
        <f aca="true" t="shared" si="13" ref="C46:Q46">C17+C20</f>
        <v>401</v>
      </c>
      <c r="D46" s="179">
        <f t="shared" si="13"/>
        <v>278</v>
      </c>
      <c r="E46" s="179">
        <f t="shared" si="13"/>
        <v>79</v>
      </c>
      <c r="F46" s="179">
        <f t="shared" si="13"/>
        <v>245</v>
      </c>
      <c r="G46" s="179">
        <f t="shared" si="13"/>
        <v>92</v>
      </c>
      <c r="H46" s="179">
        <f t="shared" si="13"/>
        <v>75</v>
      </c>
      <c r="I46" s="179">
        <f t="shared" si="13"/>
        <v>257</v>
      </c>
      <c r="J46" s="179">
        <f t="shared" si="13"/>
        <v>6355</v>
      </c>
      <c r="K46" s="179">
        <f t="shared" si="13"/>
        <v>235</v>
      </c>
      <c r="L46" s="179">
        <f t="shared" si="13"/>
        <v>520</v>
      </c>
      <c r="M46" s="179">
        <f t="shared" si="13"/>
        <v>39</v>
      </c>
      <c r="N46" s="179">
        <f t="shared" si="13"/>
        <v>156</v>
      </c>
      <c r="O46" s="179">
        <f t="shared" si="13"/>
        <v>79</v>
      </c>
      <c r="P46" s="179">
        <f t="shared" si="13"/>
        <v>389</v>
      </c>
      <c r="Q46" s="179">
        <f t="shared" si="13"/>
        <v>0</v>
      </c>
      <c r="R46" s="183">
        <f t="shared" si="5"/>
        <v>11182</v>
      </c>
    </row>
    <row r="47" spans="1:18" ht="13.5">
      <c r="A47" s="173" t="s">
        <v>39</v>
      </c>
      <c r="B47" s="179">
        <f>B22</f>
        <v>1505</v>
      </c>
      <c r="C47" s="179">
        <f aca="true" t="shared" si="14" ref="C47:Q47">C22</f>
        <v>132</v>
      </c>
      <c r="D47" s="179">
        <f t="shared" si="14"/>
        <v>88</v>
      </c>
      <c r="E47" s="179">
        <f t="shared" si="14"/>
        <v>73</v>
      </c>
      <c r="F47" s="179">
        <f t="shared" si="14"/>
        <v>58</v>
      </c>
      <c r="G47" s="179">
        <f t="shared" si="14"/>
        <v>39</v>
      </c>
      <c r="H47" s="179">
        <f t="shared" si="14"/>
        <v>15</v>
      </c>
      <c r="I47" s="179">
        <f t="shared" si="14"/>
        <v>92</v>
      </c>
      <c r="J47" s="179">
        <f t="shared" si="14"/>
        <v>3854</v>
      </c>
      <c r="K47" s="179">
        <f t="shared" si="14"/>
        <v>67</v>
      </c>
      <c r="L47" s="179">
        <f t="shared" si="14"/>
        <v>406</v>
      </c>
      <c r="M47" s="179">
        <f t="shared" si="14"/>
        <v>0</v>
      </c>
      <c r="N47" s="179">
        <f t="shared" si="14"/>
        <v>0</v>
      </c>
      <c r="O47" s="179">
        <f t="shared" si="14"/>
        <v>89</v>
      </c>
      <c r="P47" s="179">
        <f t="shared" si="14"/>
        <v>210</v>
      </c>
      <c r="Q47" s="179">
        <f t="shared" si="14"/>
        <v>0</v>
      </c>
      <c r="R47" s="183">
        <f t="shared" si="5"/>
        <v>6628</v>
      </c>
    </row>
    <row r="48" spans="1:18" ht="14.25" thickBot="1">
      <c r="A48" s="395" t="s">
        <v>355</v>
      </c>
      <c r="B48" s="174">
        <f>B25</f>
        <v>2733</v>
      </c>
      <c r="C48" s="174">
        <f aca="true" t="shared" si="15" ref="C48:Q48">C25</f>
        <v>368</v>
      </c>
      <c r="D48" s="174">
        <f t="shared" si="15"/>
        <v>727</v>
      </c>
      <c r="E48" s="174">
        <f t="shared" si="15"/>
        <v>154</v>
      </c>
      <c r="F48" s="174">
        <f t="shared" si="15"/>
        <v>174</v>
      </c>
      <c r="G48" s="174">
        <f t="shared" si="15"/>
        <v>95</v>
      </c>
      <c r="H48" s="174">
        <f t="shared" si="15"/>
        <v>50</v>
      </c>
      <c r="I48" s="174">
        <f t="shared" si="15"/>
        <v>120</v>
      </c>
      <c r="J48" s="174">
        <f t="shared" si="15"/>
        <v>7691</v>
      </c>
      <c r="K48" s="174">
        <f t="shared" si="15"/>
        <v>93</v>
      </c>
      <c r="L48" s="174">
        <f t="shared" si="15"/>
        <v>655</v>
      </c>
      <c r="M48" s="174">
        <f t="shared" si="15"/>
        <v>44</v>
      </c>
      <c r="N48" s="174">
        <f t="shared" si="15"/>
        <v>464</v>
      </c>
      <c r="O48" s="174">
        <f t="shared" si="15"/>
        <v>99</v>
      </c>
      <c r="P48" s="174">
        <f t="shared" si="15"/>
        <v>267</v>
      </c>
      <c r="Q48" s="174">
        <f t="shared" si="15"/>
        <v>0</v>
      </c>
      <c r="R48" s="175">
        <f>SUM(B48:Q48)</f>
        <v>13734</v>
      </c>
    </row>
    <row r="49" spans="1:106" s="173" customFormat="1" ht="13.5">
      <c r="A49" s="396" t="s">
        <v>42</v>
      </c>
      <c r="B49" s="183">
        <f aca="true" t="shared" si="16" ref="B49:Q49">SUM(B36:B48)</f>
        <v>26994</v>
      </c>
      <c r="C49" s="183">
        <f t="shared" si="16"/>
        <v>3555</v>
      </c>
      <c r="D49" s="183">
        <f t="shared" si="16"/>
        <v>5401</v>
      </c>
      <c r="E49" s="183">
        <f t="shared" si="16"/>
        <v>1489</v>
      </c>
      <c r="F49" s="183">
        <f t="shared" si="16"/>
        <v>2485</v>
      </c>
      <c r="G49" s="183">
        <f t="shared" si="16"/>
        <v>1241</v>
      </c>
      <c r="H49" s="183">
        <f t="shared" si="16"/>
        <v>518</v>
      </c>
      <c r="I49" s="183">
        <f t="shared" si="16"/>
        <v>1530</v>
      </c>
      <c r="J49" s="183">
        <f t="shared" si="16"/>
        <v>89778</v>
      </c>
      <c r="K49" s="183">
        <f t="shared" si="16"/>
        <v>1742</v>
      </c>
      <c r="L49" s="183">
        <f t="shared" si="16"/>
        <v>8193</v>
      </c>
      <c r="M49" s="183">
        <f t="shared" si="16"/>
        <v>414</v>
      </c>
      <c r="N49" s="183">
        <f t="shared" si="16"/>
        <v>2632</v>
      </c>
      <c r="O49" s="183">
        <f t="shared" si="16"/>
        <v>1828</v>
      </c>
      <c r="P49" s="183">
        <f t="shared" si="16"/>
        <v>3887</v>
      </c>
      <c r="Q49" s="183">
        <f t="shared" si="16"/>
        <v>349</v>
      </c>
      <c r="R49" s="185">
        <f t="shared" si="5"/>
        <v>152036</v>
      </c>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row>
    <row r="50" spans="1:18" ht="13.5">
      <c r="A50" s="173" t="s">
        <v>43</v>
      </c>
      <c r="B50" s="179">
        <f>B28</f>
        <v>154</v>
      </c>
      <c r="C50" s="179">
        <f aca="true" t="shared" si="17" ref="C50:Q51">C28</f>
        <v>23</v>
      </c>
      <c r="D50" s="179">
        <f t="shared" si="17"/>
        <v>82</v>
      </c>
      <c r="E50" s="179">
        <f t="shared" si="17"/>
        <v>0</v>
      </c>
      <c r="F50" s="179">
        <f t="shared" si="17"/>
        <v>0</v>
      </c>
      <c r="G50" s="179">
        <f t="shared" si="17"/>
        <v>19</v>
      </c>
      <c r="H50" s="179">
        <f t="shared" si="17"/>
        <v>20</v>
      </c>
      <c r="I50" s="179">
        <f t="shared" si="17"/>
        <v>44</v>
      </c>
      <c r="J50" s="179">
        <f t="shared" si="17"/>
        <v>837</v>
      </c>
      <c r="K50" s="179">
        <f t="shared" si="17"/>
        <v>0</v>
      </c>
      <c r="L50" s="179">
        <f t="shared" si="17"/>
        <v>59</v>
      </c>
      <c r="M50" s="179">
        <f t="shared" si="17"/>
        <v>0</v>
      </c>
      <c r="N50" s="179">
        <f t="shared" si="17"/>
        <v>0</v>
      </c>
      <c r="O50" s="179">
        <f t="shared" si="17"/>
        <v>0</v>
      </c>
      <c r="P50" s="179">
        <f t="shared" si="17"/>
        <v>71</v>
      </c>
      <c r="Q50" s="179">
        <f t="shared" si="17"/>
        <v>0</v>
      </c>
      <c r="R50" s="183">
        <f t="shared" si="5"/>
        <v>1309</v>
      </c>
    </row>
    <row r="51" spans="1:18" ht="14.25" thickBot="1">
      <c r="A51" s="395" t="s">
        <v>31</v>
      </c>
      <c r="B51" s="174">
        <f>B29</f>
        <v>149</v>
      </c>
      <c r="C51" s="174">
        <f t="shared" si="17"/>
        <v>45</v>
      </c>
      <c r="D51" s="174">
        <f t="shared" si="17"/>
        <v>58</v>
      </c>
      <c r="E51" s="174">
        <f t="shared" si="17"/>
        <v>0</v>
      </c>
      <c r="F51" s="174">
        <f t="shared" si="17"/>
        <v>65</v>
      </c>
      <c r="G51" s="174">
        <f t="shared" si="17"/>
        <v>29</v>
      </c>
      <c r="H51" s="174">
        <f t="shared" si="17"/>
        <v>9</v>
      </c>
      <c r="I51" s="174">
        <f t="shared" si="17"/>
        <v>21</v>
      </c>
      <c r="J51" s="174">
        <f t="shared" si="17"/>
        <v>762</v>
      </c>
      <c r="K51" s="174">
        <f t="shared" si="17"/>
        <v>0</v>
      </c>
      <c r="L51" s="174">
        <f t="shared" si="17"/>
        <v>63</v>
      </c>
      <c r="M51" s="174">
        <f t="shared" si="17"/>
        <v>0</v>
      </c>
      <c r="N51" s="174">
        <f t="shared" si="17"/>
        <v>77</v>
      </c>
      <c r="O51" s="174">
        <f t="shared" si="17"/>
        <v>0</v>
      </c>
      <c r="P51" s="174">
        <f t="shared" si="17"/>
        <v>97</v>
      </c>
      <c r="Q51" s="174">
        <f t="shared" si="17"/>
        <v>0</v>
      </c>
      <c r="R51" s="175">
        <f t="shared" si="5"/>
        <v>1375</v>
      </c>
    </row>
    <row r="52" spans="1:18" ht="13.5">
      <c r="A52" s="397" t="s">
        <v>44</v>
      </c>
      <c r="B52" s="185">
        <f>SUM(B49:B51)</f>
        <v>27297</v>
      </c>
      <c r="C52" s="185">
        <f aca="true" t="shared" si="18" ref="C52:Q52">SUM(C49:C51)</f>
        <v>3623</v>
      </c>
      <c r="D52" s="185">
        <f t="shared" si="18"/>
        <v>5541</v>
      </c>
      <c r="E52" s="185">
        <f t="shared" si="18"/>
        <v>1489</v>
      </c>
      <c r="F52" s="185">
        <f t="shared" si="18"/>
        <v>2550</v>
      </c>
      <c r="G52" s="185">
        <f t="shared" si="18"/>
        <v>1289</v>
      </c>
      <c r="H52" s="185">
        <f t="shared" si="18"/>
        <v>547</v>
      </c>
      <c r="I52" s="185">
        <f t="shared" si="18"/>
        <v>1595</v>
      </c>
      <c r="J52" s="185">
        <f t="shared" si="18"/>
        <v>91377</v>
      </c>
      <c r="K52" s="185">
        <f t="shared" si="18"/>
        <v>1742</v>
      </c>
      <c r="L52" s="185">
        <f t="shared" si="18"/>
        <v>8315</v>
      </c>
      <c r="M52" s="185">
        <f t="shared" si="18"/>
        <v>414</v>
      </c>
      <c r="N52" s="185">
        <f t="shared" si="18"/>
        <v>2709</v>
      </c>
      <c r="O52" s="185">
        <f t="shared" si="18"/>
        <v>1828</v>
      </c>
      <c r="P52" s="185">
        <f t="shared" si="18"/>
        <v>4055</v>
      </c>
      <c r="Q52" s="185">
        <f t="shared" si="18"/>
        <v>349</v>
      </c>
      <c r="R52" s="185">
        <f t="shared" si="5"/>
        <v>154720</v>
      </c>
    </row>
  </sheetData>
  <sheetProtection/>
  <mergeCells count="2">
    <mergeCell ref="A2:R2"/>
    <mergeCell ref="A33:R33"/>
  </mergeCells>
  <printOptions/>
  <pageMargins left="0.7" right="0.7" top="0.75" bottom="0.75" header="0.3" footer="0.3"/>
  <pageSetup horizontalDpi="600" verticalDpi="600" orientation="landscape" paperSize="9"/>
</worksheet>
</file>

<file path=xl/worksheets/sheet77.xml><?xml version="1.0" encoding="utf-8"?>
<worksheet xmlns="http://schemas.openxmlformats.org/spreadsheetml/2006/main" xmlns:r="http://schemas.openxmlformats.org/officeDocument/2006/relationships">
  <dimension ref="A1:DB53"/>
  <sheetViews>
    <sheetView showGridLines="0" zoomScalePageLayoutView="0" workbookViewId="0" topLeftCell="A19">
      <selection activeCell="A33" sqref="A33:R54"/>
    </sheetView>
  </sheetViews>
  <sheetFormatPr defaultColWidth="11.421875" defaultRowHeight="12.75"/>
  <cols>
    <col min="1" max="1" width="22.7109375" style="0" bestFit="1" customWidth="1"/>
    <col min="2" max="2" width="6.421875" style="0" customWidth="1"/>
    <col min="3" max="3" width="8.7109375" style="0" customWidth="1"/>
    <col min="4" max="4" width="5.7109375" style="0" bestFit="1" customWidth="1"/>
    <col min="5" max="5" width="6.00390625" style="0" bestFit="1" customWidth="1"/>
    <col min="6" max="6" width="5.8515625" style="0" customWidth="1"/>
    <col min="7" max="7" width="5.00390625" style="0" bestFit="1" customWidth="1"/>
    <col min="8" max="10" width="6.28125" style="0" customWidth="1"/>
    <col min="11" max="11" width="5.28125" style="0" bestFit="1" customWidth="1"/>
    <col min="12" max="12" width="6.28125" style="0" customWidth="1"/>
    <col min="13" max="13" width="6.421875" style="0" customWidth="1"/>
    <col min="14" max="14" width="6.28125" style="0" bestFit="1" customWidth="1"/>
    <col min="15" max="15" width="6.140625" style="0" customWidth="1"/>
    <col min="16" max="16" width="5.7109375" style="0" bestFit="1" customWidth="1"/>
    <col min="17" max="17" width="7.00390625" style="0" bestFit="1" customWidth="1"/>
    <col min="18" max="18" width="7.28125" style="0" customWidth="1"/>
    <col min="19" max="19" width="3.28125" style="0" customWidth="1"/>
  </cols>
  <sheetData>
    <row r="1" spans="1:18" ht="12.75" customHeight="1">
      <c r="A1" s="1"/>
      <c r="B1" s="1"/>
      <c r="C1" s="1"/>
      <c r="D1" s="1"/>
      <c r="E1" s="1"/>
      <c r="F1" s="1"/>
      <c r="G1" s="1"/>
      <c r="H1" s="1"/>
      <c r="I1" s="1"/>
      <c r="J1" s="1"/>
      <c r="K1" s="1"/>
      <c r="L1" s="1"/>
      <c r="M1" s="1"/>
      <c r="N1" s="1"/>
      <c r="O1" s="1"/>
      <c r="P1" s="1"/>
      <c r="Q1" s="1"/>
      <c r="R1" s="170"/>
    </row>
    <row r="2" spans="1:18" ht="12.75" customHeight="1">
      <c r="A2" s="581" t="s">
        <v>301</v>
      </c>
      <c r="B2" s="581"/>
      <c r="C2" s="581"/>
      <c r="D2" s="581"/>
      <c r="E2" s="581"/>
      <c r="F2" s="581"/>
      <c r="G2" s="581"/>
      <c r="H2" s="581"/>
      <c r="I2" s="581"/>
      <c r="J2" s="581"/>
      <c r="K2" s="581"/>
      <c r="L2" s="581"/>
      <c r="M2" s="581"/>
      <c r="N2" s="581"/>
      <c r="O2" s="581"/>
      <c r="P2" s="581"/>
      <c r="Q2" s="581"/>
      <c r="R2" s="581"/>
    </row>
    <row r="3" spans="1:18" ht="12.75" customHeight="1">
      <c r="A3" s="1"/>
      <c r="B3" s="1"/>
      <c r="C3" s="1"/>
      <c r="D3" s="1"/>
      <c r="E3" s="1"/>
      <c r="F3" s="1"/>
      <c r="G3" s="1"/>
      <c r="H3" s="1"/>
      <c r="I3" s="1"/>
      <c r="J3" s="1"/>
      <c r="K3" s="1"/>
      <c r="L3" s="1"/>
      <c r="M3" s="1"/>
      <c r="N3" s="1"/>
      <c r="O3" s="1"/>
      <c r="P3" s="1"/>
      <c r="Q3" s="1"/>
      <c r="R3" s="170"/>
    </row>
    <row r="4" spans="1:18" ht="38.25">
      <c r="A4" s="171"/>
      <c r="B4" s="393" t="s">
        <v>124</v>
      </c>
      <c r="C4" s="389" t="s">
        <v>125</v>
      </c>
      <c r="D4" s="389" t="s">
        <v>126</v>
      </c>
      <c r="E4" s="389" t="s">
        <v>127</v>
      </c>
      <c r="F4" s="389" t="s">
        <v>85</v>
      </c>
      <c r="G4" s="389" t="s">
        <v>128</v>
      </c>
      <c r="H4" s="389" t="s">
        <v>129</v>
      </c>
      <c r="I4" s="389" t="s">
        <v>130</v>
      </c>
      <c r="J4" s="389" t="s">
        <v>131</v>
      </c>
      <c r="K4" s="389" t="s">
        <v>132</v>
      </c>
      <c r="L4" s="389" t="s">
        <v>133</v>
      </c>
      <c r="M4" s="389" t="s">
        <v>134</v>
      </c>
      <c r="N4" s="389" t="s">
        <v>135</v>
      </c>
      <c r="O4" s="389" t="s">
        <v>136</v>
      </c>
      <c r="P4" s="389" t="s">
        <v>137</v>
      </c>
      <c r="Q4" s="389" t="s">
        <v>138</v>
      </c>
      <c r="R4" s="394" t="s">
        <v>226</v>
      </c>
    </row>
    <row r="5" spans="1:18" ht="13.5">
      <c r="A5" s="173" t="s">
        <v>139</v>
      </c>
      <c r="B5" s="179">
        <v>624</v>
      </c>
      <c r="C5" s="179">
        <v>89</v>
      </c>
      <c r="D5" s="179">
        <v>102</v>
      </c>
      <c r="E5" s="179">
        <v>24</v>
      </c>
      <c r="F5" s="179">
        <v>16</v>
      </c>
      <c r="G5" s="179">
        <v>18</v>
      </c>
      <c r="H5" s="179">
        <v>12</v>
      </c>
      <c r="I5" s="179">
        <v>44</v>
      </c>
      <c r="J5" s="179">
        <v>761</v>
      </c>
      <c r="K5" s="179">
        <v>0</v>
      </c>
      <c r="L5" s="179">
        <v>70</v>
      </c>
      <c r="M5" s="179">
        <v>0</v>
      </c>
      <c r="N5" s="179">
        <v>19</v>
      </c>
      <c r="O5" s="179">
        <v>0</v>
      </c>
      <c r="P5" s="179">
        <v>23</v>
      </c>
      <c r="Q5" s="179">
        <v>0</v>
      </c>
      <c r="R5" s="183">
        <f>SUM(B5:Q5)</f>
        <v>1802</v>
      </c>
    </row>
    <row r="6" spans="1:18" ht="13.5">
      <c r="A6" s="178" t="s">
        <v>140</v>
      </c>
      <c r="B6" s="179">
        <v>1187</v>
      </c>
      <c r="C6" s="179">
        <v>147</v>
      </c>
      <c r="D6" s="179">
        <v>124</v>
      </c>
      <c r="E6" s="179">
        <v>78</v>
      </c>
      <c r="F6" s="179">
        <v>43</v>
      </c>
      <c r="G6" s="179">
        <v>21</v>
      </c>
      <c r="H6" s="179">
        <v>17</v>
      </c>
      <c r="I6" s="179">
        <v>40</v>
      </c>
      <c r="J6" s="179">
        <v>1234</v>
      </c>
      <c r="K6" s="179">
        <v>46</v>
      </c>
      <c r="L6" s="179">
        <v>118</v>
      </c>
      <c r="M6" s="179">
        <v>31</v>
      </c>
      <c r="N6" s="179">
        <v>60</v>
      </c>
      <c r="O6" s="179">
        <v>30</v>
      </c>
      <c r="P6" s="179">
        <v>26</v>
      </c>
      <c r="Q6" s="179">
        <v>0</v>
      </c>
      <c r="R6" s="183">
        <f aca="true" t="shared" si="0" ref="R6:R30">SUM(B6:Q6)</f>
        <v>3202</v>
      </c>
    </row>
    <row r="7" spans="1:18" ht="13.5">
      <c r="A7" s="178" t="s">
        <v>141</v>
      </c>
      <c r="B7" s="179">
        <v>550</v>
      </c>
      <c r="C7" s="179">
        <v>54</v>
      </c>
      <c r="D7" s="179">
        <v>26</v>
      </c>
      <c r="E7" s="179">
        <v>35</v>
      </c>
      <c r="F7" s="179">
        <v>23</v>
      </c>
      <c r="G7" s="179">
        <v>6</v>
      </c>
      <c r="H7" s="179">
        <v>13</v>
      </c>
      <c r="I7" s="179">
        <v>12</v>
      </c>
      <c r="J7" s="179">
        <v>545</v>
      </c>
      <c r="K7" s="179">
        <v>28</v>
      </c>
      <c r="L7" s="179">
        <v>70</v>
      </c>
      <c r="M7" s="179">
        <v>0</v>
      </c>
      <c r="N7" s="179">
        <v>0</v>
      </c>
      <c r="O7" s="179">
        <v>0</v>
      </c>
      <c r="P7" s="179">
        <v>31</v>
      </c>
      <c r="Q7" s="179">
        <v>0</v>
      </c>
      <c r="R7" s="183">
        <f t="shared" si="0"/>
        <v>1393</v>
      </c>
    </row>
    <row r="8" spans="1:18" ht="13.5">
      <c r="A8" s="178" t="s">
        <v>142</v>
      </c>
      <c r="B8" s="179">
        <v>685</v>
      </c>
      <c r="C8" s="179">
        <v>46</v>
      </c>
      <c r="D8" s="179">
        <v>44</v>
      </c>
      <c r="E8" s="179">
        <v>26</v>
      </c>
      <c r="F8" s="179">
        <v>42</v>
      </c>
      <c r="G8" s="179">
        <v>9</v>
      </c>
      <c r="H8" s="179">
        <v>0</v>
      </c>
      <c r="I8" s="179">
        <v>21</v>
      </c>
      <c r="J8" s="179">
        <v>611</v>
      </c>
      <c r="K8" s="179">
        <v>24</v>
      </c>
      <c r="L8" s="179">
        <v>83</v>
      </c>
      <c r="M8" s="179">
        <v>0</v>
      </c>
      <c r="N8" s="179">
        <v>0</v>
      </c>
      <c r="O8" s="179">
        <v>0</v>
      </c>
      <c r="P8" s="179">
        <v>22</v>
      </c>
      <c r="Q8" s="179">
        <v>0</v>
      </c>
      <c r="R8" s="183">
        <f t="shared" si="0"/>
        <v>1613</v>
      </c>
    </row>
    <row r="9" spans="1:18" ht="13.5">
      <c r="A9" s="178" t="s">
        <v>143</v>
      </c>
      <c r="B9" s="179">
        <v>588</v>
      </c>
      <c r="C9" s="179">
        <v>86</v>
      </c>
      <c r="D9" s="179">
        <v>40</v>
      </c>
      <c r="E9" s="179">
        <v>32</v>
      </c>
      <c r="F9" s="179">
        <v>0</v>
      </c>
      <c r="G9" s="179">
        <v>10</v>
      </c>
      <c r="H9" s="179">
        <v>0</v>
      </c>
      <c r="I9" s="179">
        <v>44</v>
      </c>
      <c r="J9" s="179">
        <v>658</v>
      </c>
      <c r="K9" s="179">
        <v>0</v>
      </c>
      <c r="L9" s="179">
        <v>79</v>
      </c>
      <c r="M9" s="179">
        <v>0</v>
      </c>
      <c r="N9" s="179">
        <v>0</v>
      </c>
      <c r="O9" s="179">
        <v>0</v>
      </c>
      <c r="P9" s="179">
        <v>23</v>
      </c>
      <c r="Q9" s="179">
        <v>0</v>
      </c>
      <c r="R9" s="183">
        <f t="shared" si="0"/>
        <v>1560</v>
      </c>
    </row>
    <row r="10" spans="1:18" ht="13.5">
      <c r="A10" s="178" t="s">
        <v>144</v>
      </c>
      <c r="B10" s="179">
        <v>1309</v>
      </c>
      <c r="C10" s="179">
        <v>275</v>
      </c>
      <c r="D10" s="179">
        <v>118</v>
      </c>
      <c r="E10" s="179">
        <v>58</v>
      </c>
      <c r="F10" s="179">
        <v>65</v>
      </c>
      <c r="G10" s="179">
        <v>29</v>
      </c>
      <c r="H10" s="179">
        <v>19</v>
      </c>
      <c r="I10" s="179">
        <v>30</v>
      </c>
      <c r="J10" s="179">
        <v>1048</v>
      </c>
      <c r="K10" s="179">
        <v>22</v>
      </c>
      <c r="L10" s="179">
        <v>94</v>
      </c>
      <c r="M10" s="179">
        <v>0</v>
      </c>
      <c r="N10" s="179">
        <v>0</v>
      </c>
      <c r="O10" s="179">
        <v>40</v>
      </c>
      <c r="P10" s="179">
        <v>47</v>
      </c>
      <c r="Q10" s="179">
        <v>0</v>
      </c>
      <c r="R10" s="183">
        <f t="shared" si="0"/>
        <v>3154</v>
      </c>
    </row>
    <row r="11" spans="1:18" ht="13.5">
      <c r="A11" s="178" t="s">
        <v>145</v>
      </c>
      <c r="B11" s="179">
        <v>997</v>
      </c>
      <c r="C11" s="179">
        <v>72</v>
      </c>
      <c r="D11" s="179">
        <v>65</v>
      </c>
      <c r="E11" s="179">
        <v>40</v>
      </c>
      <c r="F11" s="179">
        <v>25</v>
      </c>
      <c r="G11" s="179">
        <v>10</v>
      </c>
      <c r="H11" s="179">
        <v>20</v>
      </c>
      <c r="I11" s="179">
        <v>41</v>
      </c>
      <c r="J11" s="179">
        <v>932</v>
      </c>
      <c r="K11" s="179">
        <v>27</v>
      </c>
      <c r="L11" s="179">
        <v>77</v>
      </c>
      <c r="M11" s="179">
        <v>39</v>
      </c>
      <c r="N11" s="179">
        <v>0</v>
      </c>
      <c r="O11" s="179">
        <v>0</v>
      </c>
      <c r="P11" s="179">
        <v>27</v>
      </c>
      <c r="Q11" s="179">
        <v>17</v>
      </c>
      <c r="R11" s="183">
        <f t="shared" si="0"/>
        <v>2389</v>
      </c>
    </row>
    <row r="12" spans="1:18" ht="13.5">
      <c r="A12" s="178" t="s">
        <v>146</v>
      </c>
      <c r="B12" s="179">
        <v>416</v>
      </c>
      <c r="C12" s="179">
        <v>72</v>
      </c>
      <c r="D12" s="179">
        <v>102</v>
      </c>
      <c r="E12" s="179">
        <v>15</v>
      </c>
      <c r="F12" s="179">
        <v>0</v>
      </c>
      <c r="G12" s="179">
        <v>9</v>
      </c>
      <c r="H12" s="179">
        <v>9</v>
      </c>
      <c r="I12" s="179">
        <v>20</v>
      </c>
      <c r="J12" s="179">
        <v>517</v>
      </c>
      <c r="K12" s="179">
        <v>16</v>
      </c>
      <c r="L12" s="179">
        <v>42</v>
      </c>
      <c r="M12" s="179">
        <v>0</v>
      </c>
      <c r="N12" s="179">
        <v>0</v>
      </c>
      <c r="O12" s="179">
        <v>0</v>
      </c>
      <c r="P12" s="179">
        <v>22</v>
      </c>
      <c r="Q12" s="179">
        <v>0</v>
      </c>
      <c r="R12" s="183">
        <f t="shared" si="0"/>
        <v>1240</v>
      </c>
    </row>
    <row r="13" spans="1:18" ht="13.5">
      <c r="A13" s="178" t="s">
        <v>147</v>
      </c>
      <c r="B13" s="179">
        <v>76</v>
      </c>
      <c r="C13" s="179">
        <v>49</v>
      </c>
      <c r="D13" s="179">
        <v>0</v>
      </c>
      <c r="E13" s="179">
        <v>10</v>
      </c>
      <c r="F13" s="179">
        <v>0</v>
      </c>
      <c r="G13" s="179">
        <v>0</v>
      </c>
      <c r="H13" s="179">
        <v>0</v>
      </c>
      <c r="I13" s="179">
        <v>0</v>
      </c>
      <c r="J13" s="179">
        <v>110</v>
      </c>
      <c r="K13" s="179">
        <v>0</v>
      </c>
      <c r="L13" s="179">
        <v>0</v>
      </c>
      <c r="M13" s="179">
        <v>0</v>
      </c>
      <c r="N13" s="179">
        <v>0</v>
      </c>
      <c r="O13" s="179">
        <v>0</v>
      </c>
      <c r="P13" s="179">
        <v>0</v>
      </c>
      <c r="Q13" s="179">
        <v>0</v>
      </c>
      <c r="R13" s="183">
        <f t="shared" si="0"/>
        <v>245</v>
      </c>
    </row>
    <row r="14" spans="1:18" ht="13.5">
      <c r="A14" s="178" t="s">
        <v>148</v>
      </c>
      <c r="B14" s="179">
        <v>473</v>
      </c>
      <c r="C14" s="179">
        <v>46</v>
      </c>
      <c r="D14" s="179">
        <v>64</v>
      </c>
      <c r="E14" s="179">
        <v>19</v>
      </c>
      <c r="F14" s="179">
        <v>0</v>
      </c>
      <c r="G14" s="179">
        <v>8</v>
      </c>
      <c r="H14" s="179">
        <v>13</v>
      </c>
      <c r="I14" s="179">
        <v>16</v>
      </c>
      <c r="J14" s="179">
        <v>468</v>
      </c>
      <c r="K14" s="179">
        <v>0</v>
      </c>
      <c r="L14" s="179">
        <v>47</v>
      </c>
      <c r="M14" s="179">
        <v>0</v>
      </c>
      <c r="N14" s="179">
        <v>0</v>
      </c>
      <c r="O14" s="179">
        <v>0</v>
      </c>
      <c r="P14" s="179">
        <v>24</v>
      </c>
      <c r="Q14" s="179">
        <v>0</v>
      </c>
      <c r="R14" s="183">
        <f t="shared" si="0"/>
        <v>1178</v>
      </c>
    </row>
    <row r="15" spans="1:18" ht="13.5">
      <c r="A15" s="178" t="s">
        <v>149</v>
      </c>
      <c r="B15" s="179">
        <v>543</v>
      </c>
      <c r="C15" s="179">
        <v>61</v>
      </c>
      <c r="D15" s="179">
        <v>70</v>
      </c>
      <c r="E15" s="179">
        <v>39</v>
      </c>
      <c r="F15" s="179">
        <v>0</v>
      </c>
      <c r="G15" s="179">
        <v>7</v>
      </c>
      <c r="H15" s="179">
        <v>9</v>
      </c>
      <c r="I15" s="179">
        <v>23</v>
      </c>
      <c r="J15" s="179">
        <v>736</v>
      </c>
      <c r="K15" s="179">
        <v>0</v>
      </c>
      <c r="L15" s="179">
        <v>51</v>
      </c>
      <c r="M15" s="179">
        <v>0</v>
      </c>
      <c r="N15" s="179">
        <v>0</v>
      </c>
      <c r="O15" s="179">
        <v>0</v>
      </c>
      <c r="P15" s="179">
        <v>23</v>
      </c>
      <c r="Q15" s="179">
        <v>0</v>
      </c>
      <c r="R15" s="183">
        <f t="shared" si="0"/>
        <v>1562</v>
      </c>
    </row>
    <row r="16" spans="1:18" ht="13.5">
      <c r="A16" s="178" t="s">
        <v>150</v>
      </c>
      <c r="B16" s="179">
        <v>3561</v>
      </c>
      <c r="C16" s="179">
        <v>548</v>
      </c>
      <c r="D16" s="179">
        <v>1934</v>
      </c>
      <c r="E16" s="179">
        <v>324</v>
      </c>
      <c r="F16" s="179">
        <v>139</v>
      </c>
      <c r="G16" s="179">
        <v>121</v>
      </c>
      <c r="H16" s="179">
        <v>42</v>
      </c>
      <c r="I16" s="179">
        <v>218</v>
      </c>
      <c r="J16" s="179">
        <v>4654</v>
      </c>
      <c r="K16" s="179">
        <v>106</v>
      </c>
      <c r="L16" s="179">
        <v>467</v>
      </c>
      <c r="M16" s="179">
        <v>79</v>
      </c>
      <c r="N16" s="179">
        <v>406</v>
      </c>
      <c r="O16" s="179">
        <v>382</v>
      </c>
      <c r="P16" s="179">
        <v>120</v>
      </c>
      <c r="Q16" s="179">
        <v>22</v>
      </c>
      <c r="R16" s="183">
        <f t="shared" si="0"/>
        <v>13123</v>
      </c>
    </row>
    <row r="17" spans="1:18" ht="13.5">
      <c r="A17" s="178" t="s">
        <v>34</v>
      </c>
      <c r="B17" s="179">
        <v>801</v>
      </c>
      <c r="C17" s="179">
        <v>139</v>
      </c>
      <c r="D17" s="179">
        <v>96</v>
      </c>
      <c r="E17" s="179">
        <v>30</v>
      </c>
      <c r="F17" s="179">
        <v>76</v>
      </c>
      <c r="G17" s="179">
        <v>23</v>
      </c>
      <c r="H17" s="179">
        <v>13</v>
      </c>
      <c r="I17" s="179">
        <v>63</v>
      </c>
      <c r="J17" s="179">
        <v>909</v>
      </c>
      <c r="K17" s="179">
        <v>39</v>
      </c>
      <c r="L17" s="179">
        <v>106</v>
      </c>
      <c r="M17" s="179">
        <v>42</v>
      </c>
      <c r="N17" s="179">
        <v>0</v>
      </c>
      <c r="O17" s="179">
        <v>0</v>
      </c>
      <c r="P17" s="179">
        <v>52</v>
      </c>
      <c r="Q17" s="179">
        <v>0</v>
      </c>
      <c r="R17" s="183">
        <f t="shared" si="0"/>
        <v>2389</v>
      </c>
    </row>
    <row r="18" spans="1:18" ht="13.5">
      <c r="A18" s="178" t="s">
        <v>35</v>
      </c>
      <c r="B18" s="179">
        <v>391</v>
      </c>
      <c r="C18" s="179">
        <v>43</v>
      </c>
      <c r="D18" s="179">
        <v>37</v>
      </c>
      <c r="E18" s="179">
        <v>19</v>
      </c>
      <c r="F18" s="179">
        <v>26</v>
      </c>
      <c r="G18" s="179">
        <v>8</v>
      </c>
      <c r="H18" s="179">
        <v>10</v>
      </c>
      <c r="I18" s="179">
        <v>0</v>
      </c>
      <c r="J18" s="179">
        <v>408</v>
      </c>
      <c r="K18" s="179">
        <v>0</v>
      </c>
      <c r="L18" s="179">
        <v>73</v>
      </c>
      <c r="M18" s="179">
        <v>0</v>
      </c>
      <c r="N18" s="179">
        <v>0</v>
      </c>
      <c r="O18" s="179">
        <v>0</v>
      </c>
      <c r="P18" s="179">
        <v>21</v>
      </c>
      <c r="Q18" s="179">
        <v>0</v>
      </c>
      <c r="R18" s="183">
        <f t="shared" si="0"/>
        <v>1036</v>
      </c>
    </row>
    <row r="19" spans="1:18" ht="13.5">
      <c r="A19" s="178" t="s">
        <v>36</v>
      </c>
      <c r="B19" s="179">
        <v>907</v>
      </c>
      <c r="C19" s="179">
        <v>150</v>
      </c>
      <c r="D19" s="179">
        <v>145</v>
      </c>
      <c r="E19" s="179">
        <v>72</v>
      </c>
      <c r="F19" s="179">
        <v>50</v>
      </c>
      <c r="G19" s="179">
        <v>12</v>
      </c>
      <c r="H19" s="179">
        <v>6</v>
      </c>
      <c r="I19" s="179">
        <v>47</v>
      </c>
      <c r="J19" s="179">
        <v>1186</v>
      </c>
      <c r="K19" s="179">
        <v>35</v>
      </c>
      <c r="L19" s="179">
        <v>89</v>
      </c>
      <c r="M19" s="179">
        <v>62</v>
      </c>
      <c r="N19" s="179">
        <v>0</v>
      </c>
      <c r="O19" s="179">
        <v>0</v>
      </c>
      <c r="P19" s="179">
        <v>47</v>
      </c>
      <c r="Q19" s="179">
        <v>0</v>
      </c>
      <c r="R19" s="183">
        <f t="shared" si="0"/>
        <v>2808</v>
      </c>
    </row>
    <row r="20" spans="1:18" ht="13.5">
      <c r="A20" s="178" t="s">
        <v>37</v>
      </c>
      <c r="B20" s="179">
        <v>822</v>
      </c>
      <c r="C20" s="179">
        <v>230</v>
      </c>
      <c r="D20" s="179">
        <v>132</v>
      </c>
      <c r="E20" s="179">
        <v>39</v>
      </c>
      <c r="F20" s="179">
        <v>0</v>
      </c>
      <c r="G20" s="179">
        <v>20</v>
      </c>
      <c r="H20" s="179">
        <v>13</v>
      </c>
      <c r="I20" s="179">
        <v>57</v>
      </c>
      <c r="J20" s="179">
        <v>1043</v>
      </c>
      <c r="K20" s="179">
        <v>28</v>
      </c>
      <c r="L20" s="179">
        <v>59</v>
      </c>
      <c r="M20" s="179">
        <v>0</v>
      </c>
      <c r="N20" s="179">
        <v>52</v>
      </c>
      <c r="O20" s="179">
        <v>21</v>
      </c>
      <c r="P20" s="179">
        <v>28</v>
      </c>
      <c r="Q20" s="179">
        <v>0</v>
      </c>
      <c r="R20" s="183">
        <f t="shared" si="0"/>
        <v>2544</v>
      </c>
    </row>
    <row r="21" spans="1:18" ht="13.5">
      <c r="A21" s="178" t="s">
        <v>38</v>
      </c>
      <c r="B21" s="179">
        <v>1180</v>
      </c>
      <c r="C21" s="179">
        <v>170</v>
      </c>
      <c r="D21" s="179">
        <v>144</v>
      </c>
      <c r="E21" s="179">
        <v>114</v>
      </c>
      <c r="F21" s="179">
        <v>88</v>
      </c>
      <c r="G21" s="179">
        <v>27</v>
      </c>
      <c r="H21" s="179">
        <v>14</v>
      </c>
      <c r="I21" s="179">
        <v>87</v>
      </c>
      <c r="J21" s="179">
        <v>1975</v>
      </c>
      <c r="K21" s="179">
        <v>0</v>
      </c>
      <c r="L21" s="179">
        <v>243</v>
      </c>
      <c r="M21" s="179">
        <v>52</v>
      </c>
      <c r="N21" s="179">
        <v>71</v>
      </c>
      <c r="O21" s="179">
        <v>55</v>
      </c>
      <c r="P21" s="179">
        <v>55</v>
      </c>
      <c r="Q21" s="179">
        <v>0</v>
      </c>
      <c r="R21" s="183">
        <f t="shared" si="0"/>
        <v>4275</v>
      </c>
    </row>
    <row r="22" spans="1:18" ht="13.5">
      <c r="A22" s="178" t="s">
        <v>39</v>
      </c>
      <c r="B22" s="179">
        <v>1288</v>
      </c>
      <c r="C22" s="179">
        <v>115</v>
      </c>
      <c r="D22" s="179">
        <v>83</v>
      </c>
      <c r="E22" s="179">
        <v>82</v>
      </c>
      <c r="F22" s="179">
        <v>0</v>
      </c>
      <c r="G22" s="179">
        <v>19</v>
      </c>
      <c r="H22" s="179">
        <v>15</v>
      </c>
      <c r="I22" s="179">
        <v>62</v>
      </c>
      <c r="J22" s="179">
        <v>1032</v>
      </c>
      <c r="K22" s="179">
        <v>25</v>
      </c>
      <c r="L22" s="179">
        <v>122</v>
      </c>
      <c r="M22" s="179">
        <v>0</v>
      </c>
      <c r="N22" s="179">
        <v>0</v>
      </c>
      <c r="O22" s="179">
        <v>39</v>
      </c>
      <c r="P22" s="179">
        <v>44</v>
      </c>
      <c r="Q22" s="179">
        <v>0</v>
      </c>
      <c r="R22" s="183">
        <f t="shared" si="0"/>
        <v>2926</v>
      </c>
    </row>
    <row r="23" spans="1:18" ht="13.5">
      <c r="A23" s="178" t="s">
        <v>40</v>
      </c>
      <c r="B23" s="179">
        <v>630</v>
      </c>
      <c r="C23" s="179">
        <v>123</v>
      </c>
      <c r="D23" s="179">
        <v>62</v>
      </c>
      <c r="E23" s="179">
        <v>60</v>
      </c>
      <c r="F23" s="179">
        <v>0</v>
      </c>
      <c r="G23" s="179">
        <v>12</v>
      </c>
      <c r="H23" s="179">
        <v>9</v>
      </c>
      <c r="I23" s="179">
        <v>19</v>
      </c>
      <c r="J23" s="179">
        <v>936</v>
      </c>
      <c r="K23" s="179">
        <v>27</v>
      </c>
      <c r="L23" s="179">
        <v>39</v>
      </c>
      <c r="M23" s="179">
        <v>0</v>
      </c>
      <c r="N23" s="179">
        <v>0</v>
      </c>
      <c r="O23" s="179">
        <v>0</v>
      </c>
      <c r="P23" s="179">
        <v>33</v>
      </c>
      <c r="Q23" s="179">
        <v>26</v>
      </c>
      <c r="R23" s="183">
        <f t="shared" si="0"/>
        <v>1976</v>
      </c>
    </row>
    <row r="24" spans="1:18" ht="13.5">
      <c r="A24" s="178" t="s">
        <v>41</v>
      </c>
      <c r="B24" s="179">
        <v>653</v>
      </c>
      <c r="C24" s="179">
        <v>112</v>
      </c>
      <c r="D24" s="179">
        <v>57</v>
      </c>
      <c r="E24" s="179">
        <v>28</v>
      </c>
      <c r="F24" s="179">
        <v>0</v>
      </c>
      <c r="G24" s="179">
        <v>14</v>
      </c>
      <c r="H24" s="179">
        <v>0</v>
      </c>
      <c r="I24" s="179">
        <v>0</v>
      </c>
      <c r="J24" s="179">
        <v>692</v>
      </c>
      <c r="K24" s="179">
        <v>24</v>
      </c>
      <c r="L24" s="179">
        <v>45</v>
      </c>
      <c r="M24" s="179">
        <v>0</v>
      </c>
      <c r="N24" s="179">
        <v>0</v>
      </c>
      <c r="O24" s="179">
        <v>0</v>
      </c>
      <c r="P24" s="179">
        <v>21</v>
      </c>
      <c r="Q24" s="179">
        <v>0</v>
      </c>
      <c r="R24" s="183">
        <f t="shared" si="0"/>
        <v>1646</v>
      </c>
    </row>
    <row r="25" spans="1:18" ht="13.5">
      <c r="A25" s="178" t="s">
        <v>355</v>
      </c>
      <c r="B25" s="179">
        <v>2352</v>
      </c>
      <c r="C25" s="179">
        <v>334</v>
      </c>
      <c r="D25" s="179">
        <v>548</v>
      </c>
      <c r="E25" s="179">
        <v>142</v>
      </c>
      <c r="F25" s="179">
        <v>43</v>
      </c>
      <c r="G25" s="179">
        <v>49</v>
      </c>
      <c r="H25" s="179">
        <v>15</v>
      </c>
      <c r="I25" s="179">
        <v>77</v>
      </c>
      <c r="J25" s="179">
        <v>2251</v>
      </c>
      <c r="K25" s="179">
        <v>24</v>
      </c>
      <c r="L25" s="179">
        <v>201</v>
      </c>
      <c r="M25" s="179">
        <v>35</v>
      </c>
      <c r="N25" s="179">
        <v>143</v>
      </c>
      <c r="O25" s="179">
        <v>32</v>
      </c>
      <c r="P25" s="179">
        <v>53</v>
      </c>
      <c r="Q25" s="179">
        <v>0</v>
      </c>
      <c r="R25" s="183">
        <f t="shared" si="0"/>
        <v>6299</v>
      </c>
    </row>
    <row r="26" spans="1:18" ht="14.25" thickBot="1">
      <c r="A26" s="371" t="s">
        <v>354</v>
      </c>
      <c r="B26" s="372">
        <v>2665</v>
      </c>
      <c r="C26" s="372">
        <v>278</v>
      </c>
      <c r="D26" s="372">
        <v>770</v>
      </c>
      <c r="E26" s="372">
        <v>204</v>
      </c>
      <c r="F26" s="372">
        <v>31</v>
      </c>
      <c r="G26" s="372">
        <v>55</v>
      </c>
      <c r="H26" s="372">
        <v>18</v>
      </c>
      <c r="I26" s="372">
        <v>114</v>
      </c>
      <c r="J26" s="372">
        <v>2721</v>
      </c>
      <c r="K26" s="372">
        <v>74</v>
      </c>
      <c r="L26" s="372">
        <v>189</v>
      </c>
      <c r="M26" s="372">
        <v>60</v>
      </c>
      <c r="N26" s="372">
        <v>53</v>
      </c>
      <c r="O26" s="372">
        <v>0</v>
      </c>
      <c r="P26" s="372">
        <v>87</v>
      </c>
      <c r="Q26" s="372">
        <v>27</v>
      </c>
      <c r="R26" s="373">
        <f t="shared" si="0"/>
        <v>7346</v>
      </c>
    </row>
    <row r="27" spans="1:18" ht="13.5">
      <c r="A27" s="184" t="s">
        <v>42</v>
      </c>
      <c r="B27" s="185">
        <f>SUM(B5:B26)</f>
        <v>22698</v>
      </c>
      <c r="C27" s="185">
        <f aca="true" t="shared" si="1" ref="C27:P27">SUM(C5:C26)</f>
        <v>3239</v>
      </c>
      <c r="D27" s="185">
        <f t="shared" si="1"/>
        <v>4763</v>
      </c>
      <c r="E27" s="185">
        <f t="shared" si="1"/>
        <v>1490</v>
      </c>
      <c r="F27" s="185">
        <f t="shared" si="1"/>
        <v>667</v>
      </c>
      <c r="G27" s="185">
        <f t="shared" si="1"/>
        <v>487</v>
      </c>
      <c r="H27" s="185">
        <f t="shared" si="1"/>
        <v>267</v>
      </c>
      <c r="I27" s="185">
        <f t="shared" si="1"/>
        <v>1035</v>
      </c>
      <c r="J27" s="185">
        <f t="shared" si="1"/>
        <v>25427</v>
      </c>
      <c r="K27" s="185">
        <f t="shared" si="1"/>
        <v>545</v>
      </c>
      <c r="L27" s="185">
        <f t="shared" si="1"/>
        <v>2364</v>
      </c>
      <c r="M27" s="185">
        <f t="shared" si="1"/>
        <v>400</v>
      </c>
      <c r="N27" s="185">
        <f t="shared" si="1"/>
        <v>804</v>
      </c>
      <c r="O27" s="185">
        <f t="shared" si="1"/>
        <v>599</v>
      </c>
      <c r="P27" s="185">
        <f t="shared" si="1"/>
        <v>829</v>
      </c>
      <c r="Q27" s="185">
        <f>SUM(Q5:Q26)</f>
        <v>92</v>
      </c>
      <c r="R27" s="185">
        <f t="shared" si="0"/>
        <v>65706</v>
      </c>
    </row>
    <row r="28" spans="1:18" ht="13.5">
      <c r="A28" s="178" t="s">
        <v>43</v>
      </c>
      <c r="B28" s="179">
        <v>130</v>
      </c>
      <c r="C28" s="179">
        <v>29</v>
      </c>
      <c r="D28" s="179">
        <v>74</v>
      </c>
      <c r="E28" s="179">
        <v>0</v>
      </c>
      <c r="F28" s="179">
        <v>0</v>
      </c>
      <c r="G28" s="179">
        <v>11</v>
      </c>
      <c r="H28" s="179">
        <v>7</v>
      </c>
      <c r="I28" s="179">
        <v>28</v>
      </c>
      <c r="J28" s="179">
        <v>236</v>
      </c>
      <c r="K28" s="179">
        <v>0</v>
      </c>
      <c r="L28" s="179">
        <v>21</v>
      </c>
      <c r="M28" s="179">
        <v>0</v>
      </c>
      <c r="N28" s="179">
        <v>0</v>
      </c>
      <c r="O28" s="179">
        <v>0</v>
      </c>
      <c r="P28" s="179">
        <v>21</v>
      </c>
      <c r="Q28" s="179">
        <v>0</v>
      </c>
      <c r="R28" s="183">
        <f t="shared" si="0"/>
        <v>557</v>
      </c>
    </row>
    <row r="29" spans="1:18" ht="14.25" thickBot="1">
      <c r="A29" s="181" t="s">
        <v>31</v>
      </c>
      <c r="B29" s="174">
        <v>111</v>
      </c>
      <c r="C29" s="174">
        <v>46</v>
      </c>
      <c r="D29" s="174">
        <v>60</v>
      </c>
      <c r="E29" s="174">
        <v>0</v>
      </c>
      <c r="F29" s="174">
        <v>17</v>
      </c>
      <c r="G29" s="174">
        <v>13</v>
      </c>
      <c r="H29" s="174">
        <v>0</v>
      </c>
      <c r="I29" s="174">
        <v>26</v>
      </c>
      <c r="J29" s="174">
        <v>225</v>
      </c>
      <c r="K29" s="174">
        <v>0</v>
      </c>
      <c r="L29" s="174">
        <v>20</v>
      </c>
      <c r="M29" s="174">
        <v>0</v>
      </c>
      <c r="N29" s="174">
        <v>21</v>
      </c>
      <c r="O29" s="174">
        <v>0</v>
      </c>
      <c r="P29" s="174">
        <v>17</v>
      </c>
      <c r="Q29" s="174">
        <v>0</v>
      </c>
      <c r="R29" s="175">
        <f t="shared" si="0"/>
        <v>556</v>
      </c>
    </row>
    <row r="30" spans="1:18" ht="13.5">
      <c r="A30" s="184" t="s">
        <v>44</v>
      </c>
      <c r="B30" s="185">
        <f>SUM(B27:B29)</f>
        <v>22939</v>
      </c>
      <c r="C30" s="185">
        <f aca="true" t="shared" si="2" ref="C30:Q30">SUM(C27:C29)</f>
        <v>3314</v>
      </c>
      <c r="D30" s="185">
        <f t="shared" si="2"/>
        <v>4897</v>
      </c>
      <c r="E30" s="185">
        <f t="shared" si="2"/>
        <v>1490</v>
      </c>
      <c r="F30" s="185">
        <f t="shared" si="2"/>
        <v>684</v>
      </c>
      <c r="G30" s="185">
        <f t="shared" si="2"/>
        <v>511</v>
      </c>
      <c r="H30" s="185">
        <f t="shared" si="2"/>
        <v>274</v>
      </c>
      <c r="I30" s="185">
        <f t="shared" si="2"/>
        <v>1089</v>
      </c>
      <c r="J30" s="185">
        <f t="shared" si="2"/>
        <v>25888</v>
      </c>
      <c r="K30" s="185">
        <f t="shared" si="2"/>
        <v>545</v>
      </c>
      <c r="L30" s="185">
        <f t="shared" si="2"/>
        <v>2405</v>
      </c>
      <c r="M30" s="185">
        <f t="shared" si="2"/>
        <v>400</v>
      </c>
      <c r="N30" s="185">
        <f t="shared" si="2"/>
        <v>825</v>
      </c>
      <c r="O30" s="185">
        <f t="shared" si="2"/>
        <v>599</v>
      </c>
      <c r="P30" s="185">
        <f t="shared" si="2"/>
        <v>867</v>
      </c>
      <c r="Q30" s="185">
        <f t="shared" si="2"/>
        <v>92</v>
      </c>
      <c r="R30" s="185">
        <f t="shared" si="0"/>
        <v>66819</v>
      </c>
    </row>
    <row r="31" ht="13.5">
      <c r="A31" s="186" t="s">
        <v>45</v>
      </c>
    </row>
    <row r="32" ht="12.75">
      <c r="Q32" s="164"/>
    </row>
    <row r="33" spans="1:19" ht="18" customHeight="1">
      <c r="A33" s="581" t="s">
        <v>301</v>
      </c>
      <c r="B33" s="581"/>
      <c r="C33" s="581"/>
      <c r="D33" s="581"/>
      <c r="E33" s="581"/>
      <c r="F33" s="581"/>
      <c r="G33" s="581"/>
      <c r="H33" s="581"/>
      <c r="I33" s="581"/>
      <c r="J33" s="581"/>
      <c r="K33" s="581"/>
      <c r="L33" s="581"/>
      <c r="M33" s="581"/>
      <c r="N33" s="581"/>
      <c r="O33" s="581"/>
      <c r="P33" s="581"/>
      <c r="Q33" s="581"/>
      <c r="R33" s="581"/>
      <c r="S33" s="170"/>
    </row>
    <row r="34" spans="1:19" ht="12.75" customHeight="1">
      <c r="A34" s="1"/>
      <c r="B34" s="1"/>
      <c r="C34" s="1"/>
      <c r="D34" s="1"/>
      <c r="E34" s="1"/>
      <c r="F34" s="1"/>
      <c r="G34" s="1"/>
      <c r="H34" s="1"/>
      <c r="I34" s="1"/>
      <c r="J34" s="1"/>
      <c r="K34" s="1"/>
      <c r="L34" s="1"/>
      <c r="M34" s="1"/>
      <c r="N34" s="1"/>
      <c r="O34" s="1"/>
      <c r="P34" s="1"/>
      <c r="Q34" s="1"/>
      <c r="R34" s="1"/>
      <c r="S34" s="170"/>
    </row>
    <row r="35" spans="1:18" ht="37.5" customHeight="1">
      <c r="A35" s="171"/>
      <c r="B35" s="393" t="s">
        <v>124</v>
      </c>
      <c r="C35" s="389" t="s">
        <v>125</v>
      </c>
      <c r="D35" s="389" t="s">
        <v>126</v>
      </c>
      <c r="E35" s="389" t="s">
        <v>127</v>
      </c>
      <c r="F35" s="389" t="s">
        <v>85</v>
      </c>
      <c r="G35" s="389" t="s">
        <v>128</v>
      </c>
      <c r="H35" s="389" t="s">
        <v>129</v>
      </c>
      <c r="I35" s="389" t="s">
        <v>130</v>
      </c>
      <c r="J35" s="389" t="s">
        <v>131</v>
      </c>
      <c r="K35" s="389" t="s">
        <v>132</v>
      </c>
      <c r="L35" s="389" t="s">
        <v>133</v>
      </c>
      <c r="M35" s="389" t="s">
        <v>134</v>
      </c>
      <c r="N35" s="389" t="s">
        <v>135</v>
      </c>
      <c r="O35" s="389" t="s">
        <v>136</v>
      </c>
      <c r="P35" s="389" t="s">
        <v>137</v>
      </c>
      <c r="Q35" s="389" t="s">
        <v>138</v>
      </c>
      <c r="R35" s="394" t="s">
        <v>226</v>
      </c>
    </row>
    <row r="36" spans="1:18" ht="13.5">
      <c r="A36" s="173" t="s">
        <v>424</v>
      </c>
      <c r="B36" s="179">
        <f>B7+B26</f>
        <v>3215</v>
      </c>
      <c r="C36" s="179">
        <f aca="true" t="shared" si="3" ref="C36:Q36">C7+C26</f>
        <v>332</v>
      </c>
      <c r="D36" s="179">
        <f t="shared" si="3"/>
        <v>796</v>
      </c>
      <c r="E36" s="179">
        <f t="shared" si="3"/>
        <v>239</v>
      </c>
      <c r="F36" s="179">
        <f>F7+F26</f>
        <v>54</v>
      </c>
      <c r="G36" s="179">
        <f t="shared" si="3"/>
        <v>61</v>
      </c>
      <c r="H36" s="179">
        <f t="shared" si="3"/>
        <v>31</v>
      </c>
      <c r="I36" s="179">
        <f t="shared" si="3"/>
        <v>126</v>
      </c>
      <c r="J36" s="179">
        <f t="shared" si="3"/>
        <v>3266</v>
      </c>
      <c r="K36" s="179">
        <f t="shared" si="3"/>
        <v>102</v>
      </c>
      <c r="L36" s="179">
        <f t="shared" si="3"/>
        <v>259</v>
      </c>
      <c r="M36" s="179">
        <f t="shared" si="3"/>
        <v>60</v>
      </c>
      <c r="N36" s="179">
        <f t="shared" si="3"/>
        <v>53</v>
      </c>
      <c r="O36" s="179">
        <f t="shared" si="3"/>
        <v>0</v>
      </c>
      <c r="P36" s="179">
        <f t="shared" si="3"/>
        <v>118</v>
      </c>
      <c r="Q36" s="179">
        <f t="shared" si="3"/>
        <v>27</v>
      </c>
      <c r="R36" s="183">
        <f>SUM(B36:Q36)</f>
        <v>8739</v>
      </c>
    </row>
    <row r="37" spans="1:18" ht="13.5">
      <c r="A37" s="173" t="s">
        <v>425</v>
      </c>
      <c r="B37" s="179">
        <f>B9+B14</f>
        <v>1061</v>
      </c>
      <c r="C37" s="179">
        <f aca="true" t="shared" si="4" ref="C37:Q37">C9+C14</f>
        <v>132</v>
      </c>
      <c r="D37" s="179">
        <f t="shared" si="4"/>
        <v>104</v>
      </c>
      <c r="E37" s="179">
        <f t="shared" si="4"/>
        <v>51</v>
      </c>
      <c r="F37" s="179">
        <f>F9</f>
        <v>0</v>
      </c>
      <c r="G37" s="179">
        <f t="shared" si="4"/>
        <v>18</v>
      </c>
      <c r="H37" s="179">
        <f>H14</f>
        <v>13</v>
      </c>
      <c r="I37" s="179">
        <f t="shared" si="4"/>
        <v>60</v>
      </c>
      <c r="J37" s="179">
        <f t="shared" si="4"/>
        <v>1126</v>
      </c>
      <c r="K37" s="179">
        <f t="shared" si="4"/>
        <v>0</v>
      </c>
      <c r="L37" s="179">
        <f t="shared" si="4"/>
        <v>126</v>
      </c>
      <c r="M37" s="179">
        <f t="shared" si="4"/>
        <v>0</v>
      </c>
      <c r="N37" s="179">
        <f t="shared" si="4"/>
        <v>0</v>
      </c>
      <c r="O37" s="179">
        <f t="shared" si="4"/>
        <v>0</v>
      </c>
      <c r="P37" s="179">
        <f t="shared" si="4"/>
        <v>47</v>
      </c>
      <c r="Q37" s="179">
        <f t="shared" si="4"/>
        <v>0</v>
      </c>
      <c r="R37" s="183">
        <f aca="true" t="shared" si="5" ref="R37:R52">SUM(B37:Q37)</f>
        <v>2738</v>
      </c>
    </row>
    <row r="38" spans="1:18" ht="13.5">
      <c r="A38" s="173" t="s">
        <v>144</v>
      </c>
      <c r="B38" s="179">
        <f>B10</f>
        <v>1309</v>
      </c>
      <c r="C38" s="179">
        <f aca="true" t="shared" si="6" ref="C38:Q39">C10</f>
        <v>275</v>
      </c>
      <c r="D38" s="179">
        <f t="shared" si="6"/>
        <v>118</v>
      </c>
      <c r="E38" s="179">
        <f t="shared" si="6"/>
        <v>58</v>
      </c>
      <c r="F38" s="179">
        <f>F10</f>
        <v>65</v>
      </c>
      <c r="G38" s="179">
        <f t="shared" si="6"/>
        <v>29</v>
      </c>
      <c r="H38" s="179">
        <f t="shared" si="6"/>
        <v>19</v>
      </c>
      <c r="I38" s="179">
        <f t="shared" si="6"/>
        <v>30</v>
      </c>
      <c r="J38" s="179">
        <f t="shared" si="6"/>
        <v>1048</v>
      </c>
      <c r="K38" s="179">
        <f t="shared" si="6"/>
        <v>22</v>
      </c>
      <c r="L38" s="179">
        <f t="shared" si="6"/>
        <v>94</v>
      </c>
      <c r="M38" s="179">
        <f t="shared" si="6"/>
        <v>0</v>
      </c>
      <c r="N38" s="179">
        <f t="shared" si="6"/>
        <v>0</v>
      </c>
      <c r="O38" s="179">
        <f t="shared" si="6"/>
        <v>40</v>
      </c>
      <c r="P38" s="179">
        <f t="shared" si="6"/>
        <v>47</v>
      </c>
      <c r="Q38" s="179">
        <f t="shared" si="6"/>
        <v>0</v>
      </c>
      <c r="R38" s="183">
        <f t="shared" si="5"/>
        <v>3154</v>
      </c>
    </row>
    <row r="39" spans="1:18" ht="13.5">
      <c r="A39" s="173" t="s">
        <v>316</v>
      </c>
      <c r="B39" s="179">
        <f>B11</f>
        <v>997</v>
      </c>
      <c r="C39" s="179">
        <f t="shared" si="6"/>
        <v>72</v>
      </c>
      <c r="D39" s="179">
        <f t="shared" si="6"/>
        <v>65</v>
      </c>
      <c r="E39" s="179">
        <f t="shared" si="6"/>
        <v>40</v>
      </c>
      <c r="F39" s="179">
        <f>F11</f>
        <v>25</v>
      </c>
      <c r="G39" s="179">
        <f t="shared" si="6"/>
        <v>10</v>
      </c>
      <c r="H39" s="179">
        <f t="shared" si="6"/>
        <v>20</v>
      </c>
      <c r="I39" s="179">
        <f t="shared" si="6"/>
        <v>41</v>
      </c>
      <c r="J39" s="179">
        <f t="shared" si="6"/>
        <v>932</v>
      </c>
      <c r="K39" s="179">
        <f t="shared" si="6"/>
        <v>27</v>
      </c>
      <c r="L39" s="179">
        <f t="shared" si="6"/>
        <v>77</v>
      </c>
      <c r="M39" s="179">
        <f t="shared" si="6"/>
        <v>39</v>
      </c>
      <c r="N39" s="179">
        <f t="shared" si="6"/>
        <v>0</v>
      </c>
      <c r="O39" s="179">
        <f t="shared" si="6"/>
        <v>0</v>
      </c>
      <c r="P39" s="179">
        <f t="shared" si="6"/>
        <v>27</v>
      </c>
      <c r="Q39" s="179">
        <f t="shared" si="6"/>
        <v>17</v>
      </c>
      <c r="R39" s="183">
        <f t="shared" si="5"/>
        <v>2389</v>
      </c>
    </row>
    <row r="40" spans="1:18" ht="13.5">
      <c r="A40" s="173" t="s">
        <v>147</v>
      </c>
      <c r="B40" s="179">
        <f>B13</f>
        <v>76</v>
      </c>
      <c r="C40" s="179">
        <f aca="true" t="shared" si="7" ref="C40:Q40">C13</f>
        <v>49</v>
      </c>
      <c r="D40" s="179">
        <f t="shared" si="7"/>
        <v>0</v>
      </c>
      <c r="E40" s="179">
        <f t="shared" si="7"/>
        <v>10</v>
      </c>
      <c r="F40" s="179">
        <f>F13</f>
        <v>0</v>
      </c>
      <c r="G40" s="179">
        <f t="shared" si="7"/>
        <v>0</v>
      </c>
      <c r="H40" s="179">
        <f t="shared" si="7"/>
        <v>0</v>
      </c>
      <c r="I40" s="179">
        <f t="shared" si="7"/>
        <v>0</v>
      </c>
      <c r="J40" s="179">
        <f t="shared" si="7"/>
        <v>110</v>
      </c>
      <c r="K40" s="179">
        <f t="shared" si="7"/>
        <v>0</v>
      </c>
      <c r="L40" s="179">
        <f t="shared" si="7"/>
        <v>0</v>
      </c>
      <c r="M40" s="179">
        <f t="shared" si="7"/>
        <v>0</v>
      </c>
      <c r="N40" s="179">
        <f t="shared" si="7"/>
        <v>0</v>
      </c>
      <c r="O40" s="179">
        <f t="shared" si="7"/>
        <v>0</v>
      </c>
      <c r="P40" s="179">
        <f t="shared" si="7"/>
        <v>0</v>
      </c>
      <c r="Q40" s="179">
        <f t="shared" si="7"/>
        <v>0</v>
      </c>
      <c r="R40" s="183">
        <f>SUM(B40:Q40)</f>
        <v>245</v>
      </c>
    </row>
    <row r="41" spans="1:18" ht="13.5">
      <c r="A41" s="173" t="s">
        <v>305</v>
      </c>
      <c r="B41" s="179">
        <f>B5+B12+B19</f>
        <v>1947</v>
      </c>
      <c r="C41" s="179">
        <f aca="true" t="shared" si="8" ref="C41:Q41">C5+C12+C19</f>
        <v>311</v>
      </c>
      <c r="D41" s="179">
        <f t="shared" si="8"/>
        <v>349</v>
      </c>
      <c r="E41" s="179">
        <f t="shared" si="8"/>
        <v>111</v>
      </c>
      <c r="F41" s="179">
        <f>F5+F19</f>
        <v>66</v>
      </c>
      <c r="G41" s="179">
        <f t="shared" si="8"/>
        <v>39</v>
      </c>
      <c r="H41" s="179">
        <f t="shared" si="8"/>
        <v>27</v>
      </c>
      <c r="I41" s="179">
        <f t="shared" si="8"/>
        <v>111</v>
      </c>
      <c r="J41" s="179">
        <f t="shared" si="8"/>
        <v>2464</v>
      </c>
      <c r="K41" s="179">
        <f t="shared" si="8"/>
        <v>51</v>
      </c>
      <c r="L41" s="179">
        <f t="shared" si="8"/>
        <v>201</v>
      </c>
      <c r="M41" s="179">
        <f t="shared" si="8"/>
        <v>62</v>
      </c>
      <c r="N41" s="179">
        <f t="shared" si="8"/>
        <v>19</v>
      </c>
      <c r="O41" s="179">
        <f t="shared" si="8"/>
        <v>0</v>
      </c>
      <c r="P41" s="179">
        <f t="shared" si="8"/>
        <v>92</v>
      </c>
      <c r="Q41" s="179">
        <f t="shared" si="8"/>
        <v>0</v>
      </c>
      <c r="R41" s="183">
        <f>SUM(B41:Q41)</f>
        <v>5850</v>
      </c>
    </row>
    <row r="42" spans="1:18" ht="13.5">
      <c r="A42" s="173" t="s">
        <v>306</v>
      </c>
      <c r="B42" s="179">
        <f>B21+B23</f>
        <v>1810</v>
      </c>
      <c r="C42" s="179">
        <f aca="true" t="shared" si="9" ref="C42:Q42">C21+C23</f>
        <v>293</v>
      </c>
      <c r="D42" s="179">
        <f t="shared" si="9"/>
        <v>206</v>
      </c>
      <c r="E42" s="179">
        <f t="shared" si="9"/>
        <v>174</v>
      </c>
      <c r="F42" s="179">
        <f>F21</f>
        <v>88</v>
      </c>
      <c r="G42" s="179">
        <f t="shared" si="9"/>
        <v>39</v>
      </c>
      <c r="H42" s="179">
        <f t="shared" si="9"/>
        <v>23</v>
      </c>
      <c r="I42" s="179">
        <f t="shared" si="9"/>
        <v>106</v>
      </c>
      <c r="J42" s="179">
        <f t="shared" si="9"/>
        <v>2911</v>
      </c>
      <c r="K42" s="179">
        <f t="shared" si="9"/>
        <v>27</v>
      </c>
      <c r="L42" s="179">
        <f t="shared" si="9"/>
        <v>282</v>
      </c>
      <c r="M42" s="179">
        <f t="shared" si="9"/>
        <v>52</v>
      </c>
      <c r="N42" s="179">
        <f t="shared" si="9"/>
        <v>71</v>
      </c>
      <c r="O42" s="179">
        <f t="shared" si="9"/>
        <v>55</v>
      </c>
      <c r="P42" s="179">
        <f t="shared" si="9"/>
        <v>88</v>
      </c>
      <c r="Q42" s="179">
        <f t="shared" si="9"/>
        <v>26</v>
      </c>
      <c r="R42" s="183">
        <f>SUM(B42:Q42)</f>
        <v>6251</v>
      </c>
    </row>
    <row r="43" spans="1:18" ht="13.5">
      <c r="A43" s="173" t="s">
        <v>150</v>
      </c>
      <c r="B43" s="179">
        <f>B16</f>
        <v>3561</v>
      </c>
      <c r="C43" s="179">
        <f aca="true" t="shared" si="10" ref="C43:Q43">C16</f>
        <v>548</v>
      </c>
      <c r="D43" s="179">
        <f t="shared" si="10"/>
        <v>1934</v>
      </c>
      <c r="E43" s="179">
        <f t="shared" si="10"/>
        <v>324</v>
      </c>
      <c r="F43" s="179">
        <f>F16</f>
        <v>139</v>
      </c>
      <c r="G43" s="179">
        <f t="shared" si="10"/>
        <v>121</v>
      </c>
      <c r="H43" s="179">
        <f t="shared" si="10"/>
        <v>42</v>
      </c>
      <c r="I43" s="179">
        <f t="shared" si="10"/>
        <v>218</v>
      </c>
      <c r="J43" s="179">
        <f t="shared" si="10"/>
        <v>4654</v>
      </c>
      <c r="K43" s="179">
        <f t="shared" si="10"/>
        <v>106</v>
      </c>
      <c r="L43" s="179">
        <f t="shared" si="10"/>
        <v>467</v>
      </c>
      <c r="M43" s="179">
        <f t="shared" si="10"/>
        <v>79</v>
      </c>
      <c r="N43" s="179">
        <f t="shared" si="10"/>
        <v>406</v>
      </c>
      <c r="O43" s="179">
        <f t="shared" si="10"/>
        <v>382</v>
      </c>
      <c r="P43" s="179">
        <f t="shared" si="10"/>
        <v>120</v>
      </c>
      <c r="Q43" s="179">
        <f t="shared" si="10"/>
        <v>22</v>
      </c>
      <c r="R43" s="183">
        <f>SUM(B43:Q43)</f>
        <v>13123</v>
      </c>
    </row>
    <row r="44" spans="1:18" ht="13.5">
      <c r="A44" s="173" t="s">
        <v>307</v>
      </c>
      <c r="B44" s="179">
        <f>B8+B15</f>
        <v>1228</v>
      </c>
      <c r="C44" s="179">
        <f aca="true" t="shared" si="11" ref="C44:Q44">C8+C15</f>
        <v>107</v>
      </c>
      <c r="D44" s="179">
        <f t="shared" si="11"/>
        <v>114</v>
      </c>
      <c r="E44" s="179">
        <f t="shared" si="11"/>
        <v>65</v>
      </c>
      <c r="F44" s="179">
        <f>F8+F15</f>
        <v>42</v>
      </c>
      <c r="G44" s="179">
        <f t="shared" si="11"/>
        <v>16</v>
      </c>
      <c r="H44" s="179">
        <f t="shared" si="11"/>
        <v>9</v>
      </c>
      <c r="I44" s="179">
        <f t="shared" si="11"/>
        <v>44</v>
      </c>
      <c r="J44" s="179">
        <f t="shared" si="11"/>
        <v>1347</v>
      </c>
      <c r="K44" s="179">
        <f t="shared" si="11"/>
        <v>24</v>
      </c>
      <c r="L44" s="179">
        <f t="shared" si="11"/>
        <v>134</v>
      </c>
      <c r="M44" s="179">
        <f t="shared" si="11"/>
        <v>0</v>
      </c>
      <c r="N44" s="179">
        <f t="shared" si="11"/>
        <v>0</v>
      </c>
      <c r="O44" s="179">
        <f t="shared" si="11"/>
        <v>0</v>
      </c>
      <c r="P44" s="179">
        <f t="shared" si="11"/>
        <v>45</v>
      </c>
      <c r="Q44" s="179">
        <f t="shared" si="11"/>
        <v>0</v>
      </c>
      <c r="R44" s="183">
        <f>SUM(B44:Q44)</f>
        <v>3175</v>
      </c>
    </row>
    <row r="45" spans="1:18" ht="13.5">
      <c r="A45" s="173" t="s">
        <v>315</v>
      </c>
      <c r="B45" s="179">
        <f>B6+B24+B18</f>
        <v>2231</v>
      </c>
      <c r="C45" s="179">
        <f aca="true" t="shared" si="12" ref="C45:Q45">C6+C24+C18</f>
        <v>302</v>
      </c>
      <c r="D45" s="179">
        <f t="shared" si="12"/>
        <v>218</v>
      </c>
      <c r="E45" s="179">
        <f t="shared" si="12"/>
        <v>125</v>
      </c>
      <c r="F45" s="179">
        <f>F6+F24+F18</f>
        <v>69</v>
      </c>
      <c r="G45" s="179">
        <f t="shared" si="12"/>
        <v>43</v>
      </c>
      <c r="H45" s="179">
        <f>H6+H18</f>
        <v>27</v>
      </c>
      <c r="I45" s="179">
        <f>I6</f>
        <v>40</v>
      </c>
      <c r="J45" s="179">
        <f t="shared" si="12"/>
        <v>2334</v>
      </c>
      <c r="K45" s="179">
        <f t="shared" si="12"/>
        <v>70</v>
      </c>
      <c r="L45" s="179">
        <f t="shared" si="12"/>
        <v>236</v>
      </c>
      <c r="M45" s="179">
        <f t="shared" si="12"/>
        <v>31</v>
      </c>
      <c r="N45" s="179">
        <f t="shared" si="12"/>
        <v>60</v>
      </c>
      <c r="O45" s="179">
        <f t="shared" si="12"/>
        <v>30</v>
      </c>
      <c r="P45" s="179">
        <f t="shared" si="12"/>
        <v>68</v>
      </c>
      <c r="Q45" s="179">
        <f t="shared" si="12"/>
        <v>0</v>
      </c>
      <c r="R45" s="183">
        <f t="shared" si="5"/>
        <v>5884</v>
      </c>
    </row>
    <row r="46" spans="1:18" ht="13.5">
      <c r="A46" s="173" t="s">
        <v>308</v>
      </c>
      <c r="B46" s="179">
        <f>B17+B20</f>
        <v>1623</v>
      </c>
      <c r="C46" s="179">
        <f aca="true" t="shared" si="13" ref="C46:Q46">C17+C20</f>
        <v>369</v>
      </c>
      <c r="D46" s="179">
        <f t="shared" si="13"/>
        <v>228</v>
      </c>
      <c r="E46" s="179">
        <f t="shared" si="13"/>
        <v>69</v>
      </c>
      <c r="F46" s="179">
        <f>F17</f>
        <v>76</v>
      </c>
      <c r="G46" s="179">
        <f t="shared" si="13"/>
        <v>43</v>
      </c>
      <c r="H46" s="179">
        <f t="shared" si="13"/>
        <v>26</v>
      </c>
      <c r="I46" s="179">
        <f t="shared" si="13"/>
        <v>120</v>
      </c>
      <c r="J46" s="179">
        <f t="shared" si="13"/>
        <v>1952</v>
      </c>
      <c r="K46" s="179">
        <f t="shared" si="13"/>
        <v>67</v>
      </c>
      <c r="L46" s="179">
        <f t="shared" si="13"/>
        <v>165</v>
      </c>
      <c r="M46" s="179">
        <f t="shared" si="13"/>
        <v>42</v>
      </c>
      <c r="N46" s="179">
        <f t="shared" si="13"/>
        <v>52</v>
      </c>
      <c r="O46" s="179">
        <f t="shared" si="13"/>
        <v>21</v>
      </c>
      <c r="P46" s="179">
        <f t="shared" si="13"/>
        <v>80</v>
      </c>
      <c r="Q46" s="179">
        <f t="shared" si="13"/>
        <v>0</v>
      </c>
      <c r="R46" s="183">
        <f t="shared" si="5"/>
        <v>4933</v>
      </c>
    </row>
    <row r="47" spans="1:18" ht="13.5">
      <c r="A47" s="173" t="s">
        <v>39</v>
      </c>
      <c r="B47" s="179">
        <f>B22</f>
        <v>1288</v>
      </c>
      <c r="C47" s="179">
        <f aca="true" t="shared" si="14" ref="C47:Q47">C22</f>
        <v>115</v>
      </c>
      <c r="D47" s="179">
        <f t="shared" si="14"/>
        <v>83</v>
      </c>
      <c r="E47" s="179">
        <f t="shared" si="14"/>
        <v>82</v>
      </c>
      <c r="F47" s="179">
        <f>F22</f>
        <v>0</v>
      </c>
      <c r="G47" s="179">
        <f t="shared" si="14"/>
        <v>19</v>
      </c>
      <c r="H47" s="179">
        <f t="shared" si="14"/>
        <v>15</v>
      </c>
      <c r="I47" s="179">
        <f t="shared" si="14"/>
        <v>62</v>
      </c>
      <c r="J47" s="179">
        <f t="shared" si="14"/>
        <v>1032</v>
      </c>
      <c r="K47" s="179">
        <f t="shared" si="14"/>
        <v>25</v>
      </c>
      <c r="L47" s="179">
        <f t="shared" si="14"/>
        <v>122</v>
      </c>
      <c r="M47" s="179">
        <f t="shared" si="14"/>
        <v>0</v>
      </c>
      <c r="N47" s="179">
        <f t="shared" si="14"/>
        <v>0</v>
      </c>
      <c r="O47" s="179">
        <f t="shared" si="14"/>
        <v>39</v>
      </c>
      <c r="P47" s="179">
        <f t="shared" si="14"/>
        <v>44</v>
      </c>
      <c r="Q47" s="179">
        <f t="shared" si="14"/>
        <v>0</v>
      </c>
      <c r="R47" s="183">
        <f t="shared" si="5"/>
        <v>2926</v>
      </c>
    </row>
    <row r="48" spans="1:18" ht="14.25" thickBot="1">
      <c r="A48" s="395" t="s">
        <v>355</v>
      </c>
      <c r="B48" s="174">
        <f>B25</f>
        <v>2352</v>
      </c>
      <c r="C48" s="174">
        <f aca="true" t="shared" si="15" ref="C48:Q48">C25</f>
        <v>334</v>
      </c>
      <c r="D48" s="174">
        <f t="shared" si="15"/>
        <v>548</v>
      </c>
      <c r="E48" s="174">
        <f t="shared" si="15"/>
        <v>142</v>
      </c>
      <c r="F48" s="174">
        <f>F25</f>
        <v>43</v>
      </c>
      <c r="G48" s="174">
        <f t="shared" si="15"/>
        <v>49</v>
      </c>
      <c r="H48" s="174">
        <f t="shared" si="15"/>
        <v>15</v>
      </c>
      <c r="I48" s="174">
        <f t="shared" si="15"/>
        <v>77</v>
      </c>
      <c r="J48" s="174">
        <f t="shared" si="15"/>
        <v>2251</v>
      </c>
      <c r="K48" s="174">
        <f t="shared" si="15"/>
        <v>24</v>
      </c>
      <c r="L48" s="174">
        <f t="shared" si="15"/>
        <v>201</v>
      </c>
      <c r="M48" s="174">
        <f t="shared" si="15"/>
        <v>35</v>
      </c>
      <c r="N48" s="174">
        <f t="shared" si="15"/>
        <v>143</v>
      </c>
      <c r="O48" s="174">
        <f t="shared" si="15"/>
        <v>32</v>
      </c>
      <c r="P48" s="174">
        <f t="shared" si="15"/>
        <v>53</v>
      </c>
      <c r="Q48" s="174">
        <f t="shared" si="15"/>
        <v>0</v>
      </c>
      <c r="R48" s="175">
        <f>SUM(B48:Q48)</f>
        <v>6299</v>
      </c>
    </row>
    <row r="49" spans="1:106" s="173" customFormat="1" ht="13.5">
      <c r="A49" s="396" t="s">
        <v>42</v>
      </c>
      <c r="B49" s="183">
        <f aca="true" t="shared" si="16" ref="B49:Q49">SUM(B36:B48)</f>
        <v>22698</v>
      </c>
      <c r="C49" s="183">
        <f t="shared" si="16"/>
        <v>3239</v>
      </c>
      <c r="D49" s="183">
        <f t="shared" si="16"/>
        <v>4763</v>
      </c>
      <c r="E49" s="183">
        <f t="shared" si="16"/>
        <v>1490</v>
      </c>
      <c r="F49" s="183">
        <f t="shared" si="16"/>
        <v>667</v>
      </c>
      <c r="G49" s="183">
        <f t="shared" si="16"/>
        <v>487</v>
      </c>
      <c r="H49" s="183">
        <f t="shared" si="16"/>
        <v>267</v>
      </c>
      <c r="I49" s="183">
        <f t="shared" si="16"/>
        <v>1035</v>
      </c>
      <c r="J49" s="183">
        <f t="shared" si="16"/>
        <v>25427</v>
      </c>
      <c r="K49" s="183">
        <f t="shared" si="16"/>
        <v>545</v>
      </c>
      <c r="L49" s="183">
        <f t="shared" si="16"/>
        <v>2364</v>
      </c>
      <c r="M49" s="183">
        <f t="shared" si="16"/>
        <v>400</v>
      </c>
      <c r="N49" s="183">
        <f t="shared" si="16"/>
        <v>804</v>
      </c>
      <c r="O49" s="183">
        <f t="shared" si="16"/>
        <v>599</v>
      </c>
      <c r="P49" s="183">
        <f t="shared" si="16"/>
        <v>829</v>
      </c>
      <c r="Q49" s="183">
        <f t="shared" si="16"/>
        <v>92</v>
      </c>
      <c r="R49" s="185">
        <f t="shared" si="5"/>
        <v>65706</v>
      </c>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row>
    <row r="50" spans="1:18" ht="13.5">
      <c r="A50" s="173" t="s">
        <v>43</v>
      </c>
      <c r="B50" s="179">
        <f>B28</f>
        <v>130</v>
      </c>
      <c r="C50" s="179">
        <f aca="true" t="shared" si="17" ref="C50:Q51">C28</f>
        <v>29</v>
      </c>
      <c r="D50" s="179">
        <f t="shared" si="17"/>
        <v>74</v>
      </c>
      <c r="E50" s="179">
        <f t="shared" si="17"/>
        <v>0</v>
      </c>
      <c r="F50" s="179">
        <f t="shared" si="17"/>
        <v>0</v>
      </c>
      <c r="G50" s="179">
        <f t="shared" si="17"/>
        <v>11</v>
      </c>
      <c r="H50" s="179">
        <f t="shared" si="17"/>
        <v>7</v>
      </c>
      <c r="I50" s="179">
        <f t="shared" si="17"/>
        <v>28</v>
      </c>
      <c r="J50" s="179">
        <f t="shared" si="17"/>
        <v>236</v>
      </c>
      <c r="K50" s="179">
        <f t="shared" si="17"/>
        <v>0</v>
      </c>
      <c r="L50" s="179">
        <f t="shared" si="17"/>
        <v>21</v>
      </c>
      <c r="M50" s="179">
        <f t="shared" si="17"/>
        <v>0</v>
      </c>
      <c r="N50" s="179">
        <f t="shared" si="17"/>
        <v>0</v>
      </c>
      <c r="O50" s="179">
        <f t="shared" si="17"/>
        <v>0</v>
      </c>
      <c r="P50" s="179">
        <f t="shared" si="17"/>
        <v>21</v>
      </c>
      <c r="Q50" s="179">
        <f t="shared" si="17"/>
        <v>0</v>
      </c>
      <c r="R50" s="183">
        <f t="shared" si="5"/>
        <v>557</v>
      </c>
    </row>
    <row r="51" spans="1:18" ht="14.25" thickBot="1">
      <c r="A51" s="395" t="s">
        <v>31</v>
      </c>
      <c r="B51" s="174">
        <f>B29</f>
        <v>111</v>
      </c>
      <c r="C51" s="174">
        <f t="shared" si="17"/>
        <v>46</v>
      </c>
      <c r="D51" s="174">
        <f t="shared" si="17"/>
        <v>60</v>
      </c>
      <c r="E51" s="174">
        <f t="shared" si="17"/>
        <v>0</v>
      </c>
      <c r="F51" s="174">
        <f t="shared" si="17"/>
        <v>17</v>
      </c>
      <c r="G51" s="174">
        <f t="shared" si="17"/>
        <v>13</v>
      </c>
      <c r="H51" s="174">
        <f t="shared" si="17"/>
        <v>0</v>
      </c>
      <c r="I51" s="174">
        <f t="shared" si="17"/>
        <v>26</v>
      </c>
      <c r="J51" s="174">
        <f t="shared" si="17"/>
        <v>225</v>
      </c>
      <c r="K51" s="174">
        <f t="shared" si="17"/>
        <v>0</v>
      </c>
      <c r="L51" s="174">
        <f t="shared" si="17"/>
        <v>20</v>
      </c>
      <c r="M51" s="174">
        <f t="shared" si="17"/>
        <v>0</v>
      </c>
      <c r="N51" s="174">
        <f t="shared" si="17"/>
        <v>21</v>
      </c>
      <c r="O51" s="174">
        <f t="shared" si="17"/>
        <v>0</v>
      </c>
      <c r="P51" s="174">
        <f t="shared" si="17"/>
        <v>17</v>
      </c>
      <c r="Q51" s="174">
        <f t="shared" si="17"/>
        <v>0</v>
      </c>
      <c r="R51" s="175">
        <f t="shared" si="5"/>
        <v>556</v>
      </c>
    </row>
    <row r="52" spans="1:18" ht="13.5">
      <c r="A52" s="397" t="s">
        <v>44</v>
      </c>
      <c r="B52" s="185">
        <f>SUM(B49:B51)</f>
        <v>22939</v>
      </c>
      <c r="C52" s="185">
        <f aca="true" t="shared" si="18" ref="C52:Q52">SUM(C49:C51)</f>
        <v>3314</v>
      </c>
      <c r="D52" s="185">
        <f t="shared" si="18"/>
        <v>4897</v>
      </c>
      <c r="E52" s="185">
        <f t="shared" si="18"/>
        <v>1490</v>
      </c>
      <c r="F52" s="185">
        <f t="shared" si="18"/>
        <v>684</v>
      </c>
      <c r="G52" s="185">
        <f t="shared" si="18"/>
        <v>511</v>
      </c>
      <c r="H52" s="185">
        <f t="shared" si="18"/>
        <v>274</v>
      </c>
      <c r="I52" s="185">
        <f t="shared" si="18"/>
        <v>1089</v>
      </c>
      <c r="J52" s="185">
        <f t="shared" si="18"/>
        <v>25888</v>
      </c>
      <c r="K52" s="185">
        <f t="shared" si="18"/>
        <v>545</v>
      </c>
      <c r="L52" s="185">
        <f t="shared" si="18"/>
        <v>2405</v>
      </c>
      <c r="M52" s="185">
        <f t="shared" si="18"/>
        <v>400</v>
      </c>
      <c r="N52" s="185">
        <f t="shared" si="18"/>
        <v>825</v>
      </c>
      <c r="O52" s="185">
        <f t="shared" si="18"/>
        <v>599</v>
      </c>
      <c r="P52" s="185">
        <f t="shared" si="18"/>
        <v>867</v>
      </c>
      <c r="Q52" s="185">
        <f t="shared" si="18"/>
        <v>92</v>
      </c>
      <c r="R52" s="185">
        <f t="shared" si="5"/>
        <v>66819</v>
      </c>
    </row>
    <row r="53" ht="13.5">
      <c r="A53" s="401" t="s">
        <v>45</v>
      </c>
    </row>
  </sheetData>
  <sheetProtection/>
  <mergeCells count="2">
    <mergeCell ref="A2:R2"/>
    <mergeCell ref="A33:R33"/>
  </mergeCells>
  <printOptions/>
  <pageMargins left="0.7" right="0.7" top="0.75" bottom="0.75" header="0.3" footer="0.3"/>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DB53"/>
  <sheetViews>
    <sheetView showGridLines="0" zoomScalePageLayoutView="0" workbookViewId="0" topLeftCell="A16">
      <selection activeCell="A33" sqref="A33:R54"/>
    </sheetView>
  </sheetViews>
  <sheetFormatPr defaultColWidth="11.421875" defaultRowHeight="12.75"/>
  <cols>
    <col min="1" max="1" width="21.28125" style="0" customWidth="1"/>
    <col min="2" max="2" width="6.421875" style="0" customWidth="1"/>
    <col min="3" max="3" width="8.7109375" style="0" customWidth="1"/>
    <col min="4" max="4" width="5.7109375" style="0" bestFit="1" customWidth="1"/>
    <col min="5" max="5" width="6.00390625" style="0" bestFit="1" customWidth="1"/>
    <col min="6" max="6" width="5.8515625" style="0" bestFit="1" customWidth="1"/>
    <col min="7" max="9" width="6.28125" style="0" customWidth="1"/>
    <col min="10" max="10" width="6.28125" style="0" bestFit="1" customWidth="1"/>
    <col min="11" max="11" width="5.421875" style="0" customWidth="1"/>
    <col min="12" max="12" width="6.28125" style="0" customWidth="1"/>
    <col min="13" max="15" width="6.421875" style="0" customWidth="1"/>
    <col min="16" max="16" width="5.7109375" style="0" bestFit="1" customWidth="1"/>
    <col min="17" max="17" width="7.00390625" style="0" bestFit="1" customWidth="1"/>
    <col min="18" max="18" width="7.140625" style="0" customWidth="1"/>
    <col min="19" max="19" width="2.8515625" style="0" customWidth="1"/>
  </cols>
  <sheetData>
    <row r="1" spans="1:18" ht="12.75" customHeight="1">
      <c r="A1" s="1"/>
      <c r="B1" s="1"/>
      <c r="C1" s="1"/>
      <c r="D1" s="1"/>
      <c r="E1" s="1"/>
      <c r="F1" s="1"/>
      <c r="G1" s="1"/>
      <c r="H1" s="1"/>
      <c r="I1" s="1"/>
      <c r="J1" s="1"/>
      <c r="K1" s="1"/>
      <c r="L1" s="1"/>
      <c r="M1" s="1"/>
      <c r="N1" s="1"/>
      <c r="O1" s="1"/>
      <c r="P1" s="1"/>
      <c r="Q1" s="1"/>
      <c r="R1" s="170"/>
    </row>
    <row r="2" spans="1:18" ht="12.75" customHeight="1">
      <c r="A2" s="769" t="s">
        <v>302</v>
      </c>
      <c r="B2" s="770"/>
      <c r="C2" s="770"/>
      <c r="D2" s="770"/>
      <c r="E2" s="770"/>
      <c r="F2" s="770"/>
      <c r="G2" s="770"/>
      <c r="H2" s="770"/>
      <c r="I2" s="770"/>
      <c r="J2" s="770"/>
      <c r="K2" s="770"/>
      <c r="L2" s="770"/>
      <c r="M2" s="770"/>
      <c r="N2" s="770"/>
      <c r="O2" s="770"/>
      <c r="P2" s="770"/>
      <c r="Q2" s="770"/>
      <c r="R2" s="770"/>
    </row>
    <row r="3" spans="1:18" ht="12.75" customHeight="1">
      <c r="A3" s="1"/>
      <c r="B3" s="1"/>
      <c r="C3" s="1"/>
      <c r="D3" s="1"/>
      <c r="E3" s="1"/>
      <c r="F3" s="1"/>
      <c r="G3" s="1"/>
      <c r="H3" s="1"/>
      <c r="I3" s="1"/>
      <c r="J3" s="1"/>
      <c r="K3" s="1"/>
      <c r="L3" s="1"/>
      <c r="M3" s="1"/>
      <c r="N3" s="1"/>
      <c r="O3" s="1"/>
      <c r="P3" s="1"/>
      <c r="Q3" s="1"/>
      <c r="R3" s="170"/>
    </row>
    <row r="4" spans="1:18" ht="38.25">
      <c r="A4" s="171"/>
      <c r="B4" s="148" t="s">
        <v>124</v>
      </c>
      <c r="C4" s="165" t="s">
        <v>125</v>
      </c>
      <c r="D4" s="165" t="s">
        <v>126</v>
      </c>
      <c r="E4" s="165" t="s">
        <v>127</v>
      </c>
      <c r="F4" s="165" t="s">
        <v>85</v>
      </c>
      <c r="G4" s="165" t="s">
        <v>128</v>
      </c>
      <c r="H4" s="165" t="s">
        <v>129</v>
      </c>
      <c r="I4" s="165" t="s">
        <v>130</v>
      </c>
      <c r="J4" s="165" t="s">
        <v>131</v>
      </c>
      <c r="K4" s="165" t="s">
        <v>132</v>
      </c>
      <c r="L4" s="165" t="s">
        <v>133</v>
      </c>
      <c r="M4" s="165" t="s">
        <v>134</v>
      </c>
      <c r="N4" s="165" t="s">
        <v>135</v>
      </c>
      <c r="O4" s="165" t="s">
        <v>136</v>
      </c>
      <c r="P4" s="165" t="s">
        <v>137</v>
      </c>
      <c r="Q4" s="165" t="s">
        <v>138</v>
      </c>
      <c r="R4" s="172" t="s">
        <v>226</v>
      </c>
    </row>
    <row r="5" spans="1:18" ht="14.25" thickBot="1">
      <c r="A5" s="173" t="s">
        <v>139</v>
      </c>
      <c r="B5" s="174">
        <v>91.34615384615384</v>
      </c>
      <c r="C5" s="174">
        <v>24.719101123595507</v>
      </c>
      <c r="D5" s="174">
        <v>98.03921568627452</v>
      </c>
      <c r="E5" s="174">
        <v>83.33333333333333</v>
      </c>
      <c r="F5" s="174">
        <v>50</v>
      </c>
      <c r="G5" s="174">
        <v>55.55555555555556</v>
      </c>
      <c r="H5" s="174">
        <v>91.66666666666667</v>
      </c>
      <c r="I5" s="174">
        <v>100</v>
      </c>
      <c r="J5" s="174">
        <v>87.3850197109067</v>
      </c>
      <c r="K5" s="174" t="s">
        <v>84</v>
      </c>
      <c r="L5" s="174">
        <v>57.142857142857146</v>
      </c>
      <c r="M5" s="174" t="s">
        <v>84</v>
      </c>
      <c r="N5" s="174">
        <v>68.42105263157895</v>
      </c>
      <c r="O5" s="174" t="s">
        <v>84</v>
      </c>
      <c r="P5" s="174">
        <v>95.65217391304348</v>
      </c>
      <c r="Q5" s="174" t="s">
        <v>84</v>
      </c>
      <c r="R5" s="175">
        <v>84.62819089900111</v>
      </c>
    </row>
    <row r="6" spans="1:18" ht="14.25" thickBot="1">
      <c r="A6" s="176" t="s">
        <v>140</v>
      </c>
      <c r="B6" s="177">
        <v>89.97472620050547</v>
      </c>
      <c r="C6" s="177">
        <v>36.054421768707485</v>
      </c>
      <c r="D6" s="177">
        <v>100</v>
      </c>
      <c r="E6" s="177">
        <v>84.61538461538461</v>
      </c>
      <c r="F6" s="177">
        <v>88.37209302325581</v>
      </c>
      <c r="G6" s="177">
        <v>57.142857142857146</v>
      </c>
      <c r="H6" s="177">
        <v>88.23529411764706</v>
      </c>
      <c r="I6" s="177">
        <v>97.5</v>
      </c>
      <c r="J6" s="177">
        <v>82.82009724473258</v>
      </c>
      <c r="K6" s="177">
        <v>54.34782608695652</v>
      </c>
      <c r="L6" s="177">
        <v>48.30508474576271</v>
      </c>
      <c r="M6" s="177">
        <v>90.3225806451613</v>
      </c>
      <c r="N6" s="177">
        <v>85</v>
      </c>
      <c r="O6" s="177">
        <v>60</v>
      </c>
      <c r="P6" s="177">
        <v>96.15384615384616</v>
      </c>
      <c r="Q6" s="177" t="s">
        <v>84</v>
      </c>
      <c r="R6" s="175">
        <v>82.47970018738289</v>
      </c>
    </row>
    <row r="7" spans="1:20" ht="14.25" thickBot="1">
      <c r="A7" s="178" t="s">
        <v>141</v>
      </c>
      <c r="B7" s="179">
        <v>91.63636363636364</v>
      </c>
      <c r="C7" s="179">
        <v>25.925925925925927</v>
      </c>
      <c r="D7" s="179">
        <v>100</v>
      </c>
      <c r="E7" s="179">
        <v>85.71428571428571</v>
      </c>
      <c r="F7" s="179">
        <v>91.30434782608695</v>
      </c>
      <c r="G7" s="179">
        <v>83.33333333333333</v>
      </c>
      <c r="H7" s="179">
        <v>92.3076923076923</v>
      </c>
      <c r="I7" s="179">
        <v>83.33333333333333</v>
      </c>
      <c r="J7" s="179">
        <v>83.85321100917432</v>
      </c>
      <c r="K7" s="179">
        <v>64.28571428571429</v>
      </c>
      <c r="L7" s="179">
        <v>57.142857142857146</v>
      </c>
      <c r="M7" s="179" t="s">
        <v>84</v>
      </c>
      <c r="N7" s="179" t="s">
        <v>84</v>
      </c>
      <c r="O7" s="179" t="s">
        <v>84</v>
      </c>
      <c r="P7" s="179">
        <v>100</v>
      </c>
      <c r="Q7" s="179" t="s">
        <v>84</v>
      </c>
      <c r="R7" s="175">
        <v>83.8478104809763</v>
      </c>
      <c r="T7" s="402" t="s">
        <v>325</v>
      </c>
    </row>
    <row r="8" spans="1:18" ht="14.25" thickBot="1">
      <c r="A8" s="178" t="s">
        <v>142</v>
      </c>
      <c r="B8" s="179">
        <v>92.84671532846716</v>
      </c>
      <c r="C8" s="179">
        <v>41.30434782608695</v>
      </c>
      <c r="D8" s="179">
        <v>95.45454545454545</v>
      </c>
      <c r="E8" s="179">
        <v>84.61538461538461</v>
      </c>
      <c r="F8" s="179">
        <v>85.71428571428571</v>
      </c>
      <c r="G8" s="179">
        <v>55.55555555555556</v>
      </c>
      <c r="H8" s="179" t="s">
        <v>84</v>
      </c>
      <c r="I8" s="179">
        <v>95.23809523809524</v>
      </c>
      <c r="J8" s="179">
        <v>84.77905073649754</v>
      </c>
      <c r="K8" s="179">
        <v>70.83333333333333</v>
      </c>
      <c r="L8" s="179">
        <v>48.19277108433735</v>
      </c>
      <c r="M8" s="179" t="s">
        <v>84</v>
      </c>
      <c r="N8" s="179" t="s">
        <v>84</v>
      </c>
      <c r="O8" s="179" t="s">
        <v>84</v>
      </c>
      <c r="P8" s="179">
        <v>90.9090909090909</v>
      </c>
      <c r="Q8" s="179" t="s">
        <v>84</v>
      </c>
      <c r="R8" s="175">
        <v>85.24488530688159</v>
      </c>
    </row>
    <row r="9" spans="1:18" ht="14.25" thickBot="1">
      <c r="A9" s="181" t="s">
        <v>143</v>
      </c>
      <c r="B9" s="174">
        <v>91.15646258503402</v>
      </c>
      <c r="C9" s="174">
        <v>40.69767441860465</v>
      </c>
      <c r="D9" s="174">
        <v>100</v>
      </c>
      <c r="E9" s="174">
        <v>84.375</v>
      </c>
      <c r="F9" s="174" t="s">
        <v>84</v>
      </c>
      <c r="G9" s="174">
        <v>60</v>
      </c>
      <c r="H9" s="174" t="s">
        <v>84</v>
      </c>
      <c r="I9" s="174">
        <v>95.45454545454545</v>
      </c>
      <c r="J9" s="174">
        <v>86.32218844984803</v>
      </c>
      <c r="K9" s="174" t="s">
        <v>84</v>
      </c>
      <c r="L9" s="174">
        <v>56.962025316455694</v>
      </c>
      <c r="M9" s="174" t="s">
        <v>84</v>
      </c>
      <c r="N9" s="174" t="s">
        <v>84</v>
      </c>
      <c r="O9" s="174" t="s">
        <v>84</v>
      </c>
      <c r="P9" s="174">
        <v>95.65217391304348</v>
      </c>
      <c r="Q9" s="174" t="s">
        <v>84</v>
      </c>
      <c r="R9" s="175">
        <v>84.67948717948718</v>
      </c>
    </row>
    <row r="10" spans="1:18" ht="14.25" thickBot="1">
      <c r="A10" s="176" t="s">
        <v>144</v>
      </c>
      <c r="B10" s="177">
        <v>89.4576012223071</v>
      </c>
      <c r="C10" s="177">
        <v>35.27272727272727</v>
      </c>
      <c r="D10" s="177">
        <v>99.15254237288136</v>
      </c>
      <c r="E10" s="177">
        <v>79.3103448275862</v>
      </c>
      <c r="F10" s="177">
        <v>93.84615384615384</v>
      </c>
      <c r="G10" s="177">
        <v>68.96551724137932</v>
      </c>
      <c r="H10" s="177">
        <v>94.73684210526316</v>
      </c>
      <c r="I10" s="177">
        <v>93.33333333333333</v>
      </c>
      <c r="J10" s="177">
        <v>83.49236641221374</v>
      </c>
      <c r="K10" s="177">
        <v>68.18181818181819</v>
      </c>
      <c r="L10" s="177">
        <v>46.808510638297875</v>
      </c>
      <c r="M10" s="177" t="s">
        <v>84</v>
      </c>
      <c r="N10" s="177" t="s">
        <v>84</v>
      </c>
      <c r="O10" s="177">
        <v>50</v>
      </c>
      <c r="P10" s="177">
        <v>93.61702127659575</v>
      </c>
      <c r="Q10" s="177" t="s">
        <v>84</v>
      </c>
      <c r="R10" s="175">
        <v>81.03994927076728</v>
      </c>
    </row>
    <row r="11" spans="1:18" ht="14.25" thickBot="1">
      <c r="A11" s="178" t="s">
        <v>145</v>
      </c>
      <c r="B11" s="179">
        <v>90.97291875626881</v>
      </c>
      <c r="C11" s="179">
        <v>29.166666666666668</v>
      </c>
      <c r="D11" s="179">
        <v>98.46153846153847</v>
      </c>
      <c r="E11" s="179">
        <v>77.5</v>
      </c>
      <c r="F11" s="179">
        <v>92</v>
      </c>
      <c r="G11" s="179">
        <v>50</v>
      </c>
      <c r="H11" s="179">
        <v>80</v>
      </c>
      <c r="I11" s="179">
        <v>100</v>
      </c>
      <c r="J11" s="179">
        <v>88.19742489270386</v>
      </c>
      <c r="K11" s="179">
        <v>59.25925925925926</v>
      </c>
      <c r="L11" s="179">
        <v>58.44155844155844</v>
      </c>
      <c r="M11" s="179">
        <v>92.3076923076923</v>
      </c>
      <c r="N11" s="179" t="s">
        <v>84</v>
      </c>
      <c r="O11" s="179" t="s">
        <v>84</v>
      </c>
      <c r="P11" s="179">
        <v>96.29629629629629</v>
      </c>
      <c r="Q11" s="179">
        <v>82.3529411764706</v>
      </c>
      <c r="R11" s="175">
        <v>86.52155713687735</v>
      </c>
    </row>
    <row r="12" spans="1:18" ht="14.25" thickBot="1">
      <c r="A12" s="178" t="s">
        <v>146</v>
      </c>
      <c r="B12" s="179">
        <v>92.78846153846153</v>
      </c>
      <c r="C12" s="179">
        <v>29.166666666666668</v>
      </c>
      <c r="D12" s="179">
        <v>97.05882352941177</v>
      </c>
      <c r="E12" s="179">
        <v>93.33333333333333</v>
      </c>
      <c r="F12" s="179" t="s">
        <v>84</v>
      </c>
      <c r="G12" s="179">
        <v>44.44444444444444</v>
      </c>
      <c r="H12" s="179">
        <v>88.88888888888889</v>
      </c>
      <c r="I12" s="179">
        <v>90</v>
      </c>
      <c r="J12" s="179">
        <v>88.20116054158608</v>
      </c>
      <c r="K12" s="179">
        <v>50</v>
      </c>
      <c r="L12" s="179">
        <v>50</v>
      </c>
      <c r="M12" s="179" t="s">
        <v>84</v>
      </c>
      <c r="N12" s="179" t="s">
        <v>84</v>
      </c>
      <c r="O12" s="179" t="s">
        <v>84</v>
      </c>
      <c r="P12" s="179">
        <v>95.45454545454545</v>
      </c>
      <c r="Q12" s="179" t="s">
        <v>84</v>
      </c>
      <c r="R12" s="175">
        <v>85.16129032258064</v>
      </c>
    </row>
    <row r="13" spans="1:18" ht="14.25" thickBot="1">
      <c r="A13" s="181" t="s">
        <v>147</v>
      </c>
      <c r="B13" s="174">
        <v>90.78947368421052</v>
      </c>
      <c r="C13" s="174">
        <v>34.69387755102041</v>
      </c>
      <c r="D13" s="174" t="s">
        <v>84</v>
      </c>
      <c r="E13" s="174">
        <v>90</v>
      </c>
      <c r="F13" s="174" t="s">
        <v>84</v>
      </c>
      <c r="G13" s="174" t="s">
        <v>84</v>
      </c>
      <c r="H13" s="174" t="s">
        <v>84</v>
      </c>
      <c r="I13" s="174" t="s">
        <v>84</v>
      </c>
      <c r="J13" s="174">
        <v>86.36363636363636</v>
      </c>
      <c r="K13" s="174" t="s">
        <v>84</v>
      </c>
      <c r="L13" s="174" t="s">
        <v>84</v>
      </c>
      <c r="M13" s="174" t="s">
        <v>84</v>
      </c>
      <c r="N13" s="174" t="s">
        <v>84</v>
      </c>
      <c r="O13" s="174" t="s">
        <v>84</v>
      </c>
      <c r="P13" s="174" t="s">
        <v>84</v>
      </c>
      <c r="Q13" s="174" t="s">
        <v>84</v>
      </c>
      <c r="R13" s="175">
        <v>77.55102040816327</v>
      </c>
    </row>
    <row r="14" spans="1:18" ht="14.25" thickBot="1">
      <c r="A14" s="180" t="s">
        <v>148</v>
      </c>
      <c r="B14" s="177">
        <v>93.02325581395348</v>
      </c>
      <c r="C14" s="177">
        <v>36.95652173913044</v>
      </c>
      <c r="D14" s="177">
        <v>100</v>
      </c>
      <c r="E14" s="177">
        <v>94.73684210526316</v>
      </c>
      <c r="F14" s="177" t="s">
        <v>84</v>
      </c>
      <c r="G14" s="177">
        <v>50</v>
      </c>
      <c r="H14" s="177">
        <v>84.61538461538461</v>
      </c>
      <c r="I14" s="177">
        <v>100</v>
      </c>
      <c r="J14" s="177">
        <v>87.3931623931624</v>
      </c>
      <c r="K14" s="177" t="s">
        <v>84</v>
      </c>
      <c r="L14" s="177">
        <v>55.319148936170215</v>
      </c>
      <c r="M14" s="177" t="s">
        <v>84</v>
      </c>
      <c r="N14" s="177" t="s">
        <v>84</v>
      </c>
      <c r="O14" s="177" t="s">
        <v>84</v>
      </c>
      <c r="P14" s="177">
        <v>91.66666666666667</v>
      </c>
      <c r="Q14" s="177" t="s">
        <v>84</v>
      </c>
      <c r="R14" s="175">
        <v>87.18166383701188</v>
      </c>
    </row>
    <row r="15" spans="1:18" ht="14.25" thickBot="1">
      <c r="A15" s="178" t="s">
        <v>149</v>
      </c>
      <c r="B15" s="179">
        <v>93.18600368324125</v>
      </c>
      <c r="C15" s="179">
        <v>36.0655737704918</v>
      </c>
      <c r="D15" s="179">
        <v>100</v>
      </c>
      <c r="E15" s="179">
        <v>89.74358974358974</v>
      </c>
      <c r="F15" s="179" t="s">
        <v>84</v>
      </c>
      <c r="G15" s="179">
        <v>71.42857142857143</v>
      </c>
      <c r="H15" s="179">
        <v>88.88888888888889</v>
      </c>
      <c r="I15" s="179">
        <v>100</v>
      </c>
      <c r="J15" s="179">
        <v>86.41304347826087</v>
      </c>
      <c r="K15" s="179" t="s">
        <v>84</v>
      </c>
      <c r="L15" s="179">
        <v>52.94117647058823</v>
      </c>
      <c r="M15" s="179" t="s">
        <v>84</v>
      </c>
      <c r="N15" s="179" t="s">
        <v>84</v>
      </c>
      <c r="O15" s="179" t="s">
        <v>84</v>
      </c>
      <c r="P15" s="179">
        <v>91.30434782608695</v>
      </c>
      <c r="Q15" s="179" t="s">
        <v>84</v>
      </c>
      <c r="R15" s="175">
        <v>86.61971830985915</v>
      </c>
    </row>
    <row r="16" spans="1:18" ht="14.25" thickBot="1">
      <c r="A16" s="178" t="s">
        <v>150</v>
      </c>
      <c r="B16" s="179">
        <v>89.49733221005336</v>
      </c>
      <c r="C16" s="179">
        <v>13.86861313868613</v>
      </c>
      <c r="D16" s="179">
        <v>99.37952430196484</v>
      </c>
      <c r="E16" s="179">
        <v>85.49382716049382</v>
      </c>
      <c r="F16" s="179">
        <v>90.64748201438849</v>
      </c>
      <c r="G16" s="179">
        <v>70.24793388429752</v>
      </c>
      <c r="H16" s="179">
        <v>78.57142857142857</v>
      </c>
      <c r="I16" s="179">
        <v>100</v>
      </c>
      <c r="J16" s="179">
        <v>86.78556080790717</v>
      </c>
      <c r="K16" s="179">
        <v>63.20754716981132</v>
      </c>
      <c r="L16" s="179">
        <v>50.74946466809422</v>
      </c>
      <c r="M16" s="179">
        <v>94.9367088607595</v>
      </c>
      <c r="N16" s="179">
        <v>89.90147783251231</v>
      </c>
      <c r="O16" s="179">
        <v>62.04188481675393</v>
      </c>
      <c r="P16" s="179">
        <v>95.83333333333333</v>
      </c>
      <c r="Q16" s="179">
        <v>77.27272727272727</v>
      </c>
      <c r="R16" s="175">
        <v>84.40143259925323</v>
      </c>
    </row>
    <row r="17" spans="1:18" ht="14.25" thickBot="1">
      <c r="A17" s="181" t="s">
        <v>34</v>
      </c>
      <c r="B17" s="174">
        <v>84.01997503121099</v>
      </c>
      <c r="C17" s="174">
        <v>27.33812949640288</v>
      </c>
      <c r="D17" s="174">
        <v>97.91666666666667</v>
      </c>
      <c r="E17" s="174">
        <v>80</v>
      </c>
      <c r="F17" s="174">
        <v>85.52631578947368</v>
      </c>
      <c r="G17" s="174">
        <v>56.52173913043478</v>
      </c>
      <c r="H17" s="174">
        <v>76.92307692307692</v>
      </c>
      <c r="I17" s="174">
        <v>100</v>
      </c>
      <c r="J17" s="174">
        <v>79.20792079207921</v>
      </c>
      <c r="K17" s="174">
        <v>56.41025641025641</v>
      </c>
      <c r="L17" s="174">
        <v>35.84905660377358</v>
      </c>
      <c r="M17" s="174">
        <v>83.33333333333333</v>
      </c>
      <c r="N17" s="174" t="s">
        <v>84</v>
      </c>
      <c r="O17" s="174" t="s">
        <v>84</v>
      </c>
      <c r="P17" s="174">
        <v>98.07692307692308</v>
      </c>
      <c r="Q17" s="174" t="s">
        <v>84</v>
      </c>
      <c r="R17" s="175">
        <v>77.27082461280871</v>
      </c>
    </row>
    <row r="18" spans="1:18" ht="14.25" thickBot="1">
      <c r="A18" s="180" t="s">
        <v>35</v>
      </c>
      <c r="B18" s="177">
        <v>89.00255754475704</v>
      </c>
      <c r="C18" s="177">
        <v>20.930232558139537</v>
      </c>
      <c r="D18" s="177">
        <v>100</v>
      </c>
      <c r="E18" s="177">
        <v>78.94736842105263</v>
      </c>
      <c r="F18" s="177">
        <v>88.46153846153847</v>
      </c>
      <c r="G18" s="177">
        <v>87.5</v>
      </c>
      <c r="H18" s="177">
        <v>80</v>
      </c>
      <c r="I18" s="177" t="s">
        <v>84</v>
      </c>
      <c r="J18" s="177">
        <v>83.57843137254902</v>
      </c>
      <c r="K18" s="177" t="s">
        <v>84</v>
      </c>
      <c r="L18" s="177">
        <v>41.0958904109589</v>
      </c>
      <c r="M18" s="177" t="s">
        <v>84</v>
      </c>
      <c r="N18" s="177" t="s">
        <v>84</v>
      </c>
      <c r="O18" s="177" t="s">
        <v>84</v>
      </c>
      <c r="P18" s="177">
        <v>100</v>
      </c>
      <c r="Q18" s="177" t="s">
        <v>84</v>
      </c>
      <c r="R18" s="175">
        <v>80.98455598455598</v>
      </c>
    </row>
    <row r="19" spans="1:18" ht="14.25" thickBot="1">
      <c r="A19" s="178" t="s">
        <v>36</v>
      </c>
      <c r="B19" s="179">
        <v>91.06945975744212</v>
      </c>
      <c r="C19" s="179">
        <v>32.666666666666664</v>
      </c>
      <c r="D19" s="179">
        <v>97.24137931034483</v>
      </c>
      <c r="E19" s="179">
        <v>81.94444444444444</v>
      </c>
      <c r="F19" s="179">
        <v>82</v>
      </c>
      <c r="G19" s="179">
        <v>66.66666666666667</v>
      </c>
      <c r="H19" s="179">
        <v>66.66666666666667</v>
      </c>
      <c r="I19" s="179">
        <v>100</v>
      </c>
      <c r="J19" s="179">
        <v>83.6424957841484</v>
      </c>
      <c r="K19" s="179">
        <v>71.42857142857143</v>
      </c>
      <c r="L19" s="179">
        <v>57.30337078651685</v>
      </c>
      <c r="M19" s="179">
        <v>82.25806451612904</v>
      </c>
      <c r="N19" s="179" t="s">
        <v>84</v>
      </c>
      <c r="O19" s="179" t="s">
        <v>84</v>
      </c>
      <c r="P19" s="179">
        <v>93.61702127659575</v>
      </c>
      <c r="Q19" s="179" t="s">
        <v>84</v>
      </c>
      <c r="R19" s="175">
        <v>83.26210826210826</v>
      </c>
    </row>
    <row r="20" spans="1:18" ht="14.25" thickBot="1">
      <c r="A20" s="178" t="s">
        <v>37</v>
      </c>
      <c r="B20" s="179">
        <v>89.41605839416059</v>
      </c>
      <c r="C20" s="179">
        <v>33.91304347826087</v>
      </c>
      <c r="D20" s="179">
        <v>100</v>
      </c>
      <c r="E20" s="179">
        <v>74.35897435897436</v>
      </c>
      <c r="F20" s="179" t="s">
        <v>84</v>
      </c>
      <c r="G20" s="179">
        <v>75</v>
      </c>
      <c r="H20" s="179">
        <v>92.3076923076923</v>
      </c>
      <c r="I20" s="179">
        <v>96.49122807017544</v>
      </c>
      <c r="J20" s="179">
        <v>83.60498561840843</v>
      </c>
      <c r="K20" s="179">
        <v>64.28571428571429</v>
      </c>
      <c r="L20" s="179">
        <v>55.932203389830505</v>
      </c>
      <c r="M20" s="179" t="s">
        <v>84</v>
      </c>
      <c r="N20" s="179">
        <v>100</v>
      </c>
      <c r="O20" s="179">
        <v>66.66666666666667</v>
      </c>
      <c r="P20" s="179">
        <v>100</v>
      </c>
      <c r="Q20" s="179" t="s">
        <v>84</v>
      </c>
      <c r="R20" s="175">
        <v>81.48584905660377</v>
      </c>
    </row>
    <row r="21" spans="1:18" ht="14.25" thickBot="1">
      <c r="A21" s="181" t="s">
        <v>38</v>
      </c>
      <c r="B21" s="174">
        <v>85.08474576271186</v>
      </c>
      <c r="C21" s="174">
        <v>28.235294117647058</v>
      </c>
      <c r="D21" s="174">
        <v>98.61111111111111</v>
      </c>
      <c r="E21" s="174">
        <v>83.33333333333333</v>
      </c>
      <c r="F21" s="174">
        <v>87.5</v>
      </c>
      <c r="G21" s="174">
        <v>62.96296296296296</v>
      </c>
      <c r="H21" s="174">
        <v>71.42857142857143</v>
      </c>
      <c r="I21" s="174">
        <v>100</v>
      </c>
      <c r="J21" s="174">
        <v>82.53164556962025</v>
      </c>
      <c r="K21" s="174" t="s">
        <v>84</v>
      </c>
      <c r="L21" s="174">
        <v>49.382716049382715</v>
      </c>
      <c r="M21" s="174">
        <v>92.3076923076923</v>
      </c>
      <c r="N21" s="174">
        <v>91.54929577464789</v>
      </c>
      <c r="O21" s="174">
        <v>61.81818181818182</v>
      </c>
      <c r="P21" s="174">
        <v>100</v>
      </c>
      <c r="Q21" s="174" t="s">
        <v>84</v>
      </c>
      <c r="R21" s="175">
        <v>80.28070175438596</v>
      </c>
    </row>
    <row r="22" spans="1:18" ht="14.25" thickBot="1">
      <c r="A22" s="180" t="s">
        <v>39</v>
      </c>
      <c r="B22" s="177">
        <v>92.70186335403727</v>
      </c>
      <c r="C22" s="177">
        <v>40.869565217391305</v>
      </c>
      <c r="D22" s="177">
        <v>100</v>
      </c>
      <c r="E22" s="177">
        <v>74.39024390243902</v>
      </c>
      <c r="F22" s="177" t="s">
        <v>84</v>
      </c>
      <c r="G22" s="177">
        <v>63.1578947368421</v>
      </c>
      <c r="H22" s="177">
        <v>93.33333333333333</v>
      </c>
      <c r="I22" s="177">
        <v>100</v>
      </c>
      <c r="J22" s="177">
        <v>85.65891472868218</v>
      </c>
      <c r="K22" s="177">
        <v>52</v>
      </c>
      <c r="L22" s="177">
        <v>59.01639344262295</v>
      </c>
      <c r="M22" s="177" t="s">
        <v>84</v>
      </c>
      <c r="N22" s="177" t="s">
        <v>84</v>
      </c>
      <c r="O22" s="177">
        <v>61.53846153846154</v>
      </c>
      <c r="P22" s="177">
        <v>95.45454545454545</v>
      </c>
      <c r="Q22" s="177" t="s">
        <v>84</v>
      </c>
      <c r="R22" s="175">
        <v>85.71428571428571</v>
      </c>
    </row>
    <row r="23" spans="1:18" ht="14.25" thickBot="1">
      <c r="A23" s="178" t="s">
        <v>40</v>
      </c>
      <c r="B23" s="179">
        <v>92.6984126984127</v>
      </c>
      <c r="C23" s="179">
        <v>38.21138211382114</v>
      </c>
      <c r="D23" s="179">
        <v>100</v>
      </c>
      <c r="E23" s="179">
        <v>86.66666666666667</v>
      </c>
      <c r="F23" s="179" t="s">
        <v>84</v>
      </c>
      <c r="G23" s="179">
        <v>25</v>
      </c>
      <c r="H23" s="179">
        <v>66.66666666666667</v>
      </c>
      <c r="I23" s="179">
        <v>100</v>
      </c>
      <c r="J23" s="179">
        <v>84.08119658119658</v>
      </c>
      <c r="K23" s="179">
        <v>70.37037037037037</v>
      </c>
      <c r="L23" s="179">
        <v>61.53846153846154</v>
      </c>
      <c r="M23" s="179" t="s">
        <v>84</v>
      </c>
      <c r="N23" s="179" t="s">
        <v>84</v>
      </c>
      <c r="O23" s="179" t="s">
        <v>84</v>
      </c>
      <c r="P23" s="179">
        <v>78.78787878787878</v>
      </c>
      <c r="Q23" s="179">
        <v>69.23076923076923</v>
      </c>
      <c r="R23" s="175">
        <v>83.3502024291498</v>
      </c>
    </row>
    <row r="24" spans="1:18" ht="14.25" thickBot="1">
      <c r="A24" s="178" t="s">
        <v>41</v>
      </c>
      <c r="B24" s="179">
        <v>90.35222052067381</v>
      </c>
      <c r="C24" s="179">
        <v>29.464285714285715</v>
      </c>
      <c r="D24" s="179">
        <v>100</v>
      </c>
      <c r="E24" s="179">
        <v>89.28571428571429</v>
      </c>
      <c r="F24" s="179" t="s">
        <v>84</v>
      </c>
      <c r="G24" s="179">
        <v>71.42857142857143</v>
      </c>
      <c r="H24" s="179" t="s">
        <v>84</v>
      </c>
      <c r="I24" s="179" t="s">
        <v>84</v>
      </c>
      <c r="J24" s="179">
        <v>84.53757225433526</v>
      </c>
      <c r="K24" s="179">
        <v>70.83333333333333</v>
      </c>
      <c r="L24" s="179">
        <v>60</v>
      </c>
      <c r="M24" s="179" t="s">
        <v>84</v>
      </c>
      <c r="N24" s="179" t="s">
        <v>84</v>
      </c>
      <c r="O24" s="179" t="s">
        <v>84</v>
      </c>
      <c r="P24" s="179">
        <v>80.95238095238095</v>
      </c>
      <c r="Q24" s="179" t="s">
        <v>84</v>
      </c>
      <c r="R24" s="175">
        <v>82.68529769137302</v>
      </c>
    </row>
    <row r="25" spans="1:18" ht="14.25" thickBot="1">
      <c r="A25" s="181" t="s">
        <v>355</v>
      </c>
      <c r="B25" s="174">
        <v>87.79761904761905</v>
      </c>
      <c r="C25" s="174">
        <v>27.24550898203593</v>
      </c>
      <c r="D25" s="174">
        <v>98.54014598540147</v>
      </c>
      <c r="E25" s="174">
        <v>82.3943661971831</v>
      </c>
      <c r="F25" s="174">
        <v>93.02325581395348</v>
      </c>
      <c r="G25" s="174">
        <v>44.89795918367347</v>
      </c>
      <c r="H25" s="174">
        <v>80</v>
      </c>
      <c r="I25" s="174">
        <v>98.7012987012987</v>
      </c>
      <c r="J25" s="174">
        <v>81.87472234562416</v>
      </c>
      <c r="K25" s="174">
        <v>62.5</v>
      </c>
      <c r="L25" s="174">
        <v>52.23880597014925</v>
      </c>
      <c r="M25" s="174">
        <v>80</v>
      </c>
      <c r="N25" s="174">
        <v>90.9090909090909</v>
      </c>
      <c r="O25" s="174">
        <v>81.25</v>
      </c>
      <c r="P25" s="174">
        <v>98.11320754716981</v>
      </c>
      <c r="Q25" s="174" t="s">
        <v>84</v>
      </c>
      <c r="R25" s="175">
        <v>81.94951579615812</v>
      </c>
    </row>
    <row r="26" spans="1:18" ht="14.25" thickBot="1">
      <c r="A26" s="180" t="s">
        <v>354</v>
      </c>
      <c r="B26" s="177">
        <v>91.03189493433396</v>
      </c>
      <c r="C26" s="177">
        <v>38.1294964028777</v>
      </c>
      <c r="D26" s="177">
        <v>99.48051948051948</v>
      </c>
      <c r="E26" s="177">
        <v>86.76470588235294</v>
      </c>
      <c r="F26" s="177">
        <v>87.09677419354838</v>
      </c>
      <c r="G26" s="177">
        <v>69.0909090909091</v>
      </c>
      <c r="H26" s="177">
        <v>72.22222222222223</v>
      </c>
      <c r="I26" s="177">
        <v>99.12280701754386</v>
      </c>
      <c r="J26" s="177">
        <v>86.0712973171628</v>
      </c>
      <c r="K26" s="177">
        <v>71.62162162162163</v>
      </c>
      <c r="L26" s="177">
        <v>64.02116402116403</v>
      </c>
      <c r="M26" s="177">
        <v>95</v>
      </c>
      <c r="N26" s="177">
        <v>96.22641509433963</v>
      </c>
      <c r="O26" s="177" t="s">
        <v>84</v>
      </c>
      <c r="P26" s="177">
        <v>97.70114942528735</v>
      </c>
      <c r="Q26" s="177">
        <v>81.48148148148148</v>
      </c>
      <c r="R26" s="175">
        <v>87.08140484617479</v>
      </c>
    </row>
    <row r="27" spans="1:18" ht="14.25" thickBot="1">
      <c r="A27" s="182" t="s">
        <v>42</v>
      </c>
      <c r="B27" s="183">
        <v>89.98590184157194</v>
      </c>
      <c r="C27" s="183">
        <v>29.638777400432232</v>
      </c>
      <c r="D27" s="183">
        <v>99.13919798446358</v>
      </c>
      <c r="E27" s="183">
        <v>83.8255033557047</v>
      </c>
      <c r="F27" s="183">
        <v>87.85607196401799</v>
      </c>
      <c r="G27" s="183">
        <v>62.83367556468173</v>
      </c>
      <c r="H27" s="183">
        <v>82.77153558052434</v>
      </c>
      <c r="I27" s="183">
        <v>98.64734299516908</v>
      </c>
      <c r="J27" s="183">
        <v>84.78389113934007</v>
      </c>
      <c r="K27" s="183">
        <v>63.85321100917431</v>
      </c>
      <c r="L27" s="183">
        <v>52.58037225042301</v>
      </c>
      <c r="M27" s="183">
        <v>89.5</v>
      </c>
      <c r="N27" s="183">
        <v>90.42288557213931</v>
      </c>
      <c r="O27" s="183">
        <v>62.270450751252085</v>
      </c>
      <c r="P27" s="183">
        <v>95.29553679131483</v>
      </c>
      <c r="Q27" s="183">
        <v>77.17391304347827</v>
      </c>
      <c r="R27" s="175">
        <v>83.64228533162877</v>
      </c>
    </row>
    <row r="28" spans="1:18" ht="14.25" thickBot="1">
      <c r="A28" s="178" t="s">
        <v>43</v>
      </c>
      <c r="B28" s="179">
        <v>78.46153846153847</v>
      </c>
      <c r="C28" s="179">
        <v>27.586206896551722</v>
      </c>
      <c r="D28" s="179">
        <v>98.64864864864865</v>
      </c>
      <c r="E28" s="179" t="s">
        <v>84</v>
      </c>
      <c r="F28" s="179" t="s">
        <v>84</v>
      </c>
      <c r="G28" s="179">
        <v>90.9090909090909</v>
      </c>
      <c r="H28" s="179">
        <v>71.42857142857143</v>
      </c>
      <c r="I28" s="179">
        <v>100</v>
      </c>
      <c r="J28" s="179">
        <v>80.9322033898305</v>
      </c>
      <c r="K28" s="179" t="s">
        <v>84</v>
      </c>
      <c r="L28" s="179">
        <v>66.66666666666667</v>
      </c>
      <c r="M28" s="179" t="s">
        <v>84</v>
      </c>
      <c r="N28" s="179" t="s">
        <v>84</v>
      </c>
      <c r="O28" s="179" t="s">
        <v>84</v>
      </c>
      <c r="P28" s="179">
        <v>90.47619047619048</v>
      </c>
      <c r="Q28" s="179" t="s">
        <v>84</v>
      </c>
      <c r="R28" s="175">
        <v>80.78994614003591</v>
      </c>
    </row>
    <row r="29" spans="1:18" ht="14.25" thickBot="1">
      <c r="A29" s="181" t="s">
        <v>31</v>
      </c>
      <c r="B29" s="174">
        <v>82.88288288288288</v>
      </c>
      <c r="C29" s="174">
        <v>34.78260869565217</v>
      </c>
      <c r="D29" s="174">
        <v>98.33333333333333</v>
      </c>
      <c r="E29" s="174" t="s">
        <v>84</v>
      </c>
      <c r="F29" s="174">
        <v>70.58823529411765</v>
      </c>
      <c r="G29" s="174">
        <v>46.15384615384615</v>
      </c>
      <c r="H29" s="174" t="s">
        <v>84</v>
      </c>
      <c r="I29" s="174">
        <v>100</v>
      </c>
      <c r="J29" s="174">
        <v>77.33333333333333</v>
      </c>
      <c r="K29" s="174" t="s">
        <v>84</v>
      </c>
      <c r="L29" s="174">
        <v>55</v>
      </c>
      <c r="M29" s="174" t="s">
        <v>84</v>
      </c>
      <c r="N29" s="174">
        <v>76.19047619047619</v>
      </c>
      <c r="O29" s="174" t="s">
        <v>84</v>
      </c>
      <c r="P29" s="174">
        <v>94.11764705882354</v>
      </c>
      <c r="Q29" s="174" t="s">
        <v>84</v>
      </c>
      <c r="R29" s="175">
        <v>76.97841726618705</v>
      </c>
    </row>
    <row r="30" spans="1:18" ht="14.25" thickBot="1">
      <c r="A30" s="184" t="s">
        <v>44</v>
      </c>
      <c r="B30" s="185">
        <v>89.88621997471554</v>
      </c>
      <c r="C30" s="185">
        <v>29.692214846107422</v>
      </c>
      <c r="D30" s="185">
        <v>99.1219113743108</v>
      </c>
      <c r="E30" s="185">
        <v>83.8255033557047</v>
      </c>
      <c r="F30" s="185">
        <v>87.42690058479532</v>
      </c>
      <c r="G30" s="185">
        <v>63.013698630136986</v>
      </c>
      <c r="H30" s="185">
        <v>82.48175182481752</v>
      </c>
      <c r="I30" s="185">
        <v>98.71441689623508</v>
      </c>
      <c r="J30" s="185">
        <v>84.68402348578492</v>
      </c>
      <c r="K30" s="185">
        <v>63.85321100917431</v>
      </c>
      <c r="L30" s="185">
        <v>52.723492723492726</v>
      </c>
      <c r="M30" s="185">
        <v>89.5</v>
      </c>
      <c r="N30" s="185">
        <v>90.06060606060606</v>
      </c>
      <c r="O30" s="185">
        <v>62.270450751252085</v>
      </c>
      <c r="P30" s="185">
        <v>95.15570934256056</v>
      </c>
      <c r="Q30" s="185">
        <v>77.17391304347827</v>
      </c>
      <c r="R30" s="175">
        <v>83.56305841152965</v>
      </c>
    </row>
    <row r="32" ht="12.75">
      <c r="Q32" s="164"/>
    </row>
    <row r="33" spans="1:19" ht="19.5" customHeight="1">
      <c r="A33" s="581" t="s">
        <v>302</v>
      </c>
      <c r="B33" s="581"/>
      <c r="C33" s="581"/>
      <c r="D33" s="581"/>
      <c r="E33" s="581"/>
      <c r="F33" s="581"/>
      <c r="G33" s="581"/>
      <c r="H33" s="581"/>
      <c r="I33" s="581"/>
      <c r="J33" s="581"/>
      <c r="K33" s="581"/>
      <c r="L33" s="581"/>
      <c r="M33" s="581"/>
      <c r="N33" s="581"/>
      <c r="O33" s="581"/>
      <c r="P33" s="581"/>
      <c r="Q33" s="581"/>
      <c r="R33" s="581"/>
      <c r="S33" s="170"/>
    </row>
    <row r="34" spans="1:19" ht="12.75" customHeight="1">
      <c r="A34" s="1"/>
      <c r="B34" s="1"/>
      <c r="C34" s="1"/>
      <c r="D34" s="1"/>
      <c r="E34" s="1"/>
      <c r="F34" s="1"/>
      <c r="G34" s="1"/>
      <c r="H34" s="1"/>
      <c r="I34" s="1"/>
      <c r="J34" s="1"/>
      <c r="K34" s="1"/>
      <c r="L34" s="1"/>
      <c r="M34" s="1"/>
      <c r="N34" s="1"/>
      <c r="O34" s="1"/>
      <c r="P34" s="1"/>
      <c r="Q34" s="1"/>
      <c r="R34" s="1"/>
      <c r="S34" s="170"/>
    </row>
    <row r="35" spans="1:18" ht="37.5" customHeight="1">
      <c r="A35" s="171"/>
      <c r="B35" s="393" t="s">
        <v>124</v>
      </c>
      <c r="C35" s="389" t="s">
        <v>125</v>
      </c>
      <c r="D35" s="389" t="s">
        <v>126</v>
      </c>
      <c r="E35" s="389" t="s">
        <v>127</v>
      </c>
      <c r="F35" s="389" t="s">
        <v>85</v>
      </c>
      <c r="G35" s="389" t="s">
        <v>128</v>
      </c>
      <c r="H35" s="389" t="s">
        <v>129</v>
      </c>
      <c r="I35" s="389" t="s">
        <v>130</v>
      </c>
      <c r="J35" s="389" t="s">
        <v>131</v>
      </c>
      <c r="K35" s="389" t="s">
        <v>132</v>
      </c>
      <c r="L35" s="389" t="s">
        <v>133</v>
      </c>
      <c r="M35" s="389" t="s">
        <v>134</v>
      </c>
      <c r="N35" s="389" t="s">
        <v>135</v>
      </c>
      <c r="O35" s="389" t="s">
        <v>136</v>
      </c>
      <c r="P35" s="389" t="s">
        <v>137</v>
      </c>
      <c r="Q35" s="389" t="s">
        <v>138</v>
      </c>
      <c r="R35" s="394" t="s">
        <v>226</v>
      </c>
    </row>
    <row r="36" spans="1:18" ht="13.5">
      <c r="A36" s="173" t="s">
        <v>424</v>
      </c>
      <c r="B36" s="179">
        <v>91.1353032659409</v>
      </c>
      <c r="C36" s="179">
        <v>36.144578313253014</v>
      </c>
      <c r="D36" s="179">
        <v>99.49748743718592</v>
      </c>
      <c r="E36" s="179">
        <v>86.61087866108787</v>
      </c>
      <c r="F36" s="179">
        <v>88.88888888888889</v>
      </c>
      <c r="G36" s="179">
        <v>70.49180327868852</v>
      </c>
      <c r="H36" s="179">
        <v>80.64516129032258</v>
      </c>
      <c r="I36" s="179">
        <v>97.61904761904762</v>
      </c>
      <c r="J36" s="179">
        <v>85.70116350275566</v>
      </c>
      <c r="K36" s="179">
        <v>69.6078431372549</v>
      </c>
      <c r="L36" s="179">
        <v>62.16216216216216</v>
      </c>
      <c r="M36" s="179">
        <v>95</v>
      </c>
      <c r="N36" s="179">
        <v>96.22641509433963</v>
      </c>
      <c r="O36" s="179" t="s">
        <v>84</v>
      </c>
      <c r="P36" s="179">
        <v>98.30508474576271</v>
      </c>
      <c r="Q36" s="179">
        <v>81.48148148148148</v>
      </c>
      <c r="R36" s="183">
        <v>86.5659686462982</v>
      </c>
    </row>
    <row r="37" spans="1:18" ht="13.5">
      <c r="A37" s="173" t="s">
        <v>425</v>
      </c>
      <c r="B37" s="179">
        <v>91.98868991517436</v>
      </c>
      <c r="C37" s="179">
        <v>39.39393939393939</v>
      </c>
      <c r="D37" s="179">
        <v>100</v>
      </c>
      <c r="E37" s="179">
        <v>88.23529411764706</v>
      </c>
      <c r="F37" s="179" t="s">
        <v>84</v>
      </c>
      <c r="G37" s="179">
        <v>55.55555555555556</v>
      </c>
      <c r="H37" s="179">
        <v>84.61538461538461</v>
      </c>
      <c r="I37" s="179">
        <v>96.66666666666667</v>
      </c>
      <c r="J37" s="179">
        <v>86.76731793960924</v>
      </c>
      <c r="K37" s="179" t="s">
        <v>84</v>
      </c>
      <c r="L37" s="179">
        <v>56.34920634920635</v>
      </c>
      <c r="M37" s="179" t="s">
        <v>84</v>
      </c>
      <c r="N37" s="179" t="s">
        <v>84</v>
      </c>
      <c r="O37" s="179" t="s">
        <v>84</v>
      </c>
      <c r="P37" s="179">
        <v>93.61702127659575</v>
      </c>
      <c r="Q37" s="179" t="s">
        <v>84</v>
      </c>
      <c r="R37" s="183">
        <v>85.75602629656683</v>
      </c>
    </row>
    <row r="38" spans="1:18" ht="13.5">
      <c r="A38" s="173" t="s">
        <v>144</v>
      </c>
      <c r="B38" s="179">
        <v>89.4576012223071</v>
      </c>
      <c r="C38" s="179">
        <v>35.27272727272727</v>
      </c>
      <c r="D38" s="179">
        <v>99.15254237288136</v>
      </c>
      <c r="E38" s="179">
        <v>79.3103448275862</v>
      </c>
      <c r="F38" s="179">
        <v>93.84615384615384</v>
      </c>
      <c r="G38" s="179">
        <v>68.96551724137932</v>
      </c>
      <c r="H38" s="179">
        <v>94.73684210526316</v>
      </c>
      <c r="I38" s="179">
        <v>93.33333333333333</v>
      </c>
      <c r="J38" s="179">
        <v>83.49236641221374</v>
      </c>
      <c r="K38" s="179">
        <v>68.18181818181819</v>
      </c>
      <c r="L38" s="179">
        <v>46.808510638297875</v>
      </c>
      <c r="M38" s="179" t="s">
        <v>84</v>
      </c>
      <c r="N38" s="179" t="s">
        <v>84</v>
      </c>
      <c r="O38" s="179">
        <v>50</v>
      </c>
      <c r="P38" s="179">
        <v>93.61702127659575</v>
      </c>
      <c r="Q38" s="179" t="s">
        <v>84</v>
      </c>
      <c r="R38" s="183">
        <v>81.03994927076728</v>
      </c>
    </row>
    <row r="39" spans="1:18" ht="13.5">
      <c r="A39" s="173" t="s">
        <v>316</v>
      </c>
      <c r="B39" s="179">
        <v>90.97291875626881</v>
      </c>
      <c r="C39" s="179">
        <v>29.166666666666668</v>
      </c>
      <c r="D39" s="179">
        <v>98.46153846153847</v>
      </c>
      <c r="E39" s="179">
        <v>77.5</v>
      </c>
      <c r="F39" s="179">
        <v>92</v>
      </c>
      <c r="G39" s="179">
        <v>50</v>
      </c>
      <c r="H39" s="179">
        <v>80</v>
      </c>
      <c r="I39" s="179">
        <v>100</v>
      </c>
      <c r="J39" s="179">
        <v>88.19742489270386</v>
      </c>
      <c r="K39" s="179">
        <v>59.25925925925926</v>
      </c>
      <c r="L39" s="179">
        <v>58.44155844155844</v>
      </c>
      <c r="M39" s="179">
        <v>92.3076923076923</v>
      </c>
      <c r="N39" s="179" t="s">
        <v>84</v>
      </c>
      <c r="O39" s="179" t="s">
        <v>84</v>
      </c>
      <c r="P39" s="179">
        <v>96.29629629629629</v>
      </c>
      <c r="Q39" s="179">
        <v>82.3529411764706</v>
      </c>
      <c r="R39" s="183">
        <v>86.52155713687735</v>
      </c>
    </row>
    <row r="40" spans="1:18" ht="13.5">
      <c r="A40" s="173" t="s">
        <v>147</v>
      </c>
      <c r="B40" s="179">
        <v>90.78947368421052</v>
      </c>
      <c r="C40" s="179">
        <v>34.69387755102041</v>
      </c>
      <c r="D40" s="179" t="s">
        <v>360</v>
      </c>
      <c r="E40" s="179">
        <v>90</v>
      </c>
      <c r="F40" s="179" t="s">
        <v>84</v>
      </c>
      <c r="G40" s="179" t="s">
        <v>84</v>
      </c>
      <c r="H40" s="179" t="s">
        <v>84</v>
      </c>
      <c r="I40" s="179" t="s">
        <v>84</v>
      </c>
      <c r="J40" s="179">
        <v>86.36363636363636</v>
      </c>
      <c r="K40" s="179" t="s">
        <v>84</v>
      </c>
      <c r="L40" s="179" t="s">
        <v>84</v>
      </c>
      <c r="M40" s="179" t="s">
        <v>84</v>
      </c>
      <c r="N40" s="179" t="s">
        <v>84</v>
      </c>
      <c r="O40" s="179" t="s">
        <v>84</v>
      </c>
      <c r="P40" s="179" t="s">
        <v>84</v>
      </c>
      <c r="Q40" s="179" t="s">
        <v>84</v>
      </c>
      <c r="R40" s="183">
        <v>77.55102040816327</v>
      </c>
    </row>
    <row r="41" spans="1:18" ht="13.5">
      <c r="A41" s="173" t="s">
        <v>305</v>
      </c>
      <c r="B41" s="179">
        <v>91.52542372881356</v>
      </c>
      <c r="C41" s="179">
        <v>29.581993569131832</v>
      </c>
      <c r="D41" s="179">
        <v>97.42120343839541</v>
      </c>
      <c r="E41" s="179">
        <v>83.78378378378379</v>
      </c>
      <c r="F41" s="179">
        <v>74.24242424242425</v>
      </c>
      <c r="G41" s="179">
        <v>56.41025641025641</v>
      </c>
      <c r="H41" s="179">
        <v>85.18518518518519</v>
      </c>
      <c r="I41" s="179">
        <v>98.1981981981982</v>
      </c>
      <c r="J41" s="179">
        <v>85.75487012987013</v>
      </c>
      <c r="K41" s="179">
        <v>64.70588235294117</v>
      </c>
      <c r="L41" s="179">
        <v>55.72139303482587</v>
      </c>
      <c r="M41" s="179">
        <v>82.25806451612904</v>
      </c>
      <c r="N41" s="179">
        <v>68.42105263157895</v>
      </c>
      <c r="O41" s="179" t="s">
        <v>84</v>
      </c>
      <c r="P41" s="179">
        <v>94.56521739130434</v>
      </c>
      <c r="Q41" s="179" t="s">
        <v>84</v>
      </c>
      <c r="R41" s="183">
        <v>84.08547008547009</v>
      </c>
    </row>
    <row r="42" spans="1:18" ht="13.5">
      <c r="A42" s="173" t="s">
        <v>306</v>
      </c>
      <c r="B42" s="179">
        <v>87.73480662983425</v>
      </c>
      <c r="C42" s="179">
        <v>32.42320819112628</v>
      </c>
      <c r="D42" s="179">
        <v>99.02912621359224</v>
      </c>
      <c r="E42" s="179">
        <v>84.48275862068965</v>
      </c>
      <c r="F42" s="179">
        <v>87.5</v>
      </c>
      <c r="G42" s="179">
        <v>51.282051282051285</v>
      </c>
      <c r="H42" s="179">
        <v>69.56521739130434</v>
      </c>
      <c r="I42" s="179">
        <v>100</v>
      </c>
      <c r="J42" s="179">
        <v>83.02988663689453</v>
      </c>
      <c r="K42" s="179">
        <v>70.37037037037037</v>
      </c>
      <c r="L42" s="179">
        <v>51.06382978723404</v>
      </c>
      <c r="M42" s="179">
        <v>92.3076923076923</v>
      </c>
      <c r="N42" s="179">
        <v>91.54929577464789</v>
      </c>
      <c r="O42" s="179">
        <v>61.81818181818182</v>
      </c>
      <c r="P42" s="179">
        <v>92.04545454545455</v>
      </c>
      <c r="Q42" s="179">
        <v>69.23076923076923</v>
      </c>
      <c r="R42" s="183">
        <v>81.2509998400256</v>
      </c>
    </row>
    <row r="43" spans="1:18" ht="13.5">
      <c r="A43" s="173" t="s">
        <v>150</v>
      </c>
      <c r="B43" s="179">
        <v>89.49733221005336</v>
      </c>
      <c r="C43" s="179">
        <v>13.86861313868613</v>
      </c>
      <c r="D43" s="179">
        <v>99.37952430196484</v>
      </c>
      <c r="E43" s="179">
        <v>85.49382716049382</v>
      </c>
      <c r="F43" s="179">
        <v>90.64748201438849</v>
      </c>
      <c r="G43" s="179">
        <v>70.24793388429752</v>
      </c>
      <c r="H43" s="179">
        <v>78.57142857142857</v>
      </c>
      <c r="I43" s="179">
        <v>100</v>
      </c>
      <c r="J43" s="179">
        <v>86.78556080790717</v>
      </c>
      <c r="K43" s="179">
        <v>63.20754716981132</v>
      </c>
      <c r="L43" s="179">
        <v>50.74946466809422</v>
      </c>
      <c r="M43" s="179">
        <v>94.9367088607595</v>
      </c>
      <c r="N43" s="179">
        <v>89.90147783251231</v>
      </c>
      <c r="O43" s="179">
        <v>62.04188481675393</v>
      </c>
      <c r="P43" s="179">
        <v>95.83333333333333</v>
      </c>
      <c r="Q43" s="179">
        <v>77.27272727272727</v>
      </c>
      <c r="R43" s="183">
        <v>84.40143259925323</v>
      </c>
    </row>
    <row r="44" spans="1:18" ht="13.5">
      <c r="A44" s="173" t="s">
        <v>307</v>
      </c>
      <c r="B44" s="179">
        <v>92.99674267100977</v>
      </c>
      <c r="C44" s="179">
        <v>38.3177570093458</v>
      </c>
      <c r="D44" s="179">
        <v>98.24561403508773</v>
      </c>
      <c r="E44" s="179">
        <v>87.6923076923077</v>
      </c>
      <c r="F44" s="179">
        <v>85.71428571428571</v>
      </c>
      <c r="G44" s="179">
        <v>62.5</v>
      </c>
      <c r="H44" s="179">
        <v>88.88888888888889</v>
      </c>
      <c r="I44" s="179">
        <v>97.72727272727273</v>
      </c>
      <c r="J44" s="179">
        <v>85.67186340014848</v>
      </c>
      <c r="K44" s="179">
        <v>70.83333333333333</v>
      </c>
      <c r="L44" s="179">
        <v>50</v>
      </c>
      <c r="M44" s="179" t="s">
        <v>84</v>
      </c>
      <c r="N44" s="179" t="s">
        <v>84</v>
      </c>
      <c r="O44" s="179" t="s">
        <v>84</v>
      </c>
      <c r="P44" s="179">
        <v>91.11111111111111</v>
      </c>
      <c r="Q44" s="179" t="s">
        <v>84</v>
      </c>
      <c r="R44" s="183">
        <v>85.92125984251969</v>
      </c>
    </row>
    <row r="45" spans="1:18" ht="13.5">
      <c r="A45" s="173" t="s">
        <v>315</v>
      </c>
      <c r="B45" s="179">
        <v>89.91483639623488</v>
      </c>
      <c r="C45" s="179">
        <v>31.456953642384107</v>
      </c>
      <c r="D45" s="179">
        <v>100</v>
      </c>
      <c r="E45" s="179">
        <v>84.8</v>
      </c>
      <c r="F45" s="179">
        <v>88.40579710144928</v>
      </c>
      <c r="G45" s="179">
        <v>67.44186046511628</v>
      </c>
      <c r="H45" s="179">
        <v>85.18518518518519</v>
      </c>
      <c r="I45" s="179">
        <v>97.5</v>
      </c>
      <c r="J45" s="179">
        <v>83.46186803770351</v>
      </c>
      <c r="K45" s="179">
        <v>60</v>
      </c>
      <c r="L45" s="179">
        <v>48.30508474576271</v>
      </c>
      <c r="M45" s="179">
        <v>90.3225806451613</v>
      </c>
      <c r="N45" s="179">
        <v>85</v>
      </c>
      <c r="O45" s="179">
        <v>60</v>
      </c>
      <c r="P45" s="179">
        <v>92.6470588235294</v>
      </c>
      <c r="Q45" s="179" t="s">
        <v>84</v>
      </c>
      <c r="R45" s="183">
        <v>82.27396329027872</v>
      </c>
    </row>
    <row r="46" spans="1:18" ht="13.5">
      <c r="A46" s="173" t="s">
        <v>308</v>
      </c>
      <c r="B46" s="179">
        <v>86.75292667898952</v>
      </c>
      <c r="C46" s="179">
        <v>31.43631436314363</v>
      </c>
      <c r="D46" s="179">
        <v>99.12280701754386</v>
      </c>
      <c r="E46" s="179">
        <v>76.81159420289855</v>
      </c>
      <c r="F46" s="179">
        <v>85.52631578947368</v>
      </c>
      <c r="G46" s="179">
        <v>65.11627906976744</v>
      </c>
      <c r="H46" s="179">
        <v>84.61538461538461</v>
      </c>
      <c r="I46" s="179">
        <v>98.33333333333333</v>
      </c>
      <c r="J46" s="179">
        <v>81.55737704918033</v>
      </c>
      <c r="K46" s="179">
        <v>59.701492537313435</v>
      </c>
      <c r="L46" s="179">
        <v>43.03030303030303</v>
      </c>
      <c r="M46" s="179">
        <v>83.33333333333333</v>
      </c>
      <c r="N46" s="179">
        <v>100</v>
      </c>
      <c r="O46" s="179">
        <v>66.66666666666667</v>
      </c>
      <c r="P46" s="179">
        <v>98.75</v>
      </c>
      <c r="Q46" s="179" t="s">
        <v>84</v>
      </c>
      <c r="R46" s="183">
        <v>79.44455706466653</v>
      </c>
    </row>
    <row r="47" spans="1:18" ht="13.5">
      <c r="A47" s="173" t="s">
        <v>39</v>
      </c>
      <c r="B47" s="179">
        <v>92.70186335403727</v>
      </c>
      <c r="C47" s="179">
        <v>40.869565217391305</v>
      </c>
      <c r="D47" s="179">
        <v>100</v>
      </c>
      <c r="E47" s="179">
        <v>74.39024390243902</v>
      </c>
      <c r="F47" s="179" t="s">
        <v>84</v>
      </c>
      <c r="G47" s="179">
        <v>63.1578947368421</v>
      </c>
      <c r="H47" s="179">
        <v>93.33333333333333</v>
      </c>
      <c r="I47" s="179">
        <v>100</v>
      </c>
      <c r="J47" s="179">
        <v>85.65891472868218</v>
      </c>
      <c r="K47" s="179">
        <v>52</v>
      </c>
      <c r="L47" s="179">
        <v>59.01639344262295</v>
      </c>
      <c r="M47" s="179" t="s">
        <v>84</v>
      </c>
      <c r="N47" s="179" t="s">
        <v>84</v>
      </c>
      <c r="O47" s="179">
        <v>61.53846153846154</v>
      </c>
      <c r="P47" s="179">
        <v>95.45454545454545</v>
      </c>
      <c r="Q47" s="179" t="s">
        <v>84</v>
      </c>
      <c r="R47" s="183">
        <v>85.71428571428571</v>
      </c>
    </row>
    <row r="48" spans="1:18" ht="14.25" thickBot="1">
      <c r="A48" s="395" t="s">
        <v>355</v>
      </c>
      <c r="B48" s="174">
        <v>87.79761904761905</v>
      </c>
      <c r="C48" s="174">
        <v>27.24550898203593</v>
      </c>
      <c r="D48" s="174">
        <v>98.54014598540147</v>
      </c>
      <c r="E48" s="174">
        <v>82.3943661971831</v>
      </c>
      <c r="F48" s="174">
        <v>93.02325581395348</v>
      </c>
      <c r="G48" s="174">
        <v>44.89795918367347</v>
      </c>
      <c r="H48" s="174">
        <v>80</v>
      </c>
      <c r="I48" s="174">
        <v>98.7012987012987</v>
      </c>
      <c r="J48" s="174">
        <v>81.87472234562416</v>
      </c>
      <c r="K48" s="174">
        <v>62.5</v>
      </c>
      <c r="L48" s="174">
        <v>52.23880597014925</v>
      </c>
      <c r="M48" s="174">
        <v>80</v>
      </c>
      <c r="N48" s="174">
        <v>90.9090909090909</v>
      </c>
      <c r="O48" s="174">
        <v>81.25</v>
      </c>
      <c r="P48" s="174">
        <v>98.11320754716981</v>
      </c>
      <c r="Q48" s="174" t="s">
        <v>84</v>
      </c>
      <c r="R48" s="175">
        <v>81.94951579615812</v>
      </c>
    </row>
    <row r="49" spans="1:106" s="173" customFormat="1" ht="13.5">
      <c r="A49" s="396" t="s">
        <v>42</v>
      </c>
      <c r="B49" s="183">
        <v>89.98590184157194</v>
      </c>
      <c r="C49" s="183">
        <v>29.638777400432232</v>
      </c>
      <c r="D49" s="183">
        <v>99.13919798446358</v>
      </c>
      <c r="E49" s="183">
        <v>83.8255033557047</v>
      </c>
      <c r="F49" s="183">
        <v>87.85607196401799</v>
      </c>
      <c r="G49" s="183">
        <v>62.83367556468173</v>
      </c>
      <c r="H49" s="183">
        <v>82.77153558052434</v>
      </c>
      <c r="I49" s="183">
        <v>98.64734299516908</v>
      </c>
      <c r="J49" s="183">
        <v>84.78389113934007</v>
      </c>
      <c r="K49" s="183">
        <v>63.85321100917431</v>
      </c>
      <c r="L49" s="183">
        <v>52.58037225042301</v>
      </c>
      <c r="M49" s="183">
        <v>89.5</v>
      </c>
      <c r="N49" s="183">
        <v>90.42288557213931</v>
      </c>
      <c r="O49" s="183">
        <v>62.270450751252085</v>
      </c>
      <c r="P49" s="183">
        <v>95.29553679131483</v>
      </c>
      <c r="Q49" s="398">
        <v>77.17391304347827</v>
      </c>
      <c r="R49" s="185">
        <v>83.64228533162877</v>
      </c>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row>
    <row r="50" spans="1:18" ht="13.5">
      <c r="A50" s="173" t="s">
        <v>43</v>
      </c>
      <c r="B50" s="179">
        <v>78.46153846153847</v>
      </c>
      <c r="C50" s="179">
        <v>27.586206896551722</v>
      </c>
      <c r="D50" s="179">
        <v>98.64864864864865</v>
      </c>
      <c r="E50" s="179" t="s">
        <v>84</v>
      </c>
      <c r="F50" s="179" t="s">
        <v>84</v>
      </c>
      <c r="G50" s="179">
        <v>90.9090909090909</v>
      </c>
      <c r="H50" s="179">
        <v>71.42857142857143</v>
      </c>
      <c r="I50" s="179">
        <v>100</v>
      </c>
      <c r="J50" s="179">
        <v>80.9322033898305</v>
      </c>
      <c r="K50" s="179" t="s">
        <v>84</v>
      </c>
      <c r="L50" s="179">
        <v>66.66666666666667</v>
      </c>
      <c r="M50" s="179" t="s">
        <v>84</v>
      </c>
      <c r="N50" s="179" t="s">
        <v>84</v>
      </c>
      <c r="O50" s="179" t="s">
        <v>84</v>
      </c>
      <c r="P50" s="179">
        <v>90.47619047619048</v>
      </c>
      <c r="Q50" s="179" t="s">
        <v>84</v>
      </c>
      <c r="R50" s="183">
        <v>80.78994614003591</v>
      </c>
    </row>
    <row r="51" spans="1:18" ht="14.25" thickBot="1">
      <c r="A51" s="395" t="s">
        <v>31</v>
      </c>
      <c r="B51" s="174">
        <v>82.88288288288288</v>
      </c>
      <c r="C51" s="174">
        <v>34.78260869565217</v>
      </c>
      <c r="D51" s="174">
        <v>98.33333333333333</v>
      </c>
      <c r="E51" s="179" t="s">
        <v>84</v>
      </c>
      <c r="F51" s="174">
        <v>70.58823529411765</v>
      </c>
      <c r="G51" s="174">
        <v>46.15384615384615</v>
      </c>
      <c r="H51" s="179" t="s">
        <v>84</v>
      </c>
      <c r="I51" s="174">
        <v>100</v>
      </c>
      <c r="J51" s="174">
        <v>77.33333333333333</v>
      </c>
      <c r="K51" s="179" t="s">
        <v>84</v>
      </c>
      <c r="L51" s="174">
        <v>55</v>
      </c>
      <c r="M51" s="179" t="s">
        <v>84</v>
      </c>
      <c r="N51" s="174">
        <v>76.19047619047619</v>
      </c>
      <c r="O51" s="179" t="s">
        <v>84</v>
      </c>
      <c r="P51" s="174">
        <v>94.11764705882354</v>
      </c>
      <c r="Q51" s="179" t="s">
        <v>84</v>
      </c>
      <c r="R51" s="175">
        <v>76.97841726618705</v>
      </c>
    </row>
    <row r="52" spans="1:18" ht="13.5">
      <c r="A52" s="397" t="s">
        <v>44</v>
      </c>
      <c r="B52" s="185">
        <v>89.88621997471554</v>
      </c>
      <c r="C52" s="185">
        <v>29.692214846107422</v>
      </c>
      <c r="D52" s="185">
        <v>99.1219113743108</v>
      </c>
      <c r="E52" s="185">
        <v>83.8255033557047</v>
      </c>
      <c r="F52" s="185">
        <v>87.42690058479532</v>
      </c>
      <c r="G52" s="185">
        <v>63.013698630136986</v>
      </c>
      <c r="H52" s="185">
        <v>82.48175182481752</v>
      </c>
      <c r="I52" s="185">
        <v>98.71441689623508</v>
      </c>
      <c r="J52" s="185">
        <v>84.68402348578492</v>
      </c>
      <c r="K52" s="185">
        <v>63.85321100917431</v>
      </c>
      <c r="L52" s="185">
        <v>52.723492723492726</v>
      </c>
      <c r="M52" s="185">
        <v>89.5</v>
      </c>
      <c r="N52" s="185">
        <v>90.06060606060606</v>
      </c>
      <c r="O52" s="185">
        <v>62.270450751252085</v>
      </c>
      <c r="P52" s="185">
        <v>95.15570934256056</v>
      </c>
      <c r="Q52" s="185">
        <v>77.17391304347827</v>
      </c>
      <c r="R52" s="185">
        <v>83.56305841152965</v>
      </c>
    </row>
    <row r="53" spans="1:18" ht="13.5">
      <c r="A53" s="399" t="s">
        <v>361</v>
      </c>
      <c r="B53" s="400"/>
      <c r="C53" s="400"/>
      <c r="D53" s="400"/>
      <c r="E53" s="400"/>
      <c r="F53" s="400"/>
      <c r="G53" s="400"/>
      <c r="H53" s="400"/>
      <c r="I53" s="400"/>
      <c r="J53" s="400"/>
      <c r="K53" s="400"/>
      <c r="L53" s="400"/>
      <c r="M53" s="400"/>
      <c r="N53" s="400"/>
      <c r="O53" s="400"/>
      <c r="P53" s="400"/>
      <c r="Q53" s="400"/>
      <c r="R53" s="400"/>
    </row>
  </sheetData>
  <sheetProtection/>
  <mergeCells count="2">
    <mergeCell ref="A2:R2"/>
    <mergeCell ref="A33:R33"/>
  </mergeCells>
  <printOptions/>
  <pageMargins left="0.7" right="0.7" top="0.75" bottom="0.75" header="0.3" footer="0.3"/>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AC69"/>
  <sheetViews>
    <sheetView showGridLines="0" zoomScalePageLayoutView="0" workbookViewId="0" topLeftCell="A1">
      <selection activeCell="A1" sqref="A1"/>
    </sheetView>
  </sheetViews>
  <sheetFormatPr defaultColWidth="10.28125" defaultRowHeight="12.75"/>
  <cols>
    <col min="1" max="1" width="20.140625" style="207" customWidth="1"/>
    <col min="2" max="14" width="4.28125" style="207" bestFit="1" customWidth="1"/>
    <col min="15" max="15" width="4.421875" style="207" bestFit="1" customWidth="1"/>
    <col min="16" max="27" width="4.28125" style="207" bestFit="1" customWidth="1"/>
    <col min="28" max="29" width="4.140625" style="207" customWidth="1"/>
    <col min="30" max="16384" width="10.28125" style="207" customWidth="1"/>
  </cols>
  <sheetData>
    <row r="1" spans="1:18" ht="10.5" customHeight="1">
      <c r="A1" s="1"/>
      <c r="B1" s="1"/>
      <c r="C1" s="1"/>
      <c r="D1" s="1"/>
      <c r="E1" s="1"/>
      <c r="F1" s="1"/>
      <c r="G1" s="1"/>
      <c r="H1" s="1"/>
      <c r="I1" s="1"/>
      <c r="J1" s="1"/>
      <c r="K1" s="1"/>
      <c r="L1" s="1"/>
      <c r="M1" s="1"/>
      <c r="N1" s="1"/>
      <c r="O1" s="1"/>
      <c r="P1" s="1"/>
      <c r="Q1" s="1"/>
      <c r="R1" s="170"/>
    </row>
    <row r="2" spans="1:29" ht="14.25" customHeight="1">
      <c r="A2" s="581" t="s">
        <v>46</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row>
    <row r="3" spans="1:29" ht="12.75" customHeight="1">
      <c r="A3" s="1"/>
      <c r="B3" s="1"/>
      <c r="C3" s="1"/>
      <c r="D3" s="1"/>
      <c r="E3" s="1"/>
      <c r="F3" s="1"/>
      <c r="G3" s="1"/>
      <c r="H3" s="1"/>
      <c r="I3" s="1"/>
      <c r="J3" s="1"/>
      <c r="K3" s="1"/>
      <c r="L3" s="1"/>
      <c r="M3" s="1"/>
      <c r="N3" s="1"/>
      <c r="O3" s="1"/>
      <c r="P3" s="1"/>
      <c r="Q3" s="1"/>
      <c r="R3" s="170"/>
      <c r="AB3" s="252"/>
      <c r="AC3" s="252"/>
    </row>
    <row r="4" spans="1:29" s="188" customFormat="1" ht="12.75">
      <c r="A4" s="187"/>
      <c r="B4" s="393">
        <v>1988</v>
      </c>
      <c r="C4" s="393">
        <v>1989</v>
      </c>
      <c r="D4" s="393">
        <v>1990</v>
      </c>
      <c r="E4" s="393">
        <v>1991</v>
      </c>
      <c r="F4" s="393">
        <v>1992</v>
      </c>
      <c r="G4" s="393">
        <v>1993</v>
      </c>
      <c r="H4" s="393">
        <v>1994</v>
      </c>
      <c r="I4" s="393">
        <v>1995</v>
      </c>
      <c r="J4" s="393">
        <v>1996</v>
      </c>
      <c r="K4" s="393">
        <v>1997</v>
      </c>
      <c r="L4" s="393">
        <v>1998</v>
      </c>
      <c r="M4" s="393">
        <v>1999</v>
      </c>
      <c r="N4" s="393">
        <v>2000</v>
      </c>
      <c r="O4" s="393" t="s">
        <v>47</v>
      </c>
      <c r="P4" s="393">
        <v>2002</v>
      </c>
      <c r="Q4" s="393">
        <v>2003</v>
      </c>
      <c r="R4" s="393">
        <v>2004</v>
      </c>
      <c r="S4" s="393">
        <v>2005</v>
      </c>
      <c r="T4" s="393">
        <v>2006</v>
      </c>
      <c r="U4" s="393">
        <v>2007</v>
      </c>
      <c r="V4" s="393">
        <v>2008</v>
      </c>
      <c r="W4" s="393">
        <v>2009</v>
      </c>
      <c r="X4" s="393">
        <v>2010</v>
      </c>
      <c r="Y4" s="393">
        <v>2011</v>
      </c>
      <c r="Z4" s="393">
        <v>2012</v>
      </c>
      <c r="AA4" s="393">
        <v>2013</v>
      </c>
      <c r="AB4" s="393">
        <v>2014</v>
      </c>
      <c r="AC4" s="393">
        <v>2015</v>
      </c>
    </row>
    <row r="5" spans="1:29" s="191" customFormat="1" ht="12.75">
      <c r="A5" s="189" t="s">
        <v>48</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row>
    <row r="6" spans="1:29" s="194" customFormat="1" ht="12.75">
      <c r="A6" s="156" t="s">
        <v>124</v>
      </c>
      <c r="B6" s="192" t="s">
        <v>49</v>
      </c>
      <c r="C6" s="192" t="s">
        <v>49</v>
      </c>
      <c r="D6" s="192" t="s">
        <v>49</v>
      </c>
      <c r="E6" s="192" t="s">
        <v>49</v>
      </c>
      <c r="F6" s="192">
        <v>530</v>
      </c>
      <c r="G6" s="192">
        <v>524</v>
      </c>
      <c r="H6" s="192">
        <v>505</v>
      </c>
      <c r="I6" s="192">
        <v>484</v>
      </c>
      <c r="J6" s="192">
        <v>473</v>
      </c>
      <c r="K6" s="192">
        <v>455</v>
      </c>
      <c r="L6" s="192">
        <v>445</v>
      </c>
      <c r="M6" s="192">
        <v>425</v>
      </c>
      <c r="N6" s="192">
        <v>407</v>
      </c>
      <c r="O6" s="192">
        <v>426</v>
      </c>
      <c r="P6" s="192">
        <v>426</v>
      </c>
      <c r="Q6" s="192">
        <v>441</v>
      </c>
      <c r="R6" s="192">
        <v>448</v>
      </c>
      <c r="S6" s="192">
        <v>456</v>
      </c>
      <c r="T6" s="193">
        <f>'[1]NbCentres'!$B$29</f>
        <v>461</v>
      </c>
      <c r="U6" s="193">
        <v>454</v>
      </c>
      <c r="V6" s="193">
        <v>474</v>
      </c>
      <c r="W6" s="192">
        <v>477</v>
      </c>
      <c r="X6" s="192">
        <v>467</v>
      </c>
      <c r="Y6" s="192">
        <v>477</v>
      </c>
      <c r="Z6" s="192">
        <v>482</v>
      </c>
      <c r="AA6" s="192">
        <v>485</v>
      </c>
      <c r="AB6" s="192">
        <v>485</v>
      </c>
      <c r="AC6" s="192">
        <v>486</v>
      </c>
    </row>
    <row r="7" spans="1:29" s="194" customFormat="1" ht="12.75">
      <c r="A7" s="156" t="s">
        <v>125</v>
      </c>
      <c r="B7" s="192" t="s">
        <v>49</v>
      </c>
      <c r="C7" s="192" t="s">
        <v>49</v>
      </c>
      <c r="D7" s="192" t="s">
        <v>49</v>
      </c>
      <c r="E7" s="192" t="s">
        <v>49</v>
      </c>
      <c r="F7" s="192" t="s">
        <v>49</v>
      </c>
      <c r="G7" s="192" t="s">
        <v>49</v>
      </c>
      <c r="H7" s="192" t="s">
        <v>49</v>
      </c>
      <c r="I7" s="192" t="s">
        <v>49</v>
      </c>
      <c r="J7" s="192" t="s">
        <v>49</v>
      </c>
      <c r="K7" s="192" t="s">
        <v>49</v>
      </c>
      <c r="L7" s="192" t="s">
        <v>49</v>
      </c>
      <c r="M7" s="192" t="s">
        <v>49</v>
      </c>
      <c r="N7" s="192" t="s">
        <v>49</v>
      </c>
      <c r="O7" s="192" t="s">
        <v>49</v>
      </c>
      <c r="P7" s="192" t="s">
        <v>49</v>
      </c>
      <c r="Q7" s="192" t="s">
        <v>49</v>
      </c>
      <c r="R7" s="192" t="s">
        <v>49</v>
      </c>
      <c r="S7" s="192" t="s">
        <v>49</v>
      </c>
      <c r="T7" s="192" t="s">
        <v>49</v>
      </c>
      <c r="U7" s="193">
        <v>35</v>
      </c>
      <c r="V7" s="193">
        <v>46</v>
      </c>
      <c r="W7" s="193">
        <v>54</v>
      </c>
      <c r="X7" s="193">
        <v>58</v>
      </c>
      <c r="Y7" s="193">
        <v>60</v>
      </c>
      <c r="Z7" s="193">
        <v>64</v>
      </c>
      <c r="AA7" s="193">
        <v>65</v>
      </c>
      <c r="AB7" s="193">
        <v>65</v>
      </c>
      <c r="AC7" s="193">
        <v>65</v>
      </c>
    </row>
    <row r="8" spans="1:29" s="194" customFormat="1" ht="12.75">
      <c r="A8" s="156" t="s">
        <v>50</v>
      </c>
      <c r="B8" s="192">
        <v>72</v>
      </c>
      <c r="C8" s="192">
        <v>71</v>
      </c>
      <c r="D8" s="192">
        <v>71</v>
      </c>
      <c r="E8" s="192">
        <v>70</v>
      </c>
      <c r="F8" s="192">
        <v>78</v>
      </c>
      <c r="G8" s="192">
        <v>83</v>
      </c>
      <c r="H8" s="192">
        <v>84</v>
      </c>
      <c r="I8" s="192">
        <v>84</v>
      </c>
      <c r="J8" s="192">
        <v>82</v>
      </c>
      <c r="K8" s="192">
        <v>79</v>
      </c>
      <c r="L8" s="192">
        <v>78</v>
      </c>
      <c r="M8" s="192">
        <v>79</v>
      </c>
      <c r="N8" s="192">
        <v>76</v>
      </c>
      <c r="O8" s="192">
        <v>82</v>
      </c>
      <c r="P8" s="192">
        <v>85</v>
      </c>
      <c r="Q8" s="192">
        <v>83</v>
      </c>
      <c r="R8" s="192">
        <v>82</v>
      </c>
      <c r="S8" s="192">
        <v>90</v>
      </c>
      <c r="T8" s="193">
        <f>'[1]NbCentres'!$C$29</f>
        <v>95</v>
      </c>
      <c r="U8" s="193">
        <v>98</v>
      </c>
      <c r="V8" s="193">
        <v>106</v>
      </c>
      <c r="W8" s="192">
        <v>114</v>
      </c>
      <c r="X8" s="192">
        <v>113</v>
      </c>
      <c r="Y8" s="192">
        <v>122</v>
      </c>
      <c r="Z8" s="192">
        <v>128</v>
      </c>
      <c r="AA8" s="192">
        <v>131</v>
      </c>
      <c r="AB8" s="192">
        <v>130</v>
      </c>
      <c r="AC8" s="192">
        <v>129</v>
      </c>
    </row>
    <row r="9" spans="1:29" s="191" customFormat="1" ht="12.75">
      <c r="A9" s="195" t="s">
        <v>51</v>
      </c>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row>
    <row r="10" spans="1:29" s="194" customFormat="1" ht="12.75">
      <c r="A10" s="197" t="s">
        <v>52</v>
      </c>
      <c r="B10" s="198" t="s">
        <v>49</v>
      </c>
      <c r="C10" s="198" t="s">
        <v>49</v>
      </c>
      <c r="D10" s="198" t="s">
        <v>49</v>
      </c>
      <c r="E10" s="198" t="s">
        <v>49</v>
      </c>
      <c r="F10" s="198" t="s">
        <v>49</v>
      </c>
      <c r="G10" s="198" t="s">
        <v>49</v>
      </c>
      <c r="H10" s="198" t="s">
        <v>49</v>
      </c>
      <c r="I10" s="198" t="s">
        <v>49</v>
      </c>
      <c r="J10" s="198" t="s">
        <v>49</v>
      </c>
      <c r="K10" s="198" t="s">
        <v>49</v>
      </c>
      <c r="L10" s="198" t="s">
        <v>49</v>
      </c>
      <c r="M10" s="198" t="s">
        <v>49</v>
      </c>
      <c r="N10" s="198" t="s">
        <v>49</v>
      </c>
      <c r="O10" s="198" t="s">
        <v>49</v>
      </c>
      <c r="P10" s="198" t="s">
        <v>49</v>
      </c>
      <c r="Q10" s="198" t="s">
        <v>49</v>
      </c>
      <c r="R10" s="198" t="s">
        <v>49</v>
      </c>
      <c r="S10" s="198" t="s">
        <v>49</v>
      </c>
      <c r="T10" s="199" t="s">
        <v>49</v>
      </c>
      <c r="U10" s="199" t="s">
        <v>49</v>
      </c>
      <c r="V10" s="199" t="s">
        <v>49</v>
      </c>
      <c r="W10" s="198" t="s">
        <v>49</v>
      </c>
      <c r="X10" s="198" t="s">
        <v>53</v>
      </c>
      <c r="Y10" s="198" t="s">
        <v>53</v>
      </c>
      <c r="Z10" s="198">
        <v>8</v>
      </c>
      <c r="AA10" s="198">
        <v>7</v>
      </c>
      <c r="AB10" s="198">
        <v>8</v>
      </c>
      <c r="AC10" s="198">
        <v>8</v>
      </c>
    </row>
    <row r="11" spans="1:29" s="191" customFormat="1" ht="12.75">
      <c r="A11" s="200" t="s">
        <v>54</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row>
    <row r="12" spans="1:29" s="194" customFormat="1" ht="25.5">
      <c r="A12" s="202" t="s">
        <v>55</v>
      </c>
      <c r="B12" s="192">
        <v>14</v>
      </c>
      <c r="C12" s="192">
        <v>13</v>
      </c>
      <c r="D12" s="192">
        <v>13</v>
      </c>
      <c r="E12" s="192">
        <v>12</v>
      </c>
      <c r="F12" s="192">
        <v>11</v>
      </c>
      <c r="G12" s="192">
        <v>11</v>
      </c>
      <c r="H12" s="192">
        <v>11</v>
      </c>
      <c r="I12" s="192">
        <v>10</v>
      </c>
      <c r="J12" s="192">
        <v>9</v>
      </c>
      <c r="K12" s="192">
        <v>5</v>
      </c>
      <c r="L12" s="192">
        <v>5</v>
      </c>
      <c r="M12" s="192">
        <v>5</v>
      </c>
      <c r="N12" s="192">
        <v>6</v>
      </c>
      <c r="O12" s="192">
        <v>6</v>
      </c>
      <c r="P12" s="192">
        <v>6</v>
      </c>
      <c r="Q12" s="192">
        <v>6</v>
      </c>
      <c r="R12" s="192">
        <v>5</v>
      </c>
      <c r="S12" s="192">
        <v>5</v>
      </c>
      <c r="T12" s="193">
        <f>'[1]NbCentres'!$P$29</f>
        <v>4</v>
      </c>
      <c r="U12" s="193">
        <v>4</v>
      </c>
      <c r="V12" s="193">
        <v>4</v>
      </c>
      <c r="W12" s="192">
        <v>4</v>
      </c>
      <c r="X12" s="192">
        <v>4</v>
      </c>
      <c r="Y12" s="192">
        <v>5</v>
      </c>
      <c r="Z12" s="192">
        <v>4</v>
      </c>
      <c r="AA12" s="192">
        <v>4</v>
      </c>
      <c r="AB12" s="192">
        <v>4</v>
      </c>
      <c r="AC12" s="192">
        <v>4</v>
      </c>
    </row>
    <row r="13" spans="1:29" s="194" customFormat="1" ht="12.75">
      <c r="A13" s="202" t="s">
        <v>56</v>
      </c>
      <c r="B13" s="192">
        <v>18</v>
      </c>
      <c r="C13" s="192">
        <v>18</v>
      </c>
      <c r="D13" s="192">
        <v>18</v>
      </c>
      <c r="E13" s="192">
        <v>18</v>
      </c>
      <c r="F13" s="192">
        <v>18</v>
      </c>
      <c r="G13" s="192">
        <v>18</v>
      </c>
      <c r="H13" s="192">
        <v>18</v>
      </c>
      <c r="I13" s="192">
        <v>18</v>
      </c>
      <c r="J13" s="192">
        <v>18</v>
      </c>
      <c r="K13" s="192">
        <v>18</v>
      </c>
      <c r="L13" s="192">
        <v>18</v>
      </c>
      <c r="M13" s="192">
        <v>18</v>
      </c>
      <c r="N13" s="192">
        <v>19</v>
      </c>
      <c r="O13" s="192">
        <v>20</v>
      </c>
      <c r="P13" s="192">
        <v>20</v>
      </c>
      <c r="Q13" s="192">
        <v>20</v>
      </c>
      <c r="R13" s="192">
        <v>19</v>
      </c>
      <c r="S13" s="192">
        <v>18</v>
      </c>
      <c r="T13" s="193">
        <f>'[1]NbCentres'!$K$29</f>
        <v>18</v>
      </c>
      <c r="U13" s="193">
        <v>18</v>
      </c>
      <c r="V13" s="193">
        <v>18</v>
      </c>
      <c r="W13" s="192">
        <v>18</v>
      </c>
      <c r="X13" s="192">
        <v>19</v>
      </c>
      <c r="Y13" s="192">
        <v>20</v>
      </c>
      <c r="Z13" s="192">
        <v>18</v>
      </c>
      <c r="AA13" s="192">
        <v>18</v>
      </c>
      <c r="AB13" s="192">
        <v>18</v>
      </c>
      <c r="AC13" s="192">
        <v>18</v>
      </c>
    </row>
    <row r="14" spans="1:29" s="194" customFormat="1" ht="12.75">
      <c r="A14" s="202" t="s">
        <v>57</v>
      </c>
      <c r="B14" s="192">
        <v>10</v>
      </c>
      <c r="C14" s="192">
        <v>10</v>
      </c>
      <c r="D14" s="192">
        <v>10</v>
      </c>
      <c r="E14" s="192">
        <v>10</v>
      </c>
      <c r="F14" s="192">
        <v>10</v>
      </c>
      <c r="G14" s="192">
        <v>10</v>
      </c>
      <c r="H14" s="192">
        <v>10</v>
      </c>
      <c r="I14" s="192">
        <v>10</v>
      </c>
      <c r="J14" s="192">
        <v>10</v>
      </c>
      <c r="K14" s="192">
        <v>10</v>
      </c>
      <c r="L14" s="192">
        <v>10</v>
      </c>
      <c r="M14" s="192">
        <v>10</v>
      </c>
      <c r="N14" s="192">
        <v>10</v>
      </c>
      <c r="O14" s="192">
        <v>9</v>
      </c>
      <c r="P14" s="192">
        <v>10</v>
      </c>
      <c r="Q14" s="192">
        <v>11</v>
      </c>
      <c r="R14" s="192">
        <v>11</v>
      </c>
      <c r="S14" s="192">
        <v>10</v>
      </c>
      <c r="T14" s="193">
        <f>'[1]NbCentres'!$N$29</f>
        <v>10</v>
      </c>
      <c r="U14" s="193">
        <v>10</v>
      </c>
      <c r="V14" s="193">
        <v>10</v>
      </c>
      <c r="W14" s="192">
        <v>10</v>
      </c>
      <c r="X14" s="192">
        <v>10</v>
      </c>
      <c r="Y14" s="192">
        <v>10</v>
      </c>
      <c r="Z14" s="192">
        <v>10</v>
      </c>
      <c r="AA14" s="192">
        <v>10</v>
      </c>
      <c r="AB14" s="192">
        <v>11</v>
      </c>
      <c r="AC14" s="192">
        <v>11</v>
      </c>
    </row>
    <row r="15" spans="1:29" s="194" customFormat="1" ht="12.75">
      <c r="A15" s="202" t="s">
        <v>85</v>
      </c>
      <c r="B15" s="192">
        <v>8</v>
      </c>
      <c r="C15" s="192">
        <v>8</v>
      </c>
      <c r="D15" s="192">
        <v>8</v>
      </c>
      <c r="E15" s="192">
        <v>8</v>
      </c>
      <c r="F15" s="192">
        <v>8</v>
      </c>
      <c r="G15" s="192">
        <v>8</v>
      </c>
      <c r="H15" s="192">
        <v>8</v>
      </c>
      <c r="I15" s="192">
        <v>8</v>
      </c>
      <c r="J15" s="192">
        <v>8</v>
      </c>
      <c r="K15" s="192">
        <v>8</v>
      </c>
      <c r="L15" s="192">
        <v>8</v>
      </c>
      <c r="M15" s="192">
        <v>8</v>
      </c>
      <c r="N15" s="192">
        <v>8</v>
      </c>
      <c r="O15" s="192">
        <v>8</v>
      </c>
      <c r="P15" s="192">
        <v>8</v>
      </c>
      <c r="Q15" s="192">
        <v>8</v>
      </c>
      <c r="R15" s="192">
        <v>8</v>
      </c>
      <c r="S15" s="192">
        <v>8</v>
      </c>
      <c r="T15" s="193">
        <f>'[1]NbCentres'!$F$29</f>
        <v>8</v>
      </c>
      <c r="U15" s="193">
        <v>8</v>
      </c>
      <c r="V15" s="193">
        <v>8</v>
      </c>
      <c r="W15" s="192">
        <v>10</v>
      </c>
      <c r="X15" s="192">
        <v>9</v>
      </c>
      <c r="Y15" s="192">
        <v>9</v>
      </c>
      <c r="Z15" s="192">
        <v>14</v>
      </c>
      <c r="AA15" s="192">
        <v>19</v>
      </c>
      <c r="AB15" s="192">
        <v>20</v>
      </c>
      <c r="AC15" s="192">
        <v>22</v>
      </c>
    </row>
    <row r="16" spans="1:29" s="194" customFormat="1" ht="12.75">
      <c r="A16" s="202" t="s">
        <v>58</v>
      </c>
      <c r="B16" s="193">
        <v>326</v>
      </c>
      <c r="C16" s="193">
        <v>319</v>
      </c>
      <c r="D16" s="193">
        <v>318</v>
      </c>
      <c r="E16" s="193">
        <v>316</v>
      </c>
      <c r="F16" s="193">
        <v>354</v>
      </c>
      <c r="G16" s="193">
        <v>353</v>
      </c>
      <c r="H16" s="193">
        <v>351</v>
      </c>
      <c r="I16" s="193">
        <v>348</v>
      </c>
      <c r="J16" s="193">
        <v>346</v>
      </c>
      <c r="K16" s="193">
        <v>343</v>
      </c>
      <c r="L16" s="193">
        <v>338</v>
      </c>
      <c r="M16" s="193">
        <v>333</v>
      </c>
      <c r="N16" s="193">
        <v>328</v>
      </c>
      <c r="O16" s="193">
        <v>321</v>
      </c>
      <c r="P16" s="193">
        <v>325</v>
      </c>
      <c r="Q16" s="193">
        <v>329</v>
      </c>
      <c r="R16" s="193">
        <v>332</v>
      </c>
      <c r="S16" s="193">
        <v>333</v>
      </c>
      <c r="T16" s="193">
        <f>'[1]NbCentres'!$J$29</f>
        <v>333</v>
      </c>
      <c r="U16" s="193">
        <v>325</v>
      </c>
      <c r="V16" s="193">
        <v>326</v>
      </c>
      <c r="W16" s="193">
        <v>326</v>
      </c>
      <c r="X16" s="193">
        <v>324</v>
      </c>
      <c r="Y16" s="193">
        <v>325</v>
      </c>
      <c r="Z16" s="193">
        <v>325</v>
      </c>
      <c r="AA16" s="193">
        <v>328</v>
      </c>
      <c r="AB16" s="193">
        <v>328</v>
      </c>
      <c r="AC16" s="193">
        <v>327</v>
      </c>
    </row>
    <row r="17" spans="1:29" s="194" customFormat="1" ht="12.75">
      <c r="A17" s="202" t="s">
        <v>59</v>
      </c>
      <c r="B17" s="192">
        <v>79</v>
      </c>
      <c r="C17" s="192">
        <v>75</v>
      </c>
      <c r="D17" s="192">
        <v>73</v>
      </c>
      <c r="E17" s="192">
        <v>78</v>
      </c>
      <c r="F17" s="192">
        <v>73</v>
      </c>
      <c r="G17" s="192">
        <v>66</v>
      </c>
      <c r="H17" s="192">
        <v>0</v>
      </c>
      <c r="I17" s="192">
        <v>0</v>
      </c>
      <c r="J17" s="192">
        <v>0</v>
      </c>
      <c r="K17" s="192">
        <v>0</v>
      </c>
      <c r="L17" s="192">
        <v>0</v>
      </c>
      <c r="M17" s="192">
        <v>0</v>
      </c>
      <c r="N17" s="192">
        <v>0</v>
      </c>
      <c r="O17" s="192">
        <v>0</v>
      </c>
      <c r="P17" s="192">
        <v>0</v>
      </c>
      <c r="Q17" s="192">
        <v>0</v>
      </c>
      <c r="R17" s="192">
        <v>0</v>
      </c>
      <c r="S17" s="192">
        <v>0</v>
      </c>
      <c r="T17" s="192">
        <f>0</f>
        <v>0</v>
      </c>
      <c r="U17" s="192">
        <v>0</v>
      </c>
      <c r="V17" s="192">
        <v>0</v>
      </c>
      <c r="W17" s="192">
        <v>0</v>
      </c>
      <c r="X17" s="192">
        <v>0</v>
      </c>
      <c r="Y17" s="192">
        <v>0</v>
      </c>
      <c r="Z17" s="192">
        <v>0</v>
      </c>
      <c r="AA17" s="192">
        <v>0</v>
      </c>
      <c r="AB17" s="192">
        <v>0</v>
      </c>
      <c r="AC17" s="192">
        <v>0</v>
      </c>
    </row>
    <row r="18" spans="1:29" s="194" customFormat="1" ht="12.75">
      <c r="A18" s="202" t="s">
        <v>60</v>
      </c>
      <c r="B18" s="193">
        <v>35</v>
      </c>
      <c r="C18" s="193">
        <v>35</v>
      </c>
      <c r="D18" s="193">
        <v>35</v>
      </c>
      <c r="E18" s="193">
        <v>35</v>
      </c>
      <c r="F18" s="193">
        <v>36</v>
      </c>
      <c r="G18" s="193">
        <v>35</v>
      </c>
      <c r="H18" s="193">
        <v>35</v>
      </c>
      <c r="I18" s="193">
        <v>35</v>
      </c>
      <c r="J18" s="193">
        <v>35</v>
      </c>
      <c r="K18" s="193">
        <v>35</v>
      </c>
      <c r="L18" s="193">
        <v>35</v>
      </c>
      <c r="M18" s="193">
        <v>35</v>
      </c>
      <c r="N18" s="193">
        <v>35</v>
      </c>
      <c r="O18" s="193">
        <v>35</v>
      </c>
      <c r="P18" s="193">
        <v>35</v>
      </c>
      <c r="Q18" s="193">
        <v>36</v>
      </c>
      <c r="R18" s="193">
        <v>36</v>
      </c>
      <c r="S18" s="193">
        <v>37</v>
      </c>
      <c r="T18" s="193">
        <f>'[1]NbCentres'!$L$29</f>
        <v>37</v>
      </c>
      <c r="U18" s="193">
        <v>37</v>
      </c>
      <c r="V18" s="193">
        <v>39</v>
      </c>
      <c r="W18" s="193">
        <v>39</v>
      </c>
      <c r="X18" s="193">
        <v>38</v>
      </c>
      <c r="Y18" s="193">
        <v>39</v>
      </c>
      <c r="Z18" s="193">
        <v>41</v>
      </c>
      <c r="AA18" s="193">
        <v>43</v>
      </c>
      <c r="AB18" s="193">
        <v>44</v>
      </c>
      <c r="AC18" s="193">
        <v>45</v>
      </c>
    </row>
    <row r="19" spans="1:29" s="194" customFormat="1" ht="12.75">
      <c r="A19" s="202" t="s">
        <v>135</v>
      </c>
      <c r="B19" s="192">
        <v>7</v>
      </c>
      <c r="C19" s="192">
        <v>6</v>
      </c>
      <c r="D19" s="192">
        <v>6</v>
      </c>
      <c r="E19" s="192">
        <v>6</v>
      </c>
      <c r="F19" s="192">
        <v>6</v>
      </c>
      <c r="G19" s="192">
        <v>6</v>
      </c>
      <c r="H19" s="192">
        <v>6</v>
      </c>
      <c r="I19" s="192">
        <v>6</v>
      </c>
      <c r="J19" s="192">
        <v>6</v>
      </c>
      <c r="K19" s="192">
        <v>6</v>
      </c>
      <c r="L19" s="192">
        <v>6</v>
      </c>
      <c r="M19" s="192">
        <v>6</v>
      </c>
      <c r="N19" s="192">
        <v>6</v>
      </c>
      <c r="O19" s="192">
        <v>6</v>
      </c>
      <c r="P19" s="192">
        <v>6</v>
      </c>
      <c r="Q19" s="192">
        <v>6</v>
      </c>
      <c r="R19" s="192">
        <v>6</v>
      </c>
      <c r="S19" s="192">
        <v>6</v>
      </c>
      <c r="T19" s="193">
        <f>'[1]NbCentres'!$M$29</f>
        <v>6</v>
      </c>
      <c r="U19" s="193">
        <v>6</v>
      </c>
      <c r="V19" s="193">
        <v>6</v>
      </c>
      <c r="W19" s="192">
        <v>7</v>
      </c>
      <c r="X19" s="192">
        <v>5</v>
      </c>
      <c r="Y19" s="192">
        <v>7</v>
      </c>
      <c r="Z19" s="192">
        <v>9</v>
      </c>
      <c r="AA19" s="192">
        <v>11</v>
      </c>
      <c r="AB19" s="192">
        <v>12</v>
      </c>
      <c r="AC19" s="192">
        <v>13</v>
      </c>
    </row>
    <row r="20" spans="1:29" s="191" customFormat="1" ht="12.75">
      <c r="A20" s="195" t="s">
        <v>61</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row>
    <row r="21" spans="1:29" s="194" customFormat="1" ht="12.75">
      <c r="A21" s="197" t="s">
        <v>137</v>
      </c>
      <c r="B21" s="198">
        <v>33</v>
      </c>
      <c r="C21" s="198">
        <v>33</v>
      </c>
      <c r="D21" s="198">
        <v>33</v>
      </c>
      <c r="E21" s="198">
        <v>33</v>
      </c>
      <c r="F21" s="198">
        <v>32</v>
      </c>
      <c r="G21" s="198">
        <v>32</v>
      </c>
      <c r="H21" s="198">
        <v>32</v>
      </c>
      <c r="I21" s="198">
        <v>32</v>
      </c>
      <c r="J21" s="198">
        <v>32</v>
      </c>
      <c r="K21" s="198">
        <v>32</v>
      </c>
      <c r="L21" s="198">
        <v>32</v>
      </c>
      <c r="M21" s="198">
        <v>32</v>
      </c>
      <c r="N21" s="198">
        <v>32</v>
      </c>
      <c r="O21" s="198">
        <v>32</v>
      </c>
      <c r="P21" s="198">
        <v>33</v>
      </c>
      <c r="Q21" s="198">
        <v>34</v>
      </c>
      <c r="R21" s="198">
        <v>34</v>
      </c>
      <c r="S21" s="198">
        <v>34</v>
      </c>
      <c r="T21" s="199">
        <f>'[1]NbCentres'!$O$29</f>
        <v>34</v>
      </c>
      <c r="U21" s="199">
        <v>34</v>
      </c>
      <c r="V21" s="199">
        <v>34</v>
      </c>
      <c r="W21" s="198">
        <v>34</v>
      </c>
      <c r="X21" s="198">
        <v>34</v>
      </c>
      <c r="Y21" s="198">
        <v>34</v>
      </c>
      <c r="Z21" s="198">
        <v>34</v>
      </c>
      <c r="AA21" s="198">
        <v>34</v>
      </c>
      <c r="AB21" s="198">
        <v>34</v>
      </c>
      <c r="AC21" s="198">
        <v>34</v>
      </c>
    </row>
    <row r="22" spans="1:29" s="191" customFormat="1" ht="20.25" customHeight="1">
      <c r="A22" s="200" t="s">
        <v>62</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row>
    <row r="23" spans="1:29" s="194" customFormat="1" ht="12.75">
      <c r="A23" s="202" t="s">
        <v>63</v>
      </c>
      <c r="B23" s="192">
        <v>26</v>
      </c>
      <c r="C23" s="192">
        <v>26</v>
      </c>
      <c r="D23" s="192">
        <v>26</v>
      </c>
      <c r="E23" s="192">
        <v>25</v>
      </c>
      <c r="F23" s="192">
        <v>25</v>
      </c>
      <c r="G23" s="192">
        <v>25</v>
      </c>
      <c r="H23" s="192">
        <v>26</v>
      </c>
      <c r="I23" s="192">
        <v>26</v>
      </c>
      <c r="J23" s="192">
        <v>26</v>
      </c>
      <c r="K23" s="192">
        <v>26</v>
      </c>
      <c r="L23" s="192">
        <v>26</v>
      </c>
      <c r="M23" s="192">
        <v>25</v>
      </c>
      <c r="N23" s="192">
        <v>25</v>
      </c>
      <c r="O23" s="192">
        <v>25</v>
      </c>
      <c r="P23" s="192">
        <v>25</v>
      </c>
      <c r="Q23" s="192">
        <v>26</v>
      </c>
      <c r="R23" s="192">
        <v>26</v>
      </c>
      <c r="S23" s="192">
        <v>28</v>
      </c>
      <c r="T23" s="193">
        <f>'[1]NbCentres'!$G$29</f>
        <v>29</v>
      </c>
      <c r="U23" s="193">
        <v>29</v>
      </c>
      <c r="V23" s="193">
        <v>29</v>
      </c>
      <c r="W23" s="192">
        <v>29</v>
      </c>
      <c r="X23" s="192">
        <v>29</v>
      </c>
      <c r="Y23" s="192">
        <v>29</v>
      </c>
      <c r="Z23" s="192">
        <v>29</v>
      </c>
      <c r="AA23" s="192">
        <v>29</v>
      </c>
      <c r="AB23" s="192">
        <v>28</v>
      </c>
      <c r="AC23" s="192">
        <v>28</v>
      </c>
    </row>
    <row r="24" spans="1:29" s="194" customFormat="1" ht="12.75">
      <c r="A24" s="202" t="s">
        <v>64</v>
      </c>
      <c r="B24" s="192">
        <v>17</v>
      </c>
      <c r="C24" s="192">
        <v>16</v>
      </c>
      <c r="D24" s="192">
        <v>19</v>
      </c>
      <c r="E24" s="192">
        <v>20</v>
      </c>
      <c r="F24" s="192">
        <v>21</v>
      </c>
      <c r="G24" s="192">
        <v>21</v>
      </c>
      <c r="H24" s="192">
        <v>22</v>
      </c>
      <c r="I24" s="192">
        <v>22</v>
      </c>
      <c r="J24" s="192">
        <v>22</v>
      </c>
      <c r="K24" s="192">
        <v>21</v>
      </c>
      <c r="L24" s="192">
        <v>24</v>
      </c>
      <c r="M24" s="192">
        <v>25</v>
      </c>
      <c r="N24" s="192">
        <v>26</v>
      </c>
      <c r="O24" s="192">
        <v>27</v>
      </c>
      <c r="P24" s="192">
        <v>27</v>
      </c>
      <c r="Q24" s="192">
        <v>27</v>
      </c>
      <c r="R24" s="192">
        <v>29</v>
      </c>
      <c r="S24" s="192">
        <v>30</v>
      </c>
      <c r="T24" s="193">
        <f>'[1]NbCentres'!$H$29</f>
        <v>29</v>
      </c>
      <c r="U24" s="193">
        <v>27</v>
      </c>
      <c r="V24" s="193">
        <v>26</v>
      </c>
      <c r="W24" s="192">
        <v>26</v>
      </c>
      <c r="X24" s="192">
        <v>25</v>
      </c>
      <c r="Y24" s="192">
        <v>24</v>
      </c>
      <c r="Z24" s="192">
        <v>24</v>
      </c>
      <c r="AA24" s="192">
        <v>23</v>
      </c>
      <c r="AB24" s="192">
        <v>23</v>
      </c>
      <c r="AC24" s="192">
        <v>23</v>
      </c>
    </row>
    <row r="25" spans="1:29" s="194" customFormat="1" ht="12.75">
      <c r="A25" s="202" t="s">
        <v>65</v>
      </c>
      <c r="B25" s="192">
        <v>34</v>
      </c>
      <c r="C25" s="192">
        <v>34</v>
      </c>
      <c r="D25" s="192">
        <v>34</v>
      </c>
      <c r="E25" s="192">
        <v>32</v>
      </c>
      <c r="F25" s="192">
        <v>34</v>
      </c>
      <c r="G25" s="192">
        <v>34</v>
      </c>
      <c r="H25" s="192">
        <v>34</v>
      </c>
      <c r="I25" s="192">
        <v>29</v>
      </c>
      <c r="J25" s="192">
        <v>32</v>
      </c>
      <c r="K25" s="192">
        <v>32</v>
      </c>
      <c r="L25" s="192">
        <v>30</v>
      </c>
      <c r="M25" s="192">
        <v>30</v>
      </c>
      <c r="N25" s="192">
        <v>32</v>
      </c>
      <c r="O25" s="192">
        <v>32</v>
      </c>
      <c r="P25" s="192">
        <v>32</v>
      </c>
      <c r="Q25" s="192">
        <v>32</v>
      </c>
      <c r="R25" s="192">
        <v>34</v>
      </c>
      <c r="S25" s="192">
        <v>34</v>
      </c>
      <c r="T25" s="193">
        <f>'[1]NbCentres'!$I$29</f>
        <v>34</v>
      </c>
      <c r="U25" s="193">
        <v>34</v>
      </c>
      <c r="V25" s="193">
        <v>33</v>
      </c>
      <c r="W25" s="192">
        <v>34</v>
      </c>
      <c r="X25" s="192">
        <v>33</v>
      </c>
      <c r="Y25" s="192">
        <v>33</v>
      </c>
      <c r="Z25" s="192">
        <v>34</v>
      </c>
      <c r="AA25" s="192">
        <v>34</v>
      </c>
      <c r="AB25" s="192">
        <v>33</v>
      </c>
      <c r="AC25" s="192">
        <v>34</v>
      </c>
    </row>
    <row r="26" spans="1:29" s="194" customFormat="1" ht="12.75">
      <c r="A26" s="202" t="s">
        <v>66</v>
      </c>
      <c r="B26" s="192">
        <v>1</v>
      </c>
      <c r="C26" s="192">
        <v>1</v>
      </c>
      <c r="D26" s="192">
        <v>1</v>
      </c>
      <c r="E26" s="192">
        <v>1</v>
      </c>
      <c r="F26" s="192">
        <v>1</v>
      </c>
      <c r="G26" s="192">
        <v>1</v>
      </c>
      <c r="H26" s="192">
        <v>1</v>
      </c>
      <c r="I26" s="192">
        <v>1</v>
      </c>
      <c r="J26" s="192">
        <v>1</v>
      </c>
      <c r="K26" s="192">
        <v>1</v>
      </c>
      <c r="L26" s="192">
        <v>1</v>
      </c>
      <c r="M26" s="192">
        <v>1</v>
      </c>
      <c r="N26" s="192">
        <v>1</v>
      </c>
      <c r="O26" s="192">
        <v>1</v>
      </c>
      <c r="P26" s="192">
        <v>1</v>
      </c>
      <c r="Q26" s="192">
        <v>1</v>
      </c>
      <c r="R26" s="192">
        <v>1</v>
      </c>
      <c r="S26" s="192">
        <v>1</v>
      </c>
      <c r="T26" s="193">
        <f>'[1]NbCentres'!$E$29</f>
        <v>1</v>
      </c>
      <c r="U26" s="193">
        <v>1</v>
      </c>
      <c r="V26" s="193">
        <v>1</v>
      </c>
      <c r="W26" s="192">
        <v>1</v>
      </c>
      <c r="X26" s="192">
        <v>1</v>
      </c>
      <c r="Y26" s="192">
        <v>0</v>
      </c>
      <c r="Z26" s="192">
        <v>0</v>
      </c>
      <c r="AA26" s="192">
        <v>0</v>
      </c>
      <c r="AB26" s="192">
        <v>0</v>
      </c>
      <c r="AC26" s="192">
        <v>0</v>
      </c>
    </row>
    <row r="27" spans="1:29" s="194" customFormat="1" ht="12.75">
      <c r="A27" s="202" t="s">
        <v>67</v>
      </c>
      <c r="B27" s="192">
        <v>0</v>
      </c>
      <c r="C27" s="192">
        <v>0</v>
      </c>
      <c r="D27" s="192">
        <v>0</v>
      </c>
      <c r="E27" s="192">
        <v>0</v>
      </c>
      <c r="F27" s="192">
        <v>0</v>
      </c>
      <c r="G27" s="192">
        <v>0</v>
      </c>
      <c r="H27" s="192">
        <v>0</v>
      </c>
      <c r="I27" s="192">
        <v>22</v>
      </c>
      <c r="J27" s="192">
        <v>37</v>
      </c>
      <c r="K27" s="192">
        <v>37</v>
      </c>
      <c r="L27" s="192">
        <v>36</v>
      </c>
      <c r="M27" s="192">
        <v>36</v>
      </c>
      <c r="N27" s="192">
        <v>36</v>
      </c>
      <c r="O27" s="192">
        <v>35</v>
      </c>
      <c r="P27" s="192">
        <v>37</v>
      </c>
      <c r="Q27" s="192">
        <v>38</v>
      </c>
      <c r="R27" s="192">
        <v>40</v>
      </c>
      <c r="S27" s="192">
        <v>40</v>
      </c>
      <c r="T27" s="193">
        <f>'[1]NbCentres'!$D$29</f>
        <v>39</v>
      </c>
      <c r="U27" s="193">
        <v>40</v>
      </c>
      <c r="V27" s="193">
        <v>41</v>
      </c>
      <c r="W27" s="192">
        <v>41</v>
      </c>
      <c r="X27" s="192">
        <v>43</v>
      </c>
      <c r="Y27" s="192">
        <v>39</v>
      </c>
      <c r="Z27" s="192">
        <v>39</v>
      </c>
      <c r="AA27" s="192">
        <v>40</v>
      </c>
      <c r="AB27" s="192">
        <v>40</v>
      </c>
      <c r="AC27" s="192">
        <v>41</v>
      </c>
    </row>
    <row r="28" spans="1:29" s="194" customFormat="1" ht="12" customHeight="1">
      <c r="A28" s="202" t="s">
        <v>68</v>
      </c>
      <c r="B28" s="192">
        <v>30</v>
      </c>
      <c r="C28" s="192">
        <v>29</v>
      </c>
      <c r="D28" s="192">
        <v>30</v>
      </c>
      <c r="E28" s="192">
        <v>29</v>
      </c>
      <c r="F28" s="192">
        <v>28</v>
      </c>
      <c r="G28" s="192">
        <v>29</v>
      </c>
      <c r="H28" s="192">
        <v>29</v>
      </c>
      <c r="I28" s="192">
        <v>18</v>
      </c>
      <c r="J28" s="192">
        <v>0</v>
      </c>
      <c r="K28" s="192">
        <v>0</v>
      </c>
      <c r="L28" s="192">
        <v>0</v>
      </c>
      <c r="M28" s="192">
        <v>0</v>
      </c>
      <c r="N28" s="192">
        <v>0</v>
      </c>
      <c r="O28" s="192">
        <v>0</v>
      </c>
      <c r="P28" s="192">
        <v>0</v>
      </c>
      <c r="Q28" s="192">
        <v>0</v>
      </c>
      <c r="R28" s="192">
        <v>0</v>
      </c>
      <c r="S28" s="192">
        <v>0</v>
      </c>
      <c r="T28" s="192">
        <f>0</f>
        <v>0</v>
      </c>
      <c r="U28" s="192">
        <v>0</v>
      </c>
      <c r="V28" s="192">
        <v>0</v>
      </c>
      <c r="W28" s="192">
        <v>0</v>
      </c>
      <c r="X28" s="192">
        <v>0</v>
      </c>
      <c r="Y28" s="192">
        <v>0</v>
      </c>
      <c r="Z28" s="192">
        <v>0</v>
      </c>
      <c r="AA28" s="192">
        <v>0</v>
      </c>
      <c r="AB28" s="192">
        <v>0</v>
      </c>
      <c r="AC28" s="192">
        <v>0</v>
      </c>
    </row>
    <row r="29" spans="1:29" s="194" customFormat="1" ht="12.75">
      <c r="A29" s="197" t="s">
        <v>69</v>
      </c>
      <c r="B29" s="198">
        <v>20</v>
      </c>
      <c r="C29" s="198">
        <v>27</v>
      </c>
      <c r="D29" s="198">
        <v>31</v>
      </c>
      <c r="E29" s="198">
        <v>31</v>
      </c>
      <c r="F29" s="198">
        <v>29</v>
      </c>
      <c r="G29" s="198">
        <v>34</v>
      </c>
      <c r="H29" s="198">
        <v>34</v>
      </c>
      <c r="I29" s="198">
        <v>19</v>
      </c>
      <c r="J29" s="198">
        <v>0</v>
      </c>
      <c r="K29" s="198">
        <v>0</v>
      </c>
      <c r="L29" s="198">
        <v>0</v>
      </c>
      <c r="M29" s="198">
        <v>0</v>
      </c>
      <c r="N29" s="198">
        <v>0</v>
      </c>
      <c r="O29" s="198">
        <v>0</v>
      </c>
      <c r="P29" s="198">
        <v>0</v>
      </c>
      <c r="Q29" s="198">
        <v>0</v>
      </c>
      <c r="R29" s="198">
        <v>0</v>
      </c>
      <c r="S29" s="198">
        <v>0</v>
      </c>
      <c r="T29" s="198">
        <f>0</f>
        <v>0</v>
      </c>
      <c r="U29" s="198">
        <v>0</v>
      </c>
      <c r="V29" s="198">
        <v>0</v>
      </c>
      <c r="W29" s="198">
        <v>0</v>
      </c>
      <c r="X29" s="198">
        <v>0</v>
      </c>
      <c r="Y29" s="198">
        <v>0</v>
      </c>
      <c r="Z29" s="198">
        <v>0</v>
      </c>
      <c r="AA29" s="198">
        <v>0</v>
      </c>
      <c r="AB29" s="198">
        <v>0</v>
      </c>
      <c r="AC29" s="198">
        <v>0</v>
      </c>
    </row>
    <row r="30" spans="1:29" s="191" customFormat="1" ht="30" customHeight="1">
      <c r="A30" s="203" t="s">
        <v>70</v>
      </c>
      <c r="B30" s="204">
        <v>730</v>
      </c>
      <c r="C30" s="204">
        <v>721</v>
      </c>
      <c r="D30" s="204">
        <v>726</v>
      </c>
      <c r="E30" s="204">
        <v>724</v>
      </c>
      <c r="F30" s="204">
        <v>764</v>
      </c>
      <c r="G30" s="204">
        <v>766</v>
      </c>
      <c r="H30" s="204">
        <v>701</v>
      </c>
      <c r="I30" s="204">
        <v>688</v>
      </c>
      <c r="J30" s="204">
        <v>664</v>
      </c>
      <c r="K30" s="204">
        <v>653</v>
      </c>
      <c r="L30" s="204">
        <v>647</v>
      </c>
      <c r="M30" s="204">
        <v>643</v>
      </c>
      <c r="N30" s="204">
        <v>640</v>
      </c>
      <c r="O30" s="204">
        <v>639</v>
      </c>
      <c r="P30" s="204">
        <v>650</v>
      </c>
      <c r="Q30" s="204">
        <v>657</v>
      </c>
      <c r="R30" s="204">
        <v>663</v>
      </c>
      <c r="S30" s="204">
        <v>674</v>
      </c>
      <c r="T30" s="204">
        <f>'[1]NbCentres'!$Q$29-T6</f>
        <v>677</v>
      </c>
      <c r="U30" s="204">
        <v>671</v>
      </c>
      <c r="V30" s="204">
        <v>727</v>
      </c>
      <c r="W30" s="204">
        <f aca="true" t="shared" si="0" ref="W30:AB30">SUM(W7:W29)</f>
        <v>747</v>
      </c>
      <c r="X30" s="204">
        <f t="shared" si="0"/>
        <v>745</v>
      </c>
      <c r="Y30" s="204">
        <f t="shared" si="0"/>
        <v>756</v>
      </c>
      <c r="Z30" s="204">
        <f t="shared" si="0"/>
        <v>781</v>
      </c>
      <c r="AA30" s="204">
        <f t="shared" si="0"/>
        <v>796</v>
      </c>
      <c r="AB30" s="204">
        <f t="shared" si="0"/>
        <v>798</v>
      </c>
      <c r="AC30" s="204">
        <v>802</v>
      </c>
    </row>
    <row r="31" spans="1:29" s="191" customFormat="1" ht="31.5" customHeight="1">
      <c r="A31" s="203" t="s">
        <v>71</v>
      </c>
      <c r="B31" s="204" t="s">
        <v>49</v>
      </c>
      <c r="C31" s="204" t="s">
        <v>49</v>
      </c>
      <c r="D31" s="204" t="s">
        <v>49</v>
      </c>
      <c r="E31" s="204" t="s">
        <v>49</v>
      </c>
      <c r="F31" s="204">
        <v>1294</v>
      </c>
      <c r="G31" s="204">
        <v>1290</v>
      </c>
      <c r="H31" s="204">
        <v>1206</v>
      </c>
      <c r="I31" s="204">
        <v>1172</v>
      </c>
      <c r="J31" s="204">
        <v>1137</v>
      </c>
      <c r="K31" s="204">
        <v>1108</v>
      </c>
      <c r="L31" s="204">
        <v>1092</v>
      </c>
      <c r="M31" s="204">
        <v>1068</v>
      </c>
      <c r="N31" s="204">
        <v>1047</v>
      </c>
      <c r="O31" s="204">
        <v>1065</v>
      </c>
      <c r="P31" s="204">
        <v>1076</v>
      </c>
      <c r="Q31" s="204">
        <v>1098</v>
      </c>
      <c r="R31" s="204">
        <v>1111</v>
      </c>
      <c r="S31" s="204">
        <v>1130</v>
      </c>
      <c r="T31" s="204">
        <f>'[1]NbCentres'!$Q$29</f>
        <v>1138</v>
      </c>
      <c r="U31" s="204">
        <v>1160</v>
      </c>
      <c r="V31" s="204">
        <v>1201</v>
      </c>
      <c r="W31" s="204">
        <f aca="true" t="shared" si="1" ref="W31:AB31">W30+W6</f>
        <v>1224</v>
      </c>
      <c r="X31" s="204">
        <f t="shared" si="1"/>
        <v>1212</v>
      </c>
      <c r="Y31" s="204">
        <f t="shared" si="1"/>
        <v>1233</v>
      </c>
      <c r="Z31" s="204">
        <f t="shared" si="1"/>
        <v>1263</v>
      </c>
      <c r="AA31" s="204">
        <f t="shared" si="1"/>
        <v>1281</v>
      </c>
      <c r="AB31" s="204">
        <f t="shared" si="1"/>
        <v>1283</v>
      </c>
      <c r="AC31" s="204">
        <v>1288</v>
      </c>
    </row>
    <row r="32" s="194" customFormat="1" ht="12.75">
      <c r="A32" s="205" t="s">
        <v>72</v>
      </c>
    </row>
    <row r="33" s="205" customFormat="1" ht="12.75">
      <c r="A33" s="205" t="s">
        <v>32</v>
      </c>
    </row>
    <row r="34" spans="1:24" s="205" customFormat="1" ht="12.75">
      <c r="A34" s="771" t="s">
        <v>73</v>
      </c>
      <c r="B34" s="771"/>
      <c r="C34" s="771"/>
      <c r="D34" s="771"/>
      <c r="E34" s="771"/>
      <c r="F34" s="771"/>
      <c r="G34" s="771"/>
      <c r="H34" s="771"/>
      <c r="I34" s="771"/>
      <c r="J34" s="771"/>
      <c r="K34" s="771"/>
      <c r="L34" s="771"/>
      <c r="M34" s="771"/>
      <c r="N34" s="771"/>
      <c r="O34" s="771"/>
      <c r="P34" s="771"/>
      <c r="Q34" s="771"/>
      <c r="R34" s="771"/>
      <c r="S34" s="771"/>
      <c r="T34" s="771"/>
      <c r="U34" s="771"/>
      <c r="V34" s="771"/>
      <c r="W34" s="771"/>
      <c r="X34" s="771"/>
    </row>
    <row r="35" s="205" customFormat="1" ht="12.75">
      <c r="A35" s="205" t="s">
        <v>74</v>
      </c>
    </row>
    <row r="36" spans="1:25" s="194" customFormat="1" ht="12.75">
      <c r="A36" s="771" t="s">
        <v>33</v>
      </c>
      <c r="B36" s="771"/>
      <c r="C36" s="771"/>
      <c r="D36" s="771"/>
      <c r="E36" s="771"/>
      <c r="F36" s="771"/>
      <c r="G36" s="771"/>
      <c r="H36" s="771"/>
      <c r="I36" s="771"/>
      <c r="J36" s="771"/>
      <c r="K36" s="771"/>
      <c r="L36" s="771"/>
      <c r="M36" s="771"/>
      <c r="N36" s="771"/>
      <c r="O36" s="771"/>
      <c r="P36" s="771"/>
      <c r="Q36" s="771"/>
      <c r="R36" s="771"/>
      <c r="S36" s="771"/>
      <c r="T36" s="771"/>
      <c r="U36" s="771"/>
      <c r="V36" s="771"/>
      <c r="W36" s="771"/>
      <c r="X36" s="771"/>
      <c r="Y36" s="771"/>
    </row>
    <row r="37" s="194" customFormat="1" ht="12.75">
      <c r="A37" s="205"/>
    </row>
    <row r="38" s="194" customFormat="1" ht="12.75">
      <c r="A38" s="205"/>
    </row>
    <row r="39" s="194" customFormat="1" ht="12.75">
      <c r="A39" s="205"/>
    </row>
    <row r="40" s="194" customFormat="1" ht="12.75">
      <c r="A40" s="206"/>
    </row>
    <row r="41" s="194" customFormat="1" ht="12.75">
      <c r="A41" s="206"/>
    </row>
    <row r="42" s="194" customFormat="1" ht="12.75">
      <c r="A42" s="206"/>
    </row>
    <row r="43" s="194" customFormat="1" ht="12.75">
      <c r="A43" s="206"/>
    </row>
    <row r="44" s="194" customFormat="1" ht="12.75">
      <c r="A44" s="206"/>
    </row>
    <row r="45" s="194" customFormat="1" ht="12.75">
      <c r="A45" s="206"/>
    </row>
    <row r="46" s="194" customFormat="1" ht="12.75">
      <c r="A46" s="206"/>
    </row>
    <row r="47" s="194" customFormat="1" ht="12.75">
      <c r="A47" s="206"/>
    </row>
    <row r="48" s="194" customFormat="1" ht="12.75">
      <c r="A48" s="206"/>
    </row>
    <row r="49" s="194" customFormat="1" ht="12.75">
      <c r="A49" s="206"/>
    </row>
    <row r="50" s="194" customFormat="1" ht="12.75">
      <c r="A50" s="206"/>
    </row>
    <row r="51" s="194" customFormat="1" ht="12.75">
      <c r="A51" s="206"/>
    </row>
    <row r="52" s="194" customFormat="1" ht="12.75">
      <c r="A52" s="206"/>
    </row>
    <row r="53" s="194" customFormat="1" ht="12.75">
      <c r="A53" s="206"/>
    </row>
    <row r="54" s="194" customFormat="1" ht="12.75">
      <c r="A54" s="206"/>
    </row>
    <row r="55" s="194" customFormat="1" ht="12.75">
      <c r="A55" s="206"/>
    </row>
    <row r="56" s="194" customFormat="1" ht="12.75">
      <c r="A56" s="206"/>
    </row>
    <row r="57" s="194" customFormat="1" ht="12.75">
      <c r="A57" s="206"/>
    </row>
    <row r="58" s="194" customFormat="1" ht="12.75">
      <c r="A58" s="206"/>
    </row>
    <row r="59" s="194" customFormat="1" ht="12.75">
      <c r="A59" s="206"/>
    </row>
    <row r="60" s="194" customFormat="1" ht="12.75">
      <c r="A60" s="206"/>
    </row>
    <row r="61" s="194" customFormat="1" ht="12.75">
      <c r="A61" s="206"/>
    </row>
    <row r="62" s="194" customFormat="1" ht="12.75">
      <c r="A62" s="206"/>
    </row>
    <row r="63" s="194" customFormat="1" ht="12.75">
      <c r="A63" s="206"/>
    </row>
    <row r="64" s="194" customFormat="1" ht="12.75">
      <c r="A64" s="206"/>
    </row>
    <row r="65" s="194" customFormat="1" ht="12.75">
      <c r="A65" s="206"/>
    </row>
    <row r="66" s="194" customFormat="1" ht="12.75">
      <c r="A66" s="206"/>
    </row>
    <row r="67" s="194" customFormat="1" ht="12.75">
      <c r="A67" s="206"/>
    </row>
    <row r="68" s="194" customFormat="1" ht="12.75">
      <c r="A68" s="206"/>
    </row>
    <row r="69" s="194" customFormat="1" ht="12.75">
      <c r="A69" s="206"/>
    </row>
  </sheetData>
  <sheetProtection/>
  <mergeCells count="3">
    <mergeCell ref="A34:X34"/>
    <mergeCell ref="A36:Y36"/>
    <mergeCell ref="A2:AC2"/>
  </mergeCells>
  <printOptions/>
  <pageMargins left="0.7" right="0.7" top="0.75" bottom="0.75" header="0.3" footer="0.3"/>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I62"/>
  <sheetViews>
    <sheetView showGridLines="0" zoomScalePageLayoutView="0" workbookViewId="0" topLeftCell="A1">
      <selection activeCell="J44" sqref="J44"/>
    </sheetView>
  </sheetViews>
  <sheetFormatPr defaultColWidth="11.421875" defaultRowHeight="12.75"/>
  <cols>
    <col min="1" max="1" width="2.140625" style="0" customWidth="1"/>
    <col min="2" max="2" width="11.421875" style="0" customWidth="1"/>
    <col min="5" max="5" width="9.8515625" style="0" customWidth="1"/>
    <col min="6" max="7" width="25.7109375" style="0" customWidth="1"/>
    <col min="8" max="8" width="4.00390625" style="0" customWidth="1"/>
  </cols>
  <sheetData>
    <row r="1" spans="1:8" ht="16.5">
      <c r="A1" s="581" t="s">
        <v>5</v>
      </c>
      <c r="B1" s="581"/>
      <c r="C1" s="581"/>
      <c r="D1" s="581"/>
      <c r="E1" s="581"/>
      <c r="F1" s="581"/>
      <c r="G1" s="581"/>
      <c r="H1" s="581"/>
    </row>
    <row r="3" spans="2:7" ht="12.75" customHeight="1">
      <c r="B3" s="582" t="s">
        <v>198</v>
      </c>
      <c r="C3" s="582"/>
      <c r="D3" s="582"/>
      <c r="E3" s="582"/>
      <c r="F3" s="582"/>
      <c r="G3" s="582"/>
    </row>
    <row r="4" spans="2:5" ht="8.25" customHeight="1">
      <c r="B4" s="2"/>
      <c r="C4" s="2"/>
      <c r="D4" s="2"/>
      <c r="E4" s="2"/>
    </row>
    <row r="5" spans="2:7" ht="21" customHeight="1">
      <c r="B5" s="624"/>
      <c r="C5" s="624"/>
      <c r="D5" s="624"/>
      <c r="E5" s="624"/>
      <c r="F5" s="381" t="s">
        <v>290</v>
      </c>
      <c r="G5" s="382" t="s">
        <v>291</v>
      </c>
    </row>
    <row r="6" spans="2:7" ht="12.75" customHeight="1">
      <c r="B6" s="583" t="s">
        <v>199</v>
      </c>
      <c r="C6" s="584"/>
      <c r="D6" s="584"/>
      <c r="E6" s="584"/>
      <c r="F6" s="115">
        <v>2.4</v>
      </c>
      <c r="G6" s="123">
        <v>2.7</v>
      </c>
    </row>
    <row r="7" spans="2:7" ht="12.75" customHeight="1">
      <c r="B7" s="588" t="s">
        <v>200</v>
      </c>
      <c r="C7" s="623"/>
      <c r="D7" s="623"/>
      <c r="E7" s="623"/>
      <c r="F7" s="107">
        <v>3.3</v>
      </c>
      <c r="G7" s="124">
        <v>3.1</v>
      </c>
    </row>
    <row r="8" spans="2:7" ht="11.25" customHeight="1">
      <c r="B8" s="588" t="s">
        <v>201</v>
      </c>
      <c r="C8" s="623"/>
      <c r="D8" s="623"/>
      <c r="E8" s="623"/>
      <c r="F8" s="107">
        <v>1.3</v>
      </c>
      <c r="G8" s="124">
        <v>1.3</v>
      </c>
    </row>
    <row r="9" spans="2:7" ht="12" customHeight="1">
      <c r="B9" s="588" t="s">
        <v>172</v>
      </c>
      <c r="C9" s="623"/>
      <c r="D9" s="623"/>
      <c r="E9" s="589"/>
      <c r="F9" s="107">
        <v>3.3</v>
      </c>
      <c r="G9" s="124">
        <v>3.4</v>
      </c>
    </row>
    <row r="10" spans="2:7" ht="12.75" customHeight="1">
      <c r="B10" s="588" t="s">
        <v>173</v>
      </c>
      <c r="C10" s="623"/>
      <c r="D10" s="623"/>
      <c r="E10" s="623"/>
      <c r="F10" s="107">
        <v>20.7</v>
      </c>
      <c r="G10" s="124">
        <v>20.7</v>
      </c>
    </row>
    <row r="11" spans="2:7" ht="13.5" customHeight="1">
      <c r="B11" s="588" t="s">
        <v>174</v>
      </c>
      <c r="C11" s="623"/>
      <c r="D11" s="623"/>
      <c r="E11" s="623"/>
      <c r="F11" s="107">
        <v>7.4</v>
      </c>
      <c r="G11" s="124">
        <v>7.6</v>
      </c>
    </row>
    <row r="12" spans="2:7" ht="13.5" customHeight="1">
      <c r="B12" s="588" t="s">
        <v>202</v>
      </c>
      <c r="C12" s="623"/>
      <c r="D12" s="623"/>
      <c r="E12" s="623"/>
      <c r="F12" s="107">
        <v>34</v>
      </c>
      <c r="G12" s="124">
        <v>33.6</v>
      </c>
    </row>
    <row r="13" spans="2:7" ht="12.75" customHeight="1">
      <c r="B13" s="588" t="s">
        <v>203</v>
      </c>
      <c r="C13" s="623"/>
      <c r="D13" s="623"/>
      <c r="E13" s="623"/>
      <c r="F13" s="107">
        <v>4.9</v>
      </c>
      <c r="G13" s="124">
        <v>5</v>
      </c>
    </row>
    <row r="14" spans="2:7" ht="12.75">
      <c r="B14" s="588" t="s">
        <v>204</v>
      </c>
      <c r="C14" s="623"/>
      <c r="D14" s="623"/>
      <c r="E14" s="623"/>
      <c r="F14" s="107">
        <v>9.4</v>
      </c>
      <c r="G14" s="124">
        <v>9.4</v>
      </c>
    </row>
    <row r="15" spans="2:7" ht="12.75" customHeight="1">
      <c r="B15" s="588" t="s">
        <v>175</v>
      </c>
      <c r="C15" s="623"/>
      <c r="D15" s="623"/>
      <c r="E15" s="623"/>
      <c r="F15" s="107">
        <v>2.2</v>
      </c>
      <c r="G15" s="124">
        <v>2.1</v>
      </c>
    </row>
    <row r="16" spans="2:7" ht="12.75" customHeight="1">
      <c r="B16" s="588" t="s">
        <v>205</v>
      </c>
      <c r="C16" s="623"/>
      <c r="D16" s="623"/>
      <c r="E16" s="623"/>
      <c r="F16" s="107">
        <v>1.3</v>
      </c>
      <c r="G16" s="124">
        <v>1.2</v>
      </c>
    </row>
    <row r="17" spans="2:7" ht="12.75">
      <c r="B17" s="588" t="s">
        <v>206</v>
      </c>
      <c r="C17" s="623"/>
      <c r="D17" s="623"/>
      <c r="E17" s="623"/>
      <c r="F17" s="107">
        <v>3.4</v>
      </c>
      <c r="G17" s="124">
        <v>3.3</v>
      </c>
    </row>
    <row r="18" spans="2:7" ht="12.75" customHeight="1">
      <c r="B18" s="588" t="s">
        <v>207</v>
      </c>
      <c r="C18" s="623"/>
      <c r="D18" s="623"/>
      <c r="E18" s="623"/>
      <c r="F18" s="107">
        <v>0.6</v>
      </c>
      <c r="G18" s="124">
        <v>0.6</v>
      </c>
    </row>
    <row r="19" spans="2:7" ht="12.75" customHeight="1">
      <c r="B19" s="588" t="s">
        <v>208</v>
      </c>
      <c r="C19" s="623"/>
      <c r="D19" s="623"/>
      <c r="E19" s="623"/>
      <c r="F19" s="107">
        <v>0.4</v>
      </c>
      <c r="G19" s="124">
        <v>0.4</v>
      </c>
    </row>
    <row r="20" spans="2:7" ht="12.75">
      <c r="B20" s="588" t="s">
        <v>209</v>
      </c>
      <c r="C20" s="623"/>
      <c r="D20" s="623"/>
      <c r="E20" s="623"/>
      <c r="F20" s="107">
        <v>0</v>
      </c>
      <c r="G20" s="124">
        <v>0</v>
      </c>
    </row>
    <row r="21" spans="2:7" ht="12.75">
      <c r="B21" s="564" t="s">
        <v>227</v>
      </c>
      <c r="C21" s="565"/>
      <c r="D21" s="565"/>
      <c r="E21" s="565"/>
      <c r="F21" s="107">
        <v>5.3</v>
      </c>
      <c r="G21" s="124">
        <v>5.5</v>
      </c>
    </row>
    <row r="22" spans="2:7" ht="12.75" customHeight="1">
      <c r="B22" s="625" t="s">
        <v>226</v>
      </c>
      <c r="C22" s="626"/>
      <c r="D22" s="626"/>
      <c r="E22" s="626"/>
      <c r="F22" s="117">
        <f>SUM(F6:F21)</f>
        <v>99.90000000000002</v>
      </c>
      <c r="G22" s="125">
        <f>SUM(G6:G21)</f>
        <v>99.9</v>
      </c>
    </row>
    <row r="23" spans="2:7" ht="16.5" customHeight="1">
      <c r="B23" s="628" t="s">
        <v>241</v>
      </c>
      <c r="C23" s="629"/>
      <c r="D23" s="629"/>
      <c r="E23" s="629"/>
      <c r="F23" s="118">
        <v>2841</v>
      </c>
      <c r="G23" s="126">
        <v>3056</v>
      </c>
    </row>
    <row r="24" spans="2:7" ht="16.5" customHeight="1">
      <c r="B24" s="21"/>
      <c r="C24" s="21"/>
      <c r="D24" s="21"/>
      <c r="E24" s="21"/>
      <c r="F24" s="131"/>
      <c r="G24" s="131"/>
    </row>
    <row r="25" spans="2:7" ht="12.75" customHeight="1">
      <c r="B25" s="582" t="s">
        <v>210</v>
      </c>
      <c r="C25" s="582"/>
      <c r="D25" s="582"/>
      <c r="E25" s="582"/>
      <c r="F25" s="582"/>
      <c r="G25" s="582"/>
    </row>
    <row r="26" ht="8.25" customHeight="1"/>
    <row r="27" spans="2:7" ht="21" customHeight="1">
      <c r="B27" s="1"/>
      <c r="C27" s="1"/>
      <c r="F27" s="381" t="s">
        <v>290</v>
      </c>
      <c r="G27" s="383" t="s">
        <v>291</v>
      </c>
    </row>
    <row r="28" spans="2:7" ht="12.75">
      <c r="B28" s="567" t="s">
        <v>211</v>
      </c>
      <c r="C28" s="627"/>
      <c r="D28" s="627"/>
      <c r="E28" s="568"/>
      <c r="F28" s="119">
        <v>5.2</v>
      </c>
      <c r="G28" s="5">
        <v>5.2</v>
      </c>
    </row>
    <row r="29" spans="2:9" ht="12.75">
      <c r="B29" s="569" t="s">
        <v>212</v>
      </c>
      <c r="C29" s="630"/>
      <c r="D29" s="630"/>
      <c r="E29" s="570"/>
      <c r="F29" s="537">
        <v>7.6</v>
      </c>
      <c r="G29" s="538">
        <v>7.6</v>
      </c>
      <c r="I29" s="402"/>
    </row>
    <row r="30" spans="2:9" ht="12.75">
      <c r="B30" s="569" t="s">
        <v>213</v>
      </c>
      <c r="C30" s="630"/>
      <c r="D30" s="630"/>
      <c r="E30" s="570"/>
      <c r="F30" s="537">
        <v>10.6</v>
      </c>
      <c r="G30" s="538">
        <v>10.4</v>
      </c>
      <c r="I30" s="414"/>
    </row>
    <row r="31" spans="2:9" ht="12.75">
      <c r="B31" s="569" t="s">
        <v>179</v>
      </c>
      <c r="C31" s="630"/>
      <c r="D31" s="630"/>
      <c r="E31" s="570"/>
      <c r="F31" s="116">
        <v>7</v>
      </c>
      <c r="G31" s="102">
        <v>6.7</v>
      </c>
      <c r="I31" s="414"/>
    </row>
    <row r="32" spans="2:7" ht="12.75">
      <c r="B32" s="569" t="s">
        <v>214</v>
      </c>
      <c r="C32" s="630"/>
      <c r="D32" s="630"/>
      <c r="E32" s="570"/>
      <c r="F32" s="116">
        <v>1.4</v>
      </c>
      <c r="G32" s="102">
        <v>1.4</v>
      </c>
    </row>
    <row r="33" spans="2:7" ht="12.75">
      <c r="B33" s="569" t="s">
        <v>176</v>
      </c>
      <c r="C33" s="630"/>
      <c r="D33" s="630"/>
      <c r="E33" s="570"/>
      <c r="F33" s="116">
        <v>18.6</v>
      </c>
      <c r="G33" s="102">
        <v>19</v>
      </c>
    </row>
    <row r="34" spans="2:7" ht="12.75">
      <c r="B34" s="569" t="s">
        <v>215</v>
      </c>
      <c r="C34" s="630"/>
      <c r="D34" s="630"/>
      <c r="E34" s="570"/>
      <c r="F34" s="116">
        <v>1.2</v>
      </c>
      <c r="G34" s="102">
        <v>1.1</v>
      </c>
    </row>
    <row r="35" spans="2:7" ht="12.75">
      <c r="B35" s="569" t="s">
        <v>160</v>
      </c>
      <c r="C35" s="630"/>
      <c r="D35" s="630"/>
      <c r="E35" s="570"/>
      <c r="F35" s="116">
        <v>4.9</v>
      </c>
      <c r="G35" s="102">
        <v>4.8</v>
      </c>
    </row>
    <row r="36" spans="2:7" ht="12.75">
      <c r="B36" s="569" t="s">
        <v>216</v>
      </c>
      <c r="C36" s="630"/>
      <c r="D36" s="630"/>
      <c r="E36" s="570"/>
      <c r="F36" s="116">
        <v>1.1</v>
      </c>
      <c r="G36" s="102">
        <v>1.2</v>
      </c>
    </row>
    <row r="37" spans="2:7" ht="12.75">
      <c r="B37" s="569" t="s">
        <v>177</v>
      </c>
      <c r="C37" s="630"/>
      <c r="D37" s="630"/>
      <c r="E37" s="570"/>
      <c r="F37" s="116">
        <v>0.1</v>
      </c>
      <c r="G37" s="102">
        <v>0.1</v>
      </c>
    </row>
    <row r="38" spans="2:7" ht="12.75">
      <c r="B38" s="569" t="s">
        <v>4</v>
      </c>
      <c r="C38" s="630"/>
      <c r="D38" s="630"/>
      <c r="E38" s="570"/>
      <c r="F38" s="116">
        <v>7</v>
      </c>
      <c r="G38" s="102">
        <v>7</v>
      </c>
    </row>
    <row r="39" spans="2:7" ht="12.75">
      <c r="B39" s="97" t="s">
        <v>3</v>
      </c>
      <c r="C39" s="41"/>
      <c r="D39" s="41"/>
      <c r="E39" s="130"/>
      <c r="F39" s="116">
        <v>29</v>
      </c>
      <c r="G39" s="102">
        <v>28.8</v>
      </c>
    </row>
    <row r="40" spans="2:7" ht="12.75">
      <c r="B40" s="97" t="s">
        <v>178</v>
      </c>
      <c r="C40" s="41"/>
      <c r="D40" s="41"/>
      <c r="E40" s="130"/>
      <c r="F40" s="116">
        <v>2.4</v>
      </c>
      <c r="G40" s="102">
        <v>2.5</v>
      </c>
    </row>
    <row r="41" spans="2:7" ht="12.75">
      <c r="B41" s="571" t="s">
        <v>227</v>
      </c>
      <c r="C41" s="638"/>
      <c r="D41" s="638"/>
      <c r="E41" s="572"/>
      <c r="F41" s="116">
        <v>4</v>
      </c>
      <c r="G41" s="102">
        <v>4.1</v>
      </c>
    </row>
    <row r="42" spans="2:7" ht="12.75">
      <c r="B42" s="635" t="s">
        <v>226</v>
      </c>
      <c r="C42" s="636"/>
      <c r="D42" s="636"/>
      <c r="E42" s="637"/>
      <c r="F42" s="117">
        <f>SUM(F28:F41)</f>
        <v>100.10000000000001</v>
      </c>
      <c r="G42" s="125">
        <f>SUM(G28:G41)</f>
        <v>99.89999999999999</v>
      </c>
    </row>
    <row r="43" spans="2:9" ht="16.5" customHeight="1">
      <c r="B43" s="631" t="s">
        <v>241</v>
      </c>
      <c r="C43" s="632"/>
      <c r="D43" s="632"/>
      <c r="E43" s="633"/>
      <c r="F43" s="541">
        <v>1461</v>
      </c>
      <c r="G43" s="542">
        <v>1550</v>
      </c>
      <c r="I43" s="402"/>
    </row>
    <row r="44" spans="2:9" ht="16.5" customHeight="1">
      <c r="B44" s="100"/>
      <c r="C44" s="100"/>
      <c r="D44" s="100"/>
      <c r="E44" s="100"/>
      <c r="F44" s="131"/>
      <c r="G44" s="131"/>
      <c r="I44" s="414"/>
    </row>
    <row r="45" spans="2:7" ht="12.75" customHeight="1">
      <c r="B45" s="582" t="s">
        <v>195</v>
      </c>
      <c r="C45" s="582"/>
      <c r="D45" s="582"/>
      <c r="E45" s="582"/>
      <c r="F45" s="582"/>
      <c r="G45" s="582"/>
    </row>
    <row r="46" spans="2:7" ht="8.25" customHeight="1">
      <c r="B46" s="25"/>
      <c r="C46" s="25"/>
      <c r="D46" s="25"/>
      <c r="E46" s="25"/>
      <c r="F46" s="25"/>
      <c r="G46" s="25"/>
    </row>
    <row r="47" spans="2:7" ht="21" customHeight="1">
      <c r="B47" s="634"/>
      <c r="C47" s="634"/>
      <c r="D47" s="634"/>
      <c r="E47" s="22"/>
      <c r="F47" s="381" t="s">
        <v>290</v>
      </c>
      <c r="G47" s="383" t="s">
        <v>291</v>
      </c>
    </row>
    <row r="48" spans="2:7" ht="12.75">
      <c r="B48" s="567" t="s">
        <v>217</v>
      </c>
      <c r="C48" s="627"/>
      <c r="D48" s="627"/>
      <c r="E48" s="568"/>
      <c r="F48" s="120">
        <v>1.6</v>
      </c>
      <c r="G48" s="8">
        <v>1.5</v>
      </c>
    </row>
    <row r="49" spans="2:7" ht="12.75">
      <c r="B49" s="569" t="s">
        <v>190</v>
      </c>
      <c r="C49" s="630"/>
      <c r="D49" s="630"/>
      <c r="E49" s="570"/>
      <c r="F49" s="121">
        <v>1.1</v>
      </c>
      <c r="G49" s="17">
        <v>1.1</v>
      </c>
    </row>
    <row r="50" spans="2:7" ht="12.75">
      <c r="B50" s="569" t="s">
        <v>218</v>
      </c>
      <c r="C50" s="630"/>
      <c r="D50" s="630"/>
      <c r="E50" s="570"/>
      <c r="F50" s="121">
        <v>0.2</v>
      </c>
      <c r="G50" s="17">
        <v>0.2</v>
      </c>
    </row>
    <row r="51" spans="2:7" ht="27.75" customHeight="1">
      <c r="B51" s="588" t="s">
        <v>219</v>
      </c>
      <c r="C51" s="623"/>
      <c r="D51" s="623"/>
      <c r="E51" s="589"/>
      <c r="F51" s="121">
        <v>1.8</v>
      </c>
      <c r="G51" s="17">
        <v>1.7</v>
      </c>
    </row>
    <row r="52" spans="2:7" ht="12.75">
      <c r="B52" s="569" t="s">
        <v>220</v>
      </c>
      <c r="C52" s="630"/>
      <c r="D52" s="630"/>
      <c r="E52" s="570"/>
      <c r="F52" s="121">
        <v>25.3</v>
      </c>
      <c r="G52" s="17">
        <v>24.9</v>
      </c>
    </row>
    <row r="53" spans="2:7" ht="12.75">
      <c r="B53" s="569" t="s">
        <v>229</v>
      </c>
      <c r="C53" s="630"/>
      <c r="D53" s="630"/>
      <c r="E53" s="570"/>
      <c r="F53" s="121">
        <v>22.1</v>
      </c>
      <c r="G53" s="17">
        <v>21.7</v>
      </c>
    </row>
    <row r="54" spans="2:7" ht="27.75" customHeight="1">
      <c r="B54" s="588" t="s">
        <v>221</v>
      </c>
      <c r="C54" s="623"/>
      <c r="D54" s="623"/>
      <c r="E54" s="589"/>
      <c r="F54" s="121">
        <v>0.7</v>
      </c>
      <c r="G54" s="17">
        <v>0.7</v>
      </c>
    </row>
    <row r="55" spans="2:7" ht="12.75">
      <c r="B55" s="569" t="s">
        <v>230</v>
      </c>
      <c r="C55" s="630"/>
      <c r="D55" s="630"/>
      <c r="E55" s="570"/>
      <c r="F55" s="121">
        <v>39.6</v>
      </c>
      <c r="G55" s="17">
        <v>40.4</v>
      </c>
    </row>
    <row r="56" spans="2:7" ht="12.75">
      <c r="B56" s="569" t="s">
        <v>191</v>
      </c>
      <c r="C56" s="630"/>
      <c r="D56" s="630"/>
      <c r="E56" s="570"/>
      <c r="F56" s="121">
        <v>0</v>
      </c>
      <c r="G56" s="17">
        <v>0</v>
      </c>
    </row>
    <row r="57" spans="2:7" ht="12.75">
      <c r="B57" s="569" t="s">
        <v>192</v>
      </c>
      <c r="C57" s="630"/>
      <c r="D57" s="630"/>
      <c r="E57" s="570"/>
      <c r="F57" s="121">
        <v>1.5</v>
      </c>
      <c r="G57" s="17">
        <v>1.5</v>
      </c>
    </row>
    <row r="58" spans="2:7" ht="12.75">
      <c r="B58" s="569" t="s">
        <v>231</v>
      </c>
      <c r="C58" s="630"/>
      <c r="D58" s="630"/>
      <c r="E58" s="570"/>
      <c r="F58" s="121">
        <v>0.4</v>
      </c>
      <c r="G58" s="17">
        <v>0.4</v>
      </c>
    </row>
    <row r="59" spans="2:7" ht="12.75">
      <c r="B59" s="569" t="s">
        <v>193</v>
      </c>
      <c r="C59" s="630"/>
      <c r="D59" s="630"/>
      <c r="E59" s="570"/>
      <c r="F59" s="121">
        <v>1.3</v>
      </c>
      <c r="G59" s="17">
        <v>1.3</v>
      </c>
    </row>
    <row r="60" spans="2:7" ht="12.75">
      <c r="B60" s="571" t="s">
        <v>227</v>
      </c>
      <c r="C60" s="638"/>
      <c r="D60" s="638"/>
      <c r="E60" s="572"/>
      <c r="F60" s="121">
        <v>4.5</v>
      </c>
      <c r="G60" s="17">
        <v>4.5</v>
      </c>
    </row>
    <row r="61" spans="2:7" ht="12.75">
      <c r="B61" s="635" t="s">
        <v>226</v>
      </c>
      <c r="C61" s="636"/>
      <c r="D61" s="636"/>
      <c r="E61" s="636"/>
      <c r="F61" s="114">
        <f>SUM(F48:F60)</f>
        <v>100.10000000000001</v>
      </c>
      <c r="G61" s="7">
        <f>SUM(G48:G60)</f>
        <v>99.89999999999999</v>
      </c>
    </row>
    <row r="62" spans="2:7" ht="12.75">
      <c r="B62" s="631" t="s">
        <v>241</v>
      </c>
      <c r="C62" s="632"/>
      <c r="D62" s="632"/>
      <c r="E62" s="632"/>
      <c r="F62" s="122">
        <v>2841</v>
      </c>
      <c r="G62" s="129">
        <v>3056</v>
      </c>
    </row>
  </sheetData>
  <sheetProtection/>
  <mergeCells count="53">
    <mergeCell ref="B7:E7"/>
    <mergeCell ref="B8:E8"/>
    <mergeCell ref="A1:H1"/>
    <mergeCell ref="B3:G3"/>
    <mergeCell ref="B5:E5"/>
    <mergeCell ref="B6:E6"/>
    <mergeCell ref="B13:E13"/>
    <mergeCell ref="B14:E14"/>
    <mergeCell ref="B11:E11"/>
    <mergeCell ref="B12:E12"/>
    <mergeCell ref="B9:E9"/>
    <mergeCell ref="B10:E10"/>
    <mergeCell ref="B19:E19"/>
    <mergeCell ref="B20:E20"/>
    <mergeCell ref="B17:E17"/>
    <mergeCell ref="B18:E18"/>
    <mergeCell ref="B15:E15"/>
    <mergeCell ref="B16:E16"/>
    <mergeCell ref="B29:E29"/>
    <mergeCell ref="B30:E30"/>
    <mergeCell ref="B25:G25"/>
    <mergeCell ref="B28:E28"/>
    <mergeCell ref="B21:E21"/>
    <mergeCell ref="B22:E22"/>
    <mergeCell ref="B23:E23"/>
    <mergeCell ref="B35:E35"/>
    <mergeCell ref="B36:E36"/>
    <mergeCell ref="B33:E33"/>
    <mergeCell ref="B34:E34"/>
    <mergeCell ref="B31:E31"/>
    <mergeCell ref="B32:E32"/>
    <mergeCell ref="B42:E42"/>
    <mergeCell ref="B45:G45"/>
    <mergeCell ref="B47:D47"/>
    <mergeCell ref="B41:E41"/>
    <mergeCell ref="B37:E37"/>
    <mergeCell ref="B38:E38"/>
    <mergeCell ref="B43:E43"/>
    <mergeCell ref="B55:E55"/>
    <mergeCell ref="B52:E52"/>
    <mergeCell ref="B53:E53"/>
    <mergeCell ref="B50:E50"/>
    <mergeCell ref="B51:E51"/>
    <mergeCell ref="B48:E48"/>
    <mergeCell ref="B49:E49"/>
    <mergeCell ref="B54:E54"/>
    <mergeCell ref="B62:E62"/>
    <mergeCell ref="B60:E60"/>
    <mergeCell ref="B61:E61"/>
    <mergeCell ref="B58:E58"/>
    <mergeCell ref="B59:E59"/>
    <mergeCell ref="B56:E56"/>
    <mergeCell ref="B57:E5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dimension ref="A1:AA68"/>
  <sheetViews>
    <sheetView showGridLines="0" zoomScalePageLayoutView="0" workbookViewId="0" topLeftCell="A1">
      <selection activeCell="E38" sqref="E38"/>
    </sheetView>
  </sheetViews>
  <sheetFormatPr defaultColWidth="10.28125" defaultRowHeight="12.75"/>
  <cols>
    <col min="1" max="1" width="22.28125" style="207" customWidth="1"/>
    <col min="2" max="15" width="7.28125" style="207" customWidth="1"/>
    <col min="16" max="16" width="2.7109375" style="207" customWidth="1"/>
    <col min="17" max="16384" width="10.28125" style="207" customWidth="1"/>
  </cols>
  <sheetData>
    <row r="1" spans="1:18" ht="12.75" customHeight="1">
      <c r="A1" s="1"/>
      <c r="B1" s="1"/>
      <c r="C1" s="1"/>
      <c r="D1" s="1"/>
      <c r="E1" s="1"/>
      <c r="F1" s="1"/>
      <c r="G1" s="1"/>
      <c r="H1" s="1"/>
      <c r="I1" s="1"/>
      <c r="J1" s="1"/>
      <c r="K1" s="1"/>
      <c r="L1" s="1"/>
      <c r="M1" s="1"/>
      <c r="N1" s="1"/>
      <c r="O1" s="1"/>
      <c r="P1" s="1"/>
      <c r="Q1" s="1"/>
      <c r="R1" s="170"/>
    </row>
    <row r="2" spans="1:18" ht="12.75" customHeight="1">
      <c r="A2" s="581" t="s">
        <v>75</v>
      </c>
      <c r="B2" s="581"/>
      <c r="C2" s="581"/>
      <c r="D2" s="581"/>
      <c r="E2" s="581"/>
      <c r="F2" s="581"/>
      <c r="G2" s="581"/>
      <c r="H2" s="581"/>
      <c r="I2" s="581"/>
      <c r="J2" s="581"/>
      <c r="K2" s="581"/>
      <c r="L2" s="581"/>
      <c r="M2" s="581"/>
      <c r="N2" s="581"/>
      <c r="O2" s="581"/>
      <c r="P2" s="581"/>
      <c r="Q2" s="145"/>
      <c r="R2" s="170"/>
    </row>
    <row r="3" spans="1:18" ht="7.5" customHeight="1">
      <c r="A3" s="1"/>
      <c r="B3" s="1"/>
      <c r="C3" s="1"/>
      <c r="D3" s="1"/>
      <c r="E3" s="1"/>
      <c r="F3" s="1"/>
      <c r="G3" s="1"/>
      <c r="H3" s="1"/>
      <c r="I3" s="1"/>
      <c r="J3" s="1"/>
      <c r="K3" s="1"/>
      <c r="L3" s="1"/>
      <c r="M3" s="1"/>
      <c r="N3" s="1"/>
      <c r="O3" s="1"/>
      <c r="P3" s="1"/>
      <c r="Q3" s="1"/>
      <c r="R3" s="170"/>
    </row>
    <row r="4" spans="1:2" s="191" customFormat="1" ht="12.75">
      <c r="A4" s="208"/>
      <c r="B4" s="191" t="s">
        <v>76</v>
      </c>
    </row>
    <row r="5" spans="1:15" s="188" customFormat="1" ht="12.75">
      <c r="A5" s="209"/>
      <c r="B5" s="393">
        <v>1987</v>
      </c>
      <c r="C5" s="393">
        <v>1988</v>
      </c>
      <c r="D5" s="393">
        <v>1989</v>
      </c>
      <c r="E5" s="393">
        <v>1990</v>
      </c>
      <c r="F5" s="393">
        <v>1991</v>
      </c>
      <c r="G5" s="393">
        <v>1992</v>
      </c>
      <c r="H5" s="393">
        <v>1993</v>
      </c>
      <c r="I5" s="393">
        <v>1994</v>
      </c>
      <c r="J5" s="393">
        <v>1995</v>
      </c>
      <c r="K5" s="393">
        <v>1996</v>
      </c>
      <c r="L5" s="393">
        <v>1997</v>
      </c>
      <c r="M5" s="393">
        <v>1998</v>
      </c>
      <c r="N5" s="393">
        <v>1999</v>
      </c>
      <c r="O5" s="393">
        <v>2000</v>
      </c>
    </row>
    <row r="6" spans="1:15" s="191" customFormat="1" ht="12.75">
      <c r="A6" s="189" t="s">
        <v>48</v>
      </c>
      <c r="B6" s="201"/>
      <c r="C6" s="201"/>
      <c r="D6" s="201"/>
      <c r="E6" s="201"/>
      <c r="F6" s="201"/>
      <c r="G6" s="201"/>
      <c r="H6" s="201"/>
      <c r="I6" s="201"/>
      <c r="J6" s="201"/>
      <c r="K6" s="201"/>
      <c r="L6" s="201"/>
      <c r="M6" s="201"/>
      <c r="N6" s="196"/>
      <c r="O6" s="201"/>
    </row>
    <row r="7" spans="1:15" s="194" customFormat="1" ht="12.75">
      <c r="A7" s="156" t="s">
        <v>124</v>
      </c>
      <c r="B7" s="192" t="s">
        <v>49</v>
      </c>
      <c r="C7" s="192" t="s">
        <v>49</v>
      </c>
      <c r="D7" s="192" t="s">
        <v>49</v>
      </c>
      <c r="E7" s="192" t="s">
        <v>49</v>
      </c>
      <c r="F7" s="192" t="s">
        <v>49</v>
      </c>
      <c r="G7" s="192">
        <v>14853</v>
      </c>
      <c r="H7" s="192">
        <v>15398</v>
      </c>
      <c r="I7" s="192">
        <v>14820</v>
      </c>
      <c r="J7" s="192">
        <v>13805</v>
      </c>
      <c r="K7" s="192">
        <v>13353</v>
      </c>
      <c r="L7" s="192">
        <v>12962</v>
      </c>
      <c r="M7" s="192">
        <v>12662</v>
      </c>
      <c r="N7" s="192">
        <v>12343</v>
      </c>
      <c r="O7" s="192">
        <v>12268</v>
      </c>
    </row>
    <row r="8" spans="1:15" s="194" customFormat="1" ht="12.75">
      <c r="A8" s="156" t="s">
        <v>125</v>
      </c>
      <c r="B8" s="192" t="s">
        <v>49</v>
      </c>
      <c r="C8" s="192" t="s">
        <v>49</v>
      </c>
      <c r="D8" s="192" t="s">
        <v>49</v>
      </c>
      <c r="E8" s="192" t="s">
        <v>49</v>
      </c>
      <c r="F8" s="192" t="s">
        <v>49</v>
      </c>
      <c r="G8" s="192" t="s">
        <v>49</v>
      </c>
      <c r="H8" s="192" t="s">
        <v>49</v>
      </c>
      <c r="I8" s="192" t="s">
        <v>49</v>
      </c>
      <c r="J8" s="192" t="s">
        <v>49</v>
      </c>
      <c r="K8" s="192" t="s">
        <v>49</v>
      </c>
      <c r="L8" s="192" t="s">
        <v>49</v>
      </c>
      <c r="M8" s="192" t="s">
        <v>49</v>
      </c>
      <c r="N8" s="192" t="s">
        <v>49</v>
      </c>
      <c r="O8" s="192" t="s">
        <v>49</v>
      </c>
    </row>
    <row r="9" spans="1:27" s="194" customFormat="1" ht="12.75">
      <c r="A9" s="159" t="s">
        <v>50</v>
      </c>
      <c r="B9" s="192">
        <v>2418</v>
      </c>
      <c r="C9" s="192">
        <v>2282</v>
      </c>
      <c r="D9" s="192">
        <v>2310</v>
      </c>
      <c r="E9" s="192">
        <v>2481</v>
      </c>
      <c r="F9" s="192">
        <v>2538</v>
      </c>
      <c r="G9" s="192">
        <v>2742</v>
      </c>
      <c r="H9" s="192">
        <v>2841</v>
      </c>
      <c r="I9" s="192">
        <v>2776</v>
      </c>
      <c r="J9" s="192">
        <v>2587</v>
      </c>
      <c r="K9" s="192">
        <v>2405</v>
      </c>
      <c r="L9" s="192">
        <v>2350</v>
      </c>
      <c r="M9" s="192">
        <v>2268</v>
      </c>
      <c r="N9" s="198">
        <v>2405</v>
      </c>
      <c r="O9" s="192">
        <v>2377</v>
      </c>
      <c r="P9" s="149"/>
      <c r="Q9" s="149"/>
      <c r="R9" s="149"/>
      <c r="S9" s="149"/>
      <c r="T9" s="149"/>
      <c r="U9" s="149"/>
      <c r="V9" s="149"/>
      <c r="W9" s="149"/>
      <c r="X9" s="149"/>
      <c r="Y9" s="149"/>
      <c r="Z9" s="149"/>
      <c r="AA9" s="149"/>
    </row>
    <row r="10" spans="1:27" s="191" customFormat="1" ht="12.75">
      <c r="A10" s="195" t="s">
        <v>51</v>
      </c>
      <c r="B10" s="196"/>
      <c r="C10" s="196"/>
      <c r="D10" s="196"/>
      <c r="E10" s="196"/>
      <c r="F10" s="196"/>
      <c r="G10" s="196"/>
      <c r="H10" s="196"/>
      <c r="I10" s="196"/>
      <c r="J10" s="196"/>
      <c r="K10" s="196"/>
      <c r="L10" s="196"/>
      <c r="M10" s="196"/>
      <c r="N10" s="196"/>
      <c r="O10" s="196"/>
      <c r="P10" s="210"/>
      <c r="Q10" s="210"/>
      <c r="R10" s="210"/>
      <c r="S10" s="210"/>
      <c r="T10" s="210"/>
      <c r="U10" s="210"/>
      <c r="V10" s="210"/>
      <c r="W10" s="210"/>
      <c r="X10" s="210"/>
      <c r="Y10" s="210"/>
      <c r="Z10" s="210"/>
      <c r="AA10" s="211"/>
    </row>
    <row r="11" spans="1:27" s="194" customFormat="1" ht="12.75">
      <c r="A11" s="197" t="s">
        <v>52</v>
      </c>
      <c r="B11" s="198" t="s">
        <v>49</v>
      </c>
      <c r="C11" s="198" t="s">
        <v>49</v>
      </c>
      <c r="D11" s="198" t="s">
        <v>49</v>
      </c>
      <c r="E11" s="198" t="s">
        <v>49</v>
      </c>
      <c r="F11" s="198" t="s">
        <v>49</v>
      </c>
      <c r="G11" s="198" t="s">
        <v>49</v>
      </c>
      <c r="H11" s="198" t="s">
        <v>49</v>
      </c>
      <c r="I11" s="198" t="s">
        <v>49</v>
      </c>
      <c r="J11" s="198" t="s">
        <v>49</v>
      </c>
      <c r="K11" s="198" t="s">
        <v>49</v>
      </c>
      <c r="L11" s="198" t="s">
        <v>49</v>
      </c>
      <c r="M11" s="198" t="s">
        <v>49</v>
      </c>
      <c r="N11" s="198" t="s">
        <v>49</v>
      </c>
      <c r="O11" s="198" t="s">
        <v>49</v>
      </c>
      <c r="P11" s="147"/>
      <c r="Q11" s="147"/>
      <c r="R11" s="147"/>
      <c r="S11" s="147"/>
      <c r="T11" s="212"/>
      <c r="U11" s="212"/>
      <c r="V11" s="212"/>
      <c r="W11" s="147"/>
      <c r="X11" s="147"/>
      <c r="Y11" s="147"/>
      <c r="Z11" s="147"/>
      <c r="AA11" s="149"/>
    </row>
    <row r="12" spans="1:27" s="191" customFormat="1" ht="12.75">
      <c r="A12" s="213" t="s">
        <v>54</v>
      </c>
      <c r="B12" s="201"/>
      <c r="C12" s="201"/>
      <c r="D12" s="201"/>
      <c r="E12" s="201"/>
      <c r="F12" s="201"/>
      <c r="G12" s="201"/>
      <c r="H12" s="201"/>
      <c r="I12" s="201"/>
      <c r="J12" s="201"/>
      <c r="K12" s="201"/>
      <c r="L12" s="201"/>
      <c r="M12" s="201"/>
      <c r="N12" s="196"/>
      <c r="O12" s="201"/>
      <c r="P12" s="211"/>
      <c r="Q12" s="211"/>
      <c r="R12" s="211"/>
      <c r="S12" s="211"/>
      <c r="T12" s="211"/>
      <c r="U12" s="211"/>
      <c r="V12" s="211"/>
      <c r="W12" s="211"/>
      <c r="X12" s="211"/>
      <c r="Y12" s="211"/>
      <c r="Z12" s="211"/>
      <c r="AA12" s="211"/>
    </row>
    <row r="13" spans="1:15" s="194" customFormat="1" ht="12.75">
      <c r="A13" s="156" t="s">
        <v>55</v>
      </c>
      <c r="B13" s="192">
        <v>775</v>
      </c>
      <c r="C13" s="192">
        <v>758</v>
      </c>
      <c r="D13" s="192">
        <v>763</v>
      </c>
      <c r="E13" s="192">
        <v>691</v>
      </c>
      <c r="F13" s="192">
        <v>622</v>
      </c>
      <c r="G13" s="192">
        <v>628</v>
      </c>
      <c r="H13" s="192">
        <v>643</v>
      </c>
      <c r="I13" s="192">
        <v>580</v>
      </c>
      <c r="J13" s="192">
        <v>464</v>
      </c>
      <c r="K13" s="192">
        <v>347</v>
      </c>
      <c r="L13" s="192">
        <v>276</v>
      </c>
      <c r="M13" s="192">
        <v>381</v>
      </c>
      <c r="N13" s="192">
        <v>358</v>
      </c>
      <c r="O13" s="192">
        <v>404</v>
      </c>
    </row>
    <row r="14" spans="1:15" s="194" customFormat="1" ht="12.75">
      <c r="A14" s="156" t="s">
        <v>56</v>
      </c>
      <c r="B14" s="192">
        <v>922</v>
      </c>
      <c r="C14" s="192">
        <v>955</v>
      </c>
      <c r="D14" s="192">
        <v>987</v>
      </c>
      <c r="E14" s="192">
        <v>1104</v>
      </c>
      <c r="F14" s="192">
        <v>1071</v>
      </c>
      <c r="G14" s="192">
        <v>1563</v>
      </c>
      <c r="H14" s="192">
        <v>1540</v>
      </c>
      <c r="I14" s="192">
        <v>1515</v>
      </c>
      <c r="J14" s="192">
        <v>1475</v>
      </c>
      <c r="K14" s="192">
        <v>1457</v>
      </c>
      <c r="L14" s="192">
        <v>1424</v>
      </c>
      <c r="M14" s="192">
        <v>1410</v>
      </c>
      <c r="N14" s="192">
        <v>1393</v>
      </c>
      <c r="O14" s="192">
        <v>1513</v>
      </c>
    </row>
    <row r="15" spans="1:15" s="194" customFormat="1" ht="12.75">
      <c r="A15" s="156" t="s">
        <v>57</v>
      </c>
      <c r="B15" s="192">
        <v>843</v>
      </c>
      <c r="C15" s="192">
        <v>922</v>
      </c>
      <c r="D15" s="192">
        <v>964</v>
      </c>
      <c r="E15" s="192">
        <v>960</v>
      </c>
      <c r="F15" s="192">
        <v>922</v>
      </c>
      <c r="G15" s="192">
        <v>751</v>
      </c>
      <c r="H15" s="192">
        <v>1066</v>
      </c>
      <c r="I15" s="192">
        <v>1161</v>
      </c>
      <c r="J15" s="192">
        <v>1256</v>
      </c>
      <c r="K15" s="192">
        <v>1402</v>
      </c>
      <c r="L15" s="192">
        <v>1401</v>
      </c>
      <c r="M15" s="192">
        <v>1476</v>
      </c>
      <c r="N15" s="192">
        <v>1459</v>
      </c>
      <c r="O15" s="192">
        <v>1463</v>
      </c>
    </row>
    <row r="16" spans="1:15" s="194" customFormat="1" ht="12.75">
      <c r="A16" s="156" t="s">
        <v>85</v>
      </c>
      <c r="B16" s="192">
        <v>682</v>
      </c>
      <c r="C16" s="192">
        <v>692</v>
      </c>
      <c r="D16" s="192">
        <v>703</v>
      </c>
      <c r="E16" s="192">
        <v>711</v>
      </c>
      <c r="F16" s="192">
        <v>731</v>
      </c>
      <c r="G16" s="192">
        <v>722</v>
      </c>
      <c r="H16" s="192">
        <v>772</v>
      </c>
      <c r="I16" s="192">
        <v>821</v>
      </c>
      <c r="J16" s="192">
        <v>864</v>
      </c>
      <c r="K16" s="192">
        <v>879</v>
      </c>
      <c r="L16" s="192">
        <v>893</v>
      </c>
      <c r="M16" s="192">
        <v>880</v>
      </c>
      <c r="N16" s="192">
        <v>879</v>
      </c>
      <c r="O16" s="192">
        <v>999</v>
      </c>
    </row>
    <row r="17" spans="1:15" s="194" customFormat="1" ht="12.75">
      <c r="A17" s="156" t="s">
        <v>58</v>
      </c>
      <c r="B17" s="193">
        <v>38818</v>
      </c>
      <c r="C17" s="193">
        <v>38858</v>
      </c>
      <c r="D17" s="193">
        <v>37550</v>
      </c>
      <c r="E17" s="193">
        <v>37802</v>
      </c>
      <c r="F17" s="193">
        <v>40029</v>
      </c>
      <c r="G17" s="193">
        <v>45411</v>
      </c>
      <c r="H17" s="193">
        <v>49612</v>
      </c>
      <c r="I17" s="193">
        <v>52103</v>
      </c>
      <c r="J17" s="193">
        <v>53362</v>
      </c>
      <c r="K17" s="193">
        <v>52429</v>
      </c>
      <c r="L17" s="193">
        <v>50190</v>
      </c>
      <c r="M17" s="193">
        <v>49179</v>
      </c>
      <c r="N17" s="193">
        <v>50990</v>
      </c>
      <c r="O17" s="193">
        <v>55639</v>
      </c>
    </row>
    <row r="18" spans="1:15" s="194" customFormat="1" ht="12.75">
      <c r="A18" s="156" t="s">
        <v>59</v>
      </c>
      <c r="B18" s="192">
        <v>3519</v>
      </c>
      <c r="C18" s="192">
        <v>2989</v>
      </c>
      <c r="D18" s="192">
        <v>2798</v>
      </c>
      <c r="E18" s="192">
        <v>3197</v>
      </c>
      <c r="F18" s="192">
        <v>3887</v>
      </c>
      <c r="G18" s="192">
        <v>2754</v>
      </c>
      <c r="H18" s="192">
        <v>1435</v>
      </c>
      <c r="I18" s="192">
        <v>0</v>
      </c>
      <c r="J18" s="192">
        <v>0</v>
      </c>
      <c r="K18" s="192">
        <v>0</v>
      </c>
      <c r="L18" s="192">
        <v>0</v>
      </c>
      <c r="M18" s="192">
        <v>0</v>
      </c>
      <c r="N18" s="192">
        <v>0</v>
      </c>
      <c r="O18" s="192" t="s">
        <v>49</v>
      </c>
    </row>
    <row r="19" spans="1:15" s="194" customFormat="1" ht="12.75">
      <c r="A19" s="156" t="s">
        <v>60</v>
      </c>
      <c r="B19" s="193">
        <v>5397</v>
      </c>
      <c r="C19" s="193">
        <v>5409</v>
      </c>
      <c r="D19" s="193">
        <v>5331</v>
      </c>
      <c r="E19" s="193">
        <v>5265</v>
      </c>
      <c r="F19" s="193">
        <v>5088</v>
      </c>
      <c r="G19" s="193">
        <v>5131</v>
      </c>
      <c r="H19" s="193">
        <v>5112</v>
      </c>
      <c r="I19" s="193">
        <v>5027</v>
      </c>
      <c r="J19" s="193">
        <v>5077</v>
      </c>
      <c r="K19" s="193">
        <v>5089</v>
      </c>
      <c r="L19" s="193">
        <v>5048</v>
      </c>
      <c r="M19" s="193">
        <v>4981</v>
      </c>
      <c r="N19" s="193">
        <v>4925</v>
      </c>
      <c r="O19" s="193">
        <v>4695</v>
      </c>
    </row>
    <row r="20" spans="1:15" s="194" customFormat="1" ht="12.75">
      <c r="A20" s="156" t="s">
        <v>135</v>
      </c>
      <c r="B20" s="192">
        <v>922</v>
      </c>
      <c r="C20" s="192">
        <v>845</v>
      </c>
      <c r="D20" s="192">
        <v>842</v>
      </c>
      <c r="E20" s="192">
        <v>828</v>
      </c>
      <c r="F20" s="192">
        <v>852</v>
      </c>
      <c r="G20" s="192">
        <v>861</v>
      </c>
      <c r="H20" s="192">
        <v>862</v>
      </c>
      <c r="I20" s="192">
        <v>902</v>
      </c>
      <c r="J20" s="192">
        <v>951</v>
      </c>
      <c r="K20" s="192">
        <v>933</v>
      </c>
      <c r="L20" s="192">
        <v>929</v>
      </c>
      <c r="M20" s="192">
        <v>932</v>
      </c>
      <c r="N20" s="192">
        <v>937</v>
      </c>
      <c r="O20" s="192">
        <v>946</v>
      </c>
    </row>
    <row r="21" spans="1:15" s="191" customFormat="1" ht="12.75">
      <c r="A21" s="195" t="s">
        <v>61</v>
      </c>
      <c r="B21" s="196"/>
      <c r="C21" s="196"/>
      <c r="D21" s="196"/>
      <c r="E21" s="196"/>
      <c r="F21" s="196"/>
      <c r="G21" s="196"/>
      <c r="H21" s="196"/>
      <c r="I21" s="196"/>
      <c r="J21" s="196"/>
      <c r="K21" s="196"/>
      <c r="L21" s="196"/>
      <c r="M21" s="196"/>
      <c r="N21" s="196"/>
      <c r="O21" s="196"/>
    </row>
    <row r="22" spans="1:15" s="194" customFormat="1" ht="12.75">
      <c r="A22" s="159" t="s">
        <v>137</v>
      </c>
      <c r="B22" s="198">
        <v>2031</v>
      </c>
      <c r="C22" s="198">
        <v>2629</v>
      </c>
      <c r="D22" s="198">
        <v>2561</v>
      </c>
      <c r="E22" s="198">
        <v>2522</v>
      </c>
      <c r="F22" s="198">
        <v>2515</v>
      </c>
      <c r="G22" s="198">
        <v>2503</v>
      </c>
      <c r="H22" s="198">
        <v>2516</v>
      </c>
      <c r="I22" s="198">
        <v>2555</v>
      </c>
      <c r="J22" s="198">
        <v>2565</v>
      </c>
      <c r="K22" s="198">
        <v>2573</v>
      </c>
      <c r="L22" s="198">
        <v>2629</v>
      </c>
      <c r="M22" s="198">
        <v>2635</v>
      </c>
      <c r="N22" s="198">
        <v>2674</v>
      </c>
      <c r="O22" s="198">
        <v>2768</v>
      </c>
    </row>
    <row r="23" spans="1:15" s="191" customFormat="1" ht="12.75">
      <c r="A23" s="200" t="s">
        <v>62</v>
      </c>
      <c r="B23" s="201"/>
      <c r="C23" s="201"/>
      <c r="D23" s="201"/>
      <c r="E23" s="201"/>
      <c r="F23" s="201"/>
      <c r="G23" s="201"/>
      <c r="H23" s="201"/>
      <c r="I23" s="201"/>
      <c r="J23" s="201"/>
      <c r="K23" s="201"/>
      <c r="L23" s="201"/>
      <c r="M23" s="201"/>
      <c r="N23" s="201"/>
      <c r="O23" s="201"/>
    </row>
    <row r="24" spans="1:15" s="194" customFormat="1" ht="12.75">
      <c r="A24" s="202" t="s">
        <v>63</v>
      </c>
      <c r="B24" s="192">
        <v>733</v>
      </c>
      <c r="C24" s="192">
        <v>752</v>
      </c>
      <c r="D24" s="192">
        <v>787</v>
      </c>
      <c r="E24" s="192">
        <v>866</v>
      </c>
      <c r="F24" s="192">
        <v>976</v>
      </c>
      <c r="G24" s="192">
        <v>1089</v>
      </c>
      <c r="H24" s="192">
        <v>1005</v>
      </c>
      <c r="I24" s="192">
        <v>977</v>
      </c>
      <c r="J24" s="192">
        <v>957</v>
      </c>
      <c r="K24" s="192">
        <v>950</v>
      </c>
      <c r="L24" s="192">
        <v>935</v>
      </c>
      <c r="M24" s="192">
        <v>954</v>
      </c>
      <c r="N24" s="192">
        <v>930</v>
      </c>
      <c r="O24" s="192">
        <v>962</v>
      </c>
    </row>
    <row r="25" spans="1:15" s="194" customFormat="1" ht="12.75">
      <c r="A25" s="202" t="s">
        <v>64</v>
      </c>
      <c r="B25" s="192">
        <v>248</v>
      </c>
      <c r="C25" s="192">
        <v>254</v>
      </c>
      <c r="D25" s="192">
        <v>274</v>
      </c>
      <c r="E25" s="192">
        <v>348</v>
      </c>
      <c r="F25" s="192">
        <v>344</v>
      </c>
      <c r="G25" s="192">
        <v>417</v>
      </c>
      <c r="H25" s="192">
        <v>416</v>
      </c>
      <c r="I25" s="192">
        <v>428</v>
      </c>
      <c r="J25" s="192">
        <v>498</v>
      </c>
      <c r="K25" s="192">
        <v>468</v>
      </c>
      <c r="L25" s="192">
        <v>474</v>
      </c>
      <c r="M25" s="192">
        <v>522</v>
      </c>
      <c r="N25" s="192">
        <v>660</v>
      </c>
      <c r="O25" s="192">
        <v>732</v>
      </c>
    </row>
    <row r="26" spans="1:15" s="194" customFormat="1" ht="12.75">
      <c r="A26" s="202" t="s">
        <v>65</v>
      </c>
      <c r="B26" s="192">
        <v>830</v>
      </c>
      <c r="C26" s="192">
        <v>812</v>
      </c>
      <c r="D26" s="192">
        <v>831</v>
      </c>
      <c r="E26" s="192">
        <v>842</v>
      </c>
      <c r="F26" s="192">
        <v>738</v>
      </c>
      <c r="G26" s="192">
        <v>804</v>
      </c>
      <c r="H26" s="192">
        <v>811</v>
      </c>
      <c r="I26" s="192">
        <v>806</v>
      </c>
      <c r="J26" s="192">
        <v>722</v>
      </c>
      <c r="K26" s="192">
        <v>821</v>
      </c>
      <c r="L26" s="192">
        <v>799</v>
      </c>
      <c r="M26" s="192">
        <v>847</v>
      </c>
      <c r="N26" s="192">
        <v>811</v>
      </c>
      <c r="O26" s="192">
        <v>912</v>
      </c>
    </row>
    <row r="27" spans="1:15" s="194" customFormat="1" ht="12.75">
      <c r="A27" s="202" t="s">
        <v>66</v>
      </c>
      <c r="B27" s="192">
        <v>19</v>
      </c>
      <c r="C27" s="192">
        <v>19</v>
      </c>
      <c r="D27" s="192">
        <v>19</v>
      </c>
      <c r="E27" s="192">
        <v>20</v>
      </c>
      <c r="F27" s="192">
        <v>19</v>
      </c>
      <c r="G27" s="192">
        <v>21</v>
      </c>
      <c r="H27" s="192">
        <v>20</v>
      </c>
      <c r="I27" s="192">
        <v>21</v>
      </c>
      <c r="J27" s="192">
        <v>21</v>
      </c>
      <c r="K27" s="192">
        <v>20</v>
      </c>
      <c r="L27" s="192">
        <v>20</v>
      </c>
      <c r="M27" s="192">
        <v>23</v>
      </c>
      <c r="N27" s="192">
        <v>21</v>
      </c>
      <c r="O27" s="192">
        <v>21</v>
      </c>
    </row>
    <row r="28" spans="1:15" s="194" customFormat="1" ht="12.75">
      <c r="A28" s="202" t="s">
        <v>127</v>
      </c>
      <c r="B28" s="192">
        <v>0</v>
      </c>
      <c r="C28" s="192">
        <v>0</v>
      </c>
      <c r="D28" s="192">
        <v>0</v>
      </c>
      <c r="E28" s="192">
        <v>0</v>
      </c>
      <c r="F28" s="192">
        <v>0</v>
      </c>
      <c r="G28" s="192">
        <v>0</v>
      </c>
      <c r="H28" s="192">
        <v>0</v>
      </c>
      <c r="I28" s="192">
        <v>0</v>
      </c>
      <c r="J28" s="192">
        <v>716</v>
      </c>
      <c r="K28" s="192">
        <v>1349</v>
      </c>
      <c r="L28" s="192">
        <v>1236</v>
      </c>
      <c r="M28" s="192">
        <v>1261</v>
      </c>
      <c r="N28" s="192">
        <v>1260</v>
      </c>
      <c r="O28" s="192">
        <v>1348</v>
      </c>
    </row>
    <row r="29" spans="1:15" s="194" customFormat="1" ht="12.75">
      <c r="A29" s="202" t="s">
        <v>68</v>
      </c>
      <c r="B29" s="192">
        <v>791</v>
      </c>
      <c r="C29" s="192">
        <v>764</v>
      </c>
      <c r="D29" s="192">
        <v>795</v>
      </c>
      <c r="E29" s="192">
        <v>869</v>
      </c>
      <c r="F29" s="192">
        <v>910</v>
      </c>
      <c r="G29" s="192">
        <v>878</v>
      </c>
      <c r="H29" s="192">
        <v>989</v>
      </c>
      <c r="I29" s="192">
        <v>886</v>
      </c>
      <c r="J29" s="192">
        <v>420</v>
      </c>
      <c r="K29" s="192">
        <v>0</v>
      </c>
      <c r="L29" s="192">
        <v>0</v>
      </c>
      <c r="M29" s="192">
        <v>0</v>
      </c>
      <c r="N29" s="192">
        <v>0</v>
      </c>
      <c r="O29" s="192" t="s">
        <v>49</v>
      </c>
    </row>
    <row r="30" spans="1:15" s="194" customFormat="1" ht="12.75">
      <c r="A30" s="197" t="s">
        <v>69</v>
      </c>
      <c r="B30" s="198">
        <v>225</v>
      </c>
      <c r="C30" s="198">
        <v>229</v>
      </c>
      <c r="D30" s="198">
        <v>264</v>
      </c>
      <c r="E30" s="198">
        <v>303</v>
      </c>
      <c r="F30" s="198">
        <v>400</v>
      </c>
      <c r="G30" s="198">
        <v>387</v>
      </c>
      <c r="H30" s="198">
        <v>402</v>
      </c>
      <c r="I30" s="198">
        <v>353</v>
      </c>
      <c r="J30" s="198">
        <v>170</v>
      </c>
      <c r="K30" s="198">
        <v>0</v>
      </c>
      <c r="L30" s="198">
        <v>0</v>
      </c>
      <c r="M30" s="198">
        <v>0</v>
      </c>
      <c r="N30" s="198">
        <v>0</v>
      </c>
      <c r="O30" s="192" t="s">
        <v>49</v>
      </c>
    </row>
    <row r="31" spans="1:15" s="191" customFormat="1" ht="36" customHeight="1">
      <c r="A31" s="203" t="s">
        <v>70</v>
      </c>
      <c r="B31" s="204">
        <v>59173</v>
      </c>
      <c r="C31" s="204">
        <v>59169</v>
      </c>
      <c r="D31" s="204">
        <v>57779</v>
      </c>
      <c r="E31" s="204">
        <v>58809</v>
      </c>
      <c r="F31" s="204">
        <v>61642</v>
      </c>
      <c r="G31" s="204">
        <v>66662</v>
      </c>
      <c r="H31" s="204">
        <v>70042</v>
      </c>
      <c r="I31" s="204">
        <v>70911</v>
      </c>
      <c r="J31" s="204">
        <v>72105</v>
      </c>
      <c r="K31" s="204">
        <v>71122</v>
      </c>
      <c r="L31" s="204">
        <v>68604</v>
      </c>
      <c r="M31" s="204">
        <v>67749</v>
      </c>
      <c r="N31" s="204">
        <v>69702</v>
      </c>
      <c r="O31" s="220">
        <v>74779</v>
      </c>
    </row>
    <row r="32" spans="1:15" s="191" customFormat="1" ht="36.75" customHeight="1">
      <c r="A32" s="203" t="s">
        <v>71</v>
      </c>
      <c r="B32" s="214" t="s">
        <v>49</v>
      </c>
      <c r="C32" s="214" t="s">
        <v>49</v>
      </c>
      <c r="D32" s="214" t="s">
        <v>49</v>
      </c>
      <c r="E32" s="214" t="s">
        <v>49</v>
      </c>
      <c r="F32" s="214" t="s">
        <v>49</v>
      </c>
      <c r="G32" s="204">
        <v>81515</v>
      </c>
      <c r="H32" s="204">
        <v>85440</v>
      </c>
      <c r="I32" s="204">
        <v>85731</v>
      </c>
      <c r="J32" s="204">
        <v>85910</v>
      </c>
      <c r="K32" s="204">
        <v>84475</v>
      </c>
      <c r="L32" s="204">
        <v>81566</v>
      </c>
      <c r="M32" s="204">
        <v>80411</v>
      </c>
      <c r="N32" s="204">
        <v>82045</v>
      </c>
      <c r="O32" s="204">
        <v>87047</v>
      </c>
    </row>
    <row r="33" s="194" customFormat="1" ht="12.75">
      <c r="A33" s="205" t="s">
        <v>72</v>
      </c>
    </row>
    <row r="34" s="194" customFormat="1" ht="12.75">
      <c r="A34" s="205" t="s">
        <v>77</v>
      </c>
    </row>
    <row r="35" s="194" customFormat="1" ht="12.75">
      <c r="A35" s="205" t="s">
        <v>73</v>
      </c>
    </row>
    <row r="36" s="194" customFormat="1" ht="12.75">
      <c r="A36" s="205" t="s">
        <v>74</v>
      </c>
    </row>
    <row r="37" s="194" customFormat="1" ht="12.75">
      <c r="A37" s="205"/>
    </row>
    <row r="38" s="194" customFormat="1" ht="12.75">
      <c r="A38" s="205"/>
    </row>
    <row r="39" s="194" customFormat="1" ht="12.75">
      <c r="A39" s="206"/>
    </row>
    <row r="40" s="194" customFormat="1" ht="12.75">
      <c r="A40" s="206"/>
    </row>
    <row r="41" s="194" customFormat="1" ht="12.75">
      <c r="A41" s="206"/>
    </row>
    <row r="42" s="194" customFormat="1" ht="12.75">
      <c r="A42" s="206"/>
    </row>
    <row r="43" s="194" customFormat="1" ht="12.75">
      <c r="A43" s="206"/>
    </row>
    <row r="44" s="194" customFormat="1" ht="12.75">
      <c r="A44" s="206"/>
    </row>
    <row r="45" s="194" customFormat="1" ht="12.75">
      <c r="A45" s="206"/>
    </row>
    <row r="46" s="194" customFormat="1" ht="12.75">
      <c r="A46" s="206"/>
    </row>
    <row r="47" s="194" customFormat="1" ht="12.75">
      <c r="A47" s="206"/>
    </row>
    <row r="48" s="194" customFormat="1" ht="12.75">
      <c r="A48" s="206"/>
    </row>
    <row r="49" s="194" customFormat="1" ht="12.75">
      <c r="A49" s="206"/>
    </row>
    <row r="50" s="194" customFormat="1" ht="12.75">
      <c r="A50" s="206"/>
    </row>
    <row r="51" s="194" customFormat="1" ht="12.75">
      <c r="A51" s="206"/>
    </row>
    <row r="52" s="194" customFormat="1" ht="12.75">
      <c r="A52" s="206"/>
    </row>
    <row r="53" s="194" customFormat="1" ht="12.75">
      <c r="A53" s="206"/>
    </row>
    <row r="54" s="194" customFormat="1" ht="12.75">
      <c r="A54" s="206"/>
    </row>
    <row r="55" s="194" customFormat="1" ht="12.75">
      <c r="A55" s="206"/>
    </row>
    <row r="56" s="194" customFormat="1" ht="12.75">
      <c r="A56" s="206"/>
    </row>
    <row r="57" s="194" customFormat="1" ht="12.75">
      <c r="A57" s="206"/>
    </row>
    <row r="58" s="194" customFormat="1" ht="12.75">
      <c r="A58" s="206"/>
    </row>
    <row r="59" s="194" customFormat="1" ht="12.75">
      <c r="A59" s="206"/>
    </row>
    <row r="60" s="194" customFormat="1" ht="12.75">
      <c r="A60" s="206"/>
    </row>
    <row r="61" s="194" customFormat="1" ht="12.75">
      <c r="A61" s="206"/>
    </row>
    <row r="62" s="194" customFormat="1" ht="12.75">
      <c r="A62" s="206"/>
    </row>
    <row r="63" s="194" customFormat="1" ht="12.75">
      <c r="A63" s="206"/>
    </row>
    <row r="64" s="194" customFormat="1" ht="12.75">
      <c r="A64" s="206"/>
    </row>
    <row r="65" s="194" customFormat="1" ht="12.75">
      <c r="A65" s="206"/>
    </row>
    <row r="66" s="194" customFormat="1" ht="12.75">
      <c r="A66" s="206"/>
    </row>
    <row r="67" s="194" customFormat="1" ht="12.75">
      <c r="A67" s="206"/>
    </row>
    <row r="68" s="194" customFormat="1" ht="12.75">
      <c r="A68" s="206"/>
    </row>
  </sheetData>
  <sheetProtection/>
  <mergeCells count="1">
    <mergeCell ref="A2:P2"/>
  </mergeCells>
  <printOptions/>
  <pageMargins left="0.7" right="0.7" top="0.75" bottom="0.75" header="0.3" footer="0.3"/>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R67"/>
  <sheetViews>
    <sheetView showGridLines="0" zoomScalePageLayoutView="0" workbookViewId="0" topLeftCell="A1">
      <selection activeCell="M40" sqref="M40"/>
    </sheetView>
  </sheetViews>
  <sheetFormatPr defaultColWidth="10.28125" defaultRowHeight="12.75"/>
  <cols>
    <col min="1" max="1" width="22.28125" style="207" customWidth="1"/>
    <col min="2" max="15" width="7.421875" style="207" customWidth="1"/>
    <col min="16" max="16" width="7.28125" style="207" customWidth="1"/>
    <col min="17" max="17" width="2.421875" style="207" customWidth="1"/>
    <col min="18" max="16384" width="10.28125" style="207" customWidth="1"/>
  </cols>
  <sheetData>
    <row r="1" spans="1:18" ht="12.75" customHeight="1">
      <c r="A1" s="1"/>
      <c r="B1" s="1"/>
      <c r="C1" s="1"/>
      <c r="D1" s="1"/>
      <c r="E1" s="1"/>
      <c r="F1" s="1"/>
      <c r="G1" s="1"/>
      <c r="H1" s="1"/>
      <c r="I1" s="1"/>
      <c r="J1" s="1"/>
      <c r="K1" s="1"/>
      <c r="L1" s="1"/>
      <c r="M1" s="1"/>
      <c r="N1" s="1"/>
      <c r="O1" s="1"/>
      <c r="P1" s="1"/>
      <c r="Q1" s="1"/>
      <c r="R1" s="170"/>
    </row>
    <row r="2" spans="1:18" ht="12.75" customHeight="1">
      <c r="A2" s="581" t="s">
        <v>78</v>
      </c>
      <c r="B2" s="581"/>
      <c r="C2" s="581"/>
      <c r="D2" s="581"/>
      <c r="E2" s="581"/>
      <c r="F2" s="581"/>
      <c r="G2" s="581"/>
      <c r="H2" s="581"/>
      <c r="I2" s="581"/>
      <c r="J2" s="581"/>
      <c r="K2" s="581"/>
      <c r="L2" s="581"/>
      <c r="M2" s="581"/>
      <c r="N2" s="581"/>
      <c r="O2" s="581"/>
      <c r="P2" s="581"/>
      <c r="Q2" s="145"/>
      <c r="R2" s="170"/>
    </row>
    <row r="3" spans="1:18" ht="12.75" customHeight="1">
      <c r="A3" s="1"/>
      <c r="B3" s="1"/>
      <c r="C3" s="1"/>
      <c r="D3" s="1"/>
      <c r="E3" s="1"/>
      <c r="F3" s="1"/>
      <c r="G3" s="1"/>
      <c r="H3" s="1"/>
      <c r="I3" s="1"/>
      <c r="J3" s="1"/>
      <c r="K3" s="1"/>
      <c r="L3" s="1"/>
      <c r="M3" s="1"/>
      <c r="N3" s="1"/>
      <c r="O3" s="1"/>
      <c r="P3" s="1"/>
      <c r="Q3" s="1"/>
      <c r="R3" s="170"/>
    </row>
    <row r="4" s="191" customFormat="1" ht="12.75">
      <c r="B4" s="191" t="s">
        <v>76</v>
      </c>
    </row>
    <row r="5" spans="1:16" s="188" customFormat="1" ht="12.75">
      <c r="A5" s="209"/>
      <c r="B5" s="393" t="s">
        <v>47</v>
      </c>
      <c r="C5" s="393">
        <v>2002</v>
      </c>
      <c r="D5" s="393">
        <v>2003</v>
      </c>
      <c r="E5" s="393">
        <v>2004</v>
      </c>
      <c r="F5" s="393">
        <v>2005</v>
      </c>
      <c r="G5" s="393">
        <v>2006</v>
      </c>
      <c r="H5" s="393" t="s">
        <v>79</v>
      </c>
      <c r="I5" s="393" t="s">
        <v>80</v>
      </c>
      <c r="J5" s="393" t="s">
        <v>81</v>
      </c>
      <c r="K5" s="393" t="s">
        <v>82</v>
      </c>
      <c r="L5" s="393" t="s">
        <v>83</v>
      </c>
      <c r="M5" s="393">
        <v>2012</v>
      </c>
      <c r="N5" s="393">
        <v>2013</v>
      </c>
      <c r="O5" s="393">
        <v>2014</v>
      </c>
      <c r="P5" s="393">
        <v>2015</v>
      </c>
    </row>
    <row r="6" spans="1:16" s="191" customFormat="1" ht="12.75">
      <c r="A6" s="189" t="s">
        <v>48</v>
      </c>
      <c r="B6" s="201"/>
      <c r="C6" s="201"/>
      <c r="D6" s="201"/>
      <c r="E6" s="201"/>
      <c r="F6" s="201"/>
      <c r="G6" s="215"/>
      <c r="H6" s="215"/>
      <c r="I6" s="215"/>
      <c r="J6" s="201"/>
      <c r="K6" s="201"/>
      <c r="L6" s="201"/>
      <c r="M6" s="201"/>
      <c r="N6" s="201"/>
      <c r="O6" s="201"/>
      <c r="P6" s="201"/>
    </row>
    <row r="7" spans="1:16" s="194" customFormat="1" ht="12.75">
      <c r="A7" s="156" t="s">
        <v>124</v>
      </c>
      <c r="B7" s="192">
        <v>12976</v>
      </c>
      <c r="C7" s="192">
        <v>15684</v>
      </c>
      <c r="D7" s="192">
        <v>17276</v>
      </c>
      <c r="E7" s="192">
        <v>18013</v>
      </c>
      <c r="F7" s="193">
        <v>19028</v>
      </c>
      <c r="G7" s="216">
        <f>'[1]NbInscrits'!$B$29</f>
        <v>20321</v>
      </c>
      <c r="H7" s="216">
        <v>21738</v>
      </c>
      <c r="I7" s="216">
        <v>23512</v>
      </c>
      <c r="J7" s="192">
        <v>24511</v>
      </c>
      <c r="K7" s="192">
        <v>24686</v>
      </c>
      <c r="L7" s="192">
        <v>25172</v>
      </c>
      <c r="M7" s="192">
        <v>25359</v>
      </c>
      <c r="N7" s="192">
        <v>26181</v>
      </c>
      <c r="O7" s="192">
        <v>26911</v>
      </c>
      <c r="P7" s="192">
        <v>27297</v>
      </c>
    </row>
    <row r="8" spans="1:16" s="194" customFormat="1" ht="12.75">
      <c r="A8" s="156" t="s">
        <v>125</v>
      </c>
      <c r="B8" s="192" t="s">
        <v>49</v>
      </c>
      <c r="C8" s="192" t="s">
        <v>49</v>
      </c>
      <c r="D8" s="192" t="s">
        <v>49</v>
      </c>
      <c r="E8" s="192" t="s">
        <v>49</v>
      </c>
      <c r="F8" s="193" t="s">
        <v>49</v>
      </c>
      <c r="G8" s="216" t="s">
        <v>49</v>
      </c>
      <c r="H8" s="216">
        <v>1434</v>
      </c>
      <c r="I8" s="216">
        <v>2763</v>
      </c>
      <c r="J8" s="192">
        <v>3004</v>
      </c>
      <c r="K8" s="192">
        <v>3281</v>
      </c>
      <c r="L8" s="192">
        <v>3485</v>
      </c>
      <c r="M8" s="192">
        <v>3416</v>
      </c>
      <c r="N8" s="192">
        <v>3533</v>
      </c>
      <c r="O8" s="192">
        <v>3596</v>
      </c>
      <c r="P8" s="192">
        <v>3623</v>
      </c>
    </row>
    <row r="9" spans="1:16" s="194" customFormat="1" ht="12.75">
      <c r="A9" s="159" t="s">
        <v>50</v>
      </c>
      <c r="B9" s="192">
        <v>2487</v>
      </c>
      <c r="C9" s="192">
        <v>2588</v>
      </c>
      <c r="D9" s="192">
        <v>2589</v>
      </c>
      <c r="E9" s="192">
        <v>2688</v>
      </c>
      <c r="F9" s="193">
        <v>3003</v>
      </c>
      <c r="G9" s="216">
        <f>'[1]NbInscrits'!$C$29</f>
        <v>3282</v>
      </c>
      <c r="H9" s="216">
        <v>3280</v>
      </c>
      <c r="I9" s="216">
        <v>4162</v>
      </c>
      <c r="J9" s="192">
        <v>4482</v>
      </c>
      <c r="K9" s="192">
        <v>4599</v>
      </c>
      <c r="L9" s="192">
        <v>4912</v>
      </c>
      <c r="M9" s="192">
        <v>5163</v>
      </c>
      <c r="N9" s="192">
        <v>5419</v>
      </c>
      <c r="O9" s="192">
        <v>5448</v>
      </c>
      <c r="P9" s="192">
        <v>5541</v>
      </c>
    </row>
    <row r="10" spans="1:16" s="194" customFormat="1" ht="12.75">
      <c r="A10" s="195" t="s">
        <v>51</v>
      </c>
      <c r="B10" s="196"/>
      <c r="C10" s="196"/>
      <c r="D10" s="196"/>
      <c r="E10" s="196"/>
      <c r="F10" s="196"/>
      <c r="G10" s="196"/>
      <c r="H10" s="196"/>
      <c r="I10" s="196"/>
      <c r="J10" s="196"/>
      <c r="K10" s="196"/>
      <c r="L10" s="196"/>
      <c r="M10" s="196"/>
      <c r="N10" s="196"/>
      <c r="O10" s="196"/>
      <c r="P10" s="196"/>
    </row>
    <row r="11" spans="1:16" s="194" customFormat="1" ht="12.75">
      <c r="A11" s="197" t="s">
        <v>52</v>
      </c>
      <c r="B11" s="198" t="s">
        <v>49</v>
      </c>
      <c r="C11" s="198" t="s">
        <v>49</v>
      </c>
      <c r="D11" s="198" t="s">
        <v>49</v>
      </c>
      <c r="E11" s="198" t="s">
        <v>49</v>
      </c>
      <c r="F11" s="198" t="s">
        <v>49</v>
      </c>
      <c r="G11" s="198" t="s">
        <v>49</v>
      </c>
      <c r="H11" s="198" t="s">
        <v>49</v>
      </c>
      <c r="I11" s="198" t="s">
        <v>49</v>
      </c>
      <c r="J11" s="198" t="s">
        <v>49</v>
      </c>
      <c r="K11" s="198" t="s">
        <v>53</v>
      </c>
      <c r="L11" s="198" t="s">
        <v>53</v>
      </c>
      <c r="M11" s="198">
        <v>461</v>
      </c>
      <c r="N11" s="198">
        <v>371</v>
      </c>
      <c r="O11" s="198">
        <v>430</v>
      </c>
      <c r="P11" s="198">
        <v>414</v>
      </c>
    </row>
    <row r="12" spans="1:16" s="191" customFormat="1" ht="12.75">
      <c r="A12" s="213" t="s">
        <v>54</v>
      </c>
      <c r="B12" s="201"/>
      <c r="C12" s="201"/>
      <c r="D12" s="201"/>
      <c r="E12" s="201"/>
      <c r="F12" s="201"/>
      <c r="G12" s="215"/>
      <c r="H12" s="215"/>
      <c r="I12" s="215"/>
      <c r="J12" s="201"/>
      <c r="K12" s="201"/>
      <c r="L12" s="201"/>
      <c r="M12" s="201"/>
      <c r="N12" s="201"/>
      <c r="O12" s="201"/>
      <c r="P12" s="201"/>
    </row>
    <row r="13" spans="1:16" s="194" customFormat="1" ht="12.75">
      <c r="A13" s="156" t="s">
        <v>55</v>
      </c>
      <c r="B13" s="192">
        <v>387</v>
      </c>
      <c r="C13" s="192">
        <v>381</v>
      </c>
      <c r="D13" s="192">
        <v>395</v>
      </c>
      <c r="E13" s="192">
        <v>398</v>
      </c>
      <c r="F13" s="192">
        <v>420</v>
      </c>
      <c r="G13" s="216">
        <f>'[1]NbInscrits'!$P$29</f>
        <v>392</v>
      </c>
      <c r="H13" s="216">
        <v>242</v>
      </c>
      <c r="I13" s="216">
        <v>365</v>
      </c>
      <c r="J13" s="192">
        <v>357</v>
      </c>
      <c r="K13" s="192">
        <v>370</v>
      </c>
      <c r="L13" s="192">
        <v>445</v>
      </c>
      <c r="M13" s="192">
        <v>354</v>
      </c>
      <c r="N13" s="192">
        <v>343</v>
      </c>
      <c r="O13" s="192">
        <v>344</v>
      </c>
      <c r="P13" s="192">
        <v>349</v>
      </c>
    </row>
    <row r="14" spans="1:16" s="194" customFormat="1" ht="12.75">
      <c r="A14" s="156" t="s">
        <v>56</v>
      </c>
      <c r="B14" s="192">
        <v>1466</v>
      </c>
      <c r="C14" s="192">
        <v>1705</v>
      </c>
      <c r="D14" s="192">
        <v>1684</v>
      </c>
      <c r="E14" s="192">
        <v>1654</v>
      </c>
      <c r="F14" s="193">
        <v>1796</v>
      </c>
      <c r="G14" s="216">
        <f>'[1]NbInscrits'!$K$29</f>
        <v>1860</v>
      </c>
      <c r="H14" s="216">
        <v>2020</v>
      </c>
      <c r="I14" s="216">
        <v>1977</v>
      </c>
      <c r="J14" s="192">
        <v>2023</v>
      </c>
      <c r="K14" s="192">
        <v>2128</v>
      </c>
      <c r="L14" s="192">
        <v>2174</v>
      </c>
      <c r="M14" s="192">
        <v>2025</v>
      </c>
      <c r="N14" s="192">
        <v>1981</v>
      </c>
      <c r="O14" s="192">
        <v>1849</v>
      </c>
      <c r="P14" s="192">
        <v>1742</v>
      </c>
    </row>
    <row r="15" spans="1:16" s="194" customFormat="1" ht="12.75">
      <c r="A15" s="156" t="s">
        <v>57</v>
      </c>
      <c r="B15" s="192">
        <v>1374</v>
      </c>
      <c r="C15" s="192">
        <v>1395</v>
      </c>
      <c r="D15" s="192">
        <v>1410</v>
      </c>
      <c r="E15" s="192">
        <v>1284</v>
      </c>
      <c r="F15" s="193">
        <v>1192</v>
      </c>
      <c r="G15" s="216">
        <f>'[1]NbInscrits'!$N$29</f>
        <v>1323</v>
      </c>
      <c r="H15" s="216">
        <v>1441</v>
      </c>
      <c r="I15" s="216">
        <v>1516</v>
      </c>
      <c r="J15" s="192">
        <v>1512</v>
      </c>
      <c r="K15" s="192">
        <v>1652</v>
      </c>
      <c r="L15" s="192">
        <v>1659</v>
      </c>
      <c r="M15" s="192">
        <v>1691</v>
      </c>
      <c r="N15" s="192">
        <v>1695</v>
      </c>
      <c r="O15" s="192">
        <v>1817</v>
      </c>
      <c r="P15" s="192">
        <v>1828</v>
      </c>
    </row>
    <row r="16" spans="1:16" s="194" customFormat="1" ht="12.75">
      <c r="A16" s="156" t="s">
        <v>85</v>
      </c>
      <c r="B16" s="192">
        <v>920</v>
      </c>
      <c r="C16" s="192">
        <v>947</v>
      </c>
      <c r="D16" s="192">
        <v>1007</v>
      </c>
      <c r="E16" s="192">
        <v>1032</v>
      </c>
      <c r="F16" s="193">
        <v>1087</v>
      </c>
      <c r="G16" s="216">
        <f>'[1]NbInscrits'!$F$29</f>
        <v>1140</v>
      </c>
      <c r="H16" s="216">
        <v>1171</v>
      </c>
      <c r="I16" s="216">
        <v>1248</v>
      </c>
      <c r="J16" s="192">
        <v>1286</v>
      </c>
      <c r="K16" s="192">
        <v>1437</v>
      </c>
      <c r="L16" s="192">
        <v>1600</v>
      </c>
      <c r="M16" s="192">
        <v>1726</v>
      </c>
      <c r="N16" s="192">
        <v>2112</v>
      </c>
      <c r="O16" s="192">
        <v>2353</v>
      </c>
      <c r="P16" s="192">
        <v>2550</v>
      </c>
    </row>
    <row r="17" spans="1:16" s="194" customFormat="1" ht="12.75">
      <c r="A17" s="156" t="s">
        <v>58</v>
      </c>
      <c r="B17" s="193">
        <v>62216</v>
      </c>
      <c r="C17" s="193">
        <v>68876</v>
      </c>
      <c r="D17" s="193">
        <v>74461</v>
      </c>
      <c r="E17" s="193">
        <v>77259</v>
      </c>
      <c r="F17" s="193">
        <v>83838</v>
      </c>
      <c r="G17" s="216">
        <f>'[1]NbInscrits'!$J$29</f>
        <v>85326</v>
      </c>
      <c r="H17" s="216">
        <f>93393-13104</f>
        <v>80289</v>
      </c>
      <c r="I17" s="216">
        <v>80904</v>
      </c>
      <c r="J17" s="193">
        <v>84575</v>
      </c>
      <c r="K17" s="193">
        <v>85767</v>
      </c>
      <c r="L17" s="193">
        <v>87745</v>
      </c>
      <c r="M17" s="193">
        <v>88115</v>
      </c>
      <c r="N17" s="193">
        <v>90531</v>
      </c>
      <c r="O17" s="193">
        <v>90976</v>
      </c>
      <c r="P17" s="193">
        <v>91377</v>
      </c>
    </row>
    <row r="18" spans="1:16" s="194" customFormat="1" ht="12.75">
      <c r="A18" s="156" t="s">
        <v>59</v>
      </c>
      <c r="B18" s="192" t="s">
        <v>49</v>
      </c>
      <c r="C18" s="192" t="s">
        <v>49</v>
      </c>
      <c r="D18" s="192" t="s">
        <v>49</v>
      </c>
      <c r="E18" s="192" t="s">
        <v>49</v>
      </c>
      <c r="F18" s="192" t="s">
        <v>49</v>
      </c>
      <c r="G18" s="217" t="s">
        <v>49</v>
      </c>
      <c r="H18" s="217" t="s">
        <v>49</v>
      </c>
      <c r="I18" s="217" t="s">
        <v>49</v>
      </c>
      <c r="J18" s="192" t="s">
        <v>49</v>
      </c>
      <c r="K18" s="192" t="s">
        <v>49</v>
      </c>
      <c r="L18" s="192" t="s">
        <v>49</v>
      </c>
      <c r="M18" s="192" t="s">
        <v>84</v>
      </c>
      <c r="N18" s="192" t="s">
        <v>84</v>
      </c>
      <c r="O18" s="192" t="s">
        <v>84</v>
      </c>
      <c r="P18" s="192" t="s">
        <v>84</v>
      </c>
    </row>
    <row r="19" spans="1:16" s="194" customFormat="1" ht="12.75">
      <c r="A19" s="156" t="s">
        <v>60</v>
      </c>
      <c r="B19" s="193">
        <v>4721</v>
      </c>
      <c r="C19" s="193">
        <v>4709</v>
      </c>
      <c r="D19" s="193">
        <v>4896</v>
      </c>
      <c r="E19" s="193">
        <v>5196</v>
      </c>
      <c r="F19" s="193">
        <v>5588</v>
      </c>
      <c r="G19" s="216">
        <f>'[1]NbInscrits'!$L$29</f>
        <v>6132</v>
      </c>
      <c r="H19" s="216">
        <v>6152</v>
      </c>
      <c r="I19" s="216">
        <v>6345</v>
      </c>
      <c r="J19" s="193">
        <v>6642</v>
      </c>
      <c r="K19" s="193">
        <v>6458</v>
      </c>
      <c r="L19" s="193">
        <v>6754</v>
      </c>
      <c r="M19" s="193">
        <v>7307</v>
      </c>
      <c r="N19" s="193">
        <v>7676</v>
      </c>
      <c r="O19" s="193">
        <v>8017</v>
      </c>
      <c r="P19" s="193">
        <v>8315</v>
      </c>
    </row>
    <row r="20" spans="1:16" s="194" customFormat="1" ht="12.75">
      <c r="A20" s="156" t="s">
        <v>135</v>
      </c>
      <c r="B20" s="192">
        <v>968</v>
      </c>
      <c r="C20" s="192">
        <v>991</v>
      </c>
      <c r="D20" s="192">
        <v>947</v>
      </c>
      <c r="E20" s="192">
        <v>1077</v>
      </c>
      <c r="F20" s="193">
        <v>1207</v>
      </c>
      <c r="G20" s="216">
        <f>'[1]NbInscrits'!$M$29</f>
        <v>1255</v>
      </c>
      <c r="H20" s="216">
        <v>841</v>
      </c>
      <c r="I20" s="216">
        <v>1359</v>
      </c>
      <c r="J20" s="192">
        <v>1620</v>
      </c>
      <c r="K20" s="192">
        <v>1190</v>
      </c>
      <c r="L20" s="192">
        <v>1904</v>
      </c>
      <c r="M20" s="192">
        <v>2323</v>
      </c>
      <c r="N20" s="192">
        <v>2575</v>
      </c>
      <c r="O20" s="192">
        <v>2613</v>
      </c>
      <c r="P20" s="192">
        <v>2709</v>
      </c>
    </row>
    <row r="21" spans="1:16" s="191" customFormat="1" ht="12.75">
      <c r="A21" s="195" t="s">
        <v>61</v>
      </c>
      <c r="B21" s="196"/>
      <c r="C21" s="196"/>
      <c r="D21" s="196"/>
      <c r="E21" s="196"/>
      <c r="F21" s="196"/>
      <c r="G21" s="218"/>
      <c r="H21" s="218"/>
      <c r="I21" s="218"/>
      <c r="J21" s="196"/>
      <c r="K21" s="196"/>
      <c r="L21" s="196"/>
      <c r="M21" s="196"/>
      <c r="N21" s="196"/>
      <c r="O21" s="196"/>
      <c r="P21" s="196"/>
    </row>
    <row r="22" spans="1:16" s="194" customFormat="1" ht="12.75">
      <c r="A22" s="159" t="s">
        <v>137</v>
      </c>
      <c r="B22" s="198">
        <v>2833</v>
      </c>
      <c r="C22" s="198">
        <v>3026</v>
      </c>
      <c r="D22" s="198">
        <v>3180</v>
      </c>
      <c r="E22" s="198">
        <v>3430</v>
      </c>
      <c r="F22" s="199">
        <v>3709</v>
      </c>
      <c r="G22" s="219">
        <f>'[1]NbInscrits'!$O$29</f>
        <v>3855</v>
      </c>
      <c r="H22" s="219">
        <v>3882</v>
      </c>
      <c r="I22" s="219">
        <v>3816</v>
      </c>
      <c r="J22" s="198">
        <v>3904</v>
      </c>
      <c r="K22" s="198">
        <v>3945</v>
      </c>
      <c r="L22" s="198">
        <v>3974</v>
      </c>
      <c r="M22" s="198">
        <v>3995</v>
      </c>
      <c r="N22" s="198">
        <v>4009</v>
      </c>
      <c r="O22" s="198">
        <v>4011</v>
      </c>
      <c r="P22" s="198">
        <v>4055</v>
      </c>
    </row>
    <row r="23" spans="1:16" s="191" customFormat="1" ht="12.75">
      <c r="A23" s="200" t="s">
        <v>62</v>
      </c>
      <c r="B23" s="201"/>
      <c r="C23" s="201"/>
      <c r="D23" s="201"/>
      <c r="E23" s="201"/>
      <c r="F23" s="201"/>
      <c r="G23" s="215"/>
      <c r="H23" s="215"/>
      <c r="I23" s="215"/>
      <c r="J23" s="201"/>
      <c r="K23" s="201"/>
      <c r="L23" s="201"/>
      <c r="M23" s="201"/>
      <c r="N23" s="201"/>
      <c r="O23" s="201"/>
      <c r="P23" s="201"/>
    </row>
    <row r="24" spans="1:16" s="194" customFormat="1" ht="12.75">
      <c r="A24" s="202" t="s">
        <v>63</v>
      </c>
      <c r="B24" s="192">
        <v>1124</v>
      </c>
      <c r="C24" s="192">
        <v>1099</v>
      </c>
      <c r="D24" s="192">
        <v>1134</v>
      </c>
      <c r="E24" s="192">
        <v>1091</v>
      </c>
      <c r="F24" s="193">
        <v>1185</v>
      </c>
      <c r="G24" s="216">
        <f>'[1]NbInscrits'!$G$29</f>
        <v>1152</v>
      </c>
      <c r="H24" s="216">
        <v>1113</v>
      </c>
      <c r="I24" s="216">
        <v>1149</v>
      </c>
      <c r="J24" s="192">
        <v>1131</v>
      </c>
      <c r="K24" s="192">
        <v>1032</v>
      </c>
      <c r="L24" s="192">
        <v>994</v>
      </c>
      <c r="M24" s="192">
        <v>1018</v>
      </c>
      <c r="N24" s="192">
        <v>1088</v>
      </c>
      <c r="O24" s="192">
        <v>1100</v>
      </c>
      <c r="P24" s="192">
        <v>1289</v>
      </c>
    </row>
    <row r="25" spans="1:16" s="194" customFormat="1" ht="12.75">
      <c r="A25" s="202" t="s">
        <v>64</v>
      </c>
      <c r="B25" s="192">
        <v>829</v>
      </c>
      <c r="C25" s="192">
        <v>570</v>
      </c>
      <c r="D25" s="192">
        <v>729</v>
      </c>
      <c r="E25" s="192">
        <v>895</v>
      </c>
      <c r="F25" s="192">
        <v>819</v>
      </c>
      <c r="G25" s="216">
        <f>'[1]NbInscrits'!$H$29</f>
        <v>699</v>
      </c>
      <c r="H25" s="216">
        <v>703</v>
      </c>
      <c r="I25" s="216">
        <v>604</v>
      </c>
      <c r="J25" s="192">
        <v>625</v>
      </c>
      <c r="K25" s="192">
        <v>575</v>
      </c>
      <c r="L25" s="192">
        <v>493</v>
      </c>
      <c r="M25" s="192">
        <v>502</v>
      </c>
      <c r="N25" s="192">
        <v>487</v>
      </c>
      <c r="O25" s="192">
        <v>468</v>
      </c>
      <c r="P25" s="192">
        <v>547</v>
      </c>
    </row>
    <row r="26" spans="1:16" s="194" customFormat="1" ht="12.75">
      <c r="A26" s="202" t="s">
        <v>65</v>
      </c>
      <c r="B26" s="192">
        <v>877</v>
      </c>
      <c r="C26" s="192">
        <v>1003</v>
      </c>
      <c r="D26" s="192">
        <v>971</v>
      </c>
      <c r="E26" s="192">
        <v>1046</v>
      </c>
      <c r="F26" s="193">
        <v>1124</v>
      </c>
      <c r="G26" s="216">
        <f>'[1]NbInscrits'!$I$29</f>
        <v>791</v>
      </c>
      <c r="H26" s="216">
        <v>1058</v>
      </c>
      <c r="I26" s="216">
        <v>1087</v>
      </c>
      <c r="J26" s="192">
        <v>1110</v>
      </c>
      <c r="K26" s="192">
        <v>1104</v>
      </c>
      <c r="L26" s="192">
        <v>1087</v>
      </c>
      <c r="M26" s="192">
        <v>1126</v>
      </c>
      <c r="N26" s="192">
        <v>1119</v>
      </c>
      <c r="O26" s="192">
        <v>1421</v>
      </c>
      <c r="P26" s="192">
        <v>1595</v>
      </c>
    </row>
    <row r="27" spans="1:16" s="194" customFormat="1" ht="12.75">
      <c r="A27" s="202" t="s">
        <v>66</v>
      </c>
      <c r="B27" s="192">
        <v>26</v>
      </c>
      <c r="C27" s="192">
        <v>26</v>
      </c>
      <c r="D27" s="192">
        <v>29</v>
      </c>
      <c r="E27" s="192">
        <v>26</v>
      </c>
      <c r="F27" s="192">
        <v>31</v>
      </c>
      <c r="G27" s="216">
        <f>'[1]NbInscrits'!$E$29</f>
        <v>30</v>
      </c>
      <c r="H27" s="216">
        <v>31</v>
      </c>
      <c r="I27" s="216">
        <v>29</v>
      </c>
      <c r="J27" s="192">
        <v>32</v>
      </c>
      <c r="K27" s="192">
        <v>28</v>
      </c>
      <c r="L27" s="192" t="s">
        <v>49</v>
      </c>
      <c r="M27" s="192" t="s">
        <v>84</v>
      </c>
      <c r="N27" s="192" t="s">
        <v>84</v>
      </c>
      <c r="O27" s="192" t="s">
        <v>84</v>
      </c>
      <c r="P27" s="192" t="s">
        <v>84</v>
      </c>
    </row>
    <row r="28" spans="1:16" s="194" customFormat="1" ht="12.75">
      <c r="A28" s="202" t="s">
        <v>127</v>
      </c>
      <c r="B28" s="192">
        <v>1428</v>
      </c>
      <c r="C28" s="192">
        <v>1693</v>
      </c>
      <c r="D28" s="192">
        <v>1780</v>
      </c>
      <c r="E28" s="192">
        <v>1851</v>
      </c>
      <c r="F28" s="193">
        <v>1861</v>
      </c>
      <c r="G28" s="216">
        <f>'[1]NbInscrits'!$D$29</f>
        <v>1666</v>
      </c>
      <c r="H28" s="216">
        <v>1747</v>
      </c>
      <c r="I28" s="216">
        <v>2068</v>
      </c>
      <c r="J28" s="192">
        <v>1939</v>
      </c>
      <c r="K28" s="192">
        <v>1762</v>
      </c>
      <c r="L28" s="192">
        <v>1574</v>
      </c>
      <c r="M28" s="192">
        <v>1613</v>
      </c>
      <c r="N28" s="192">
        <v>1612</v>
      </c>
      <c r="O28" s="192">
        <v>1564</v>
      </c>
      <c r="P28" s="192">
        <v>1489</v>
      </c>
    </row>
    <row r="29" spans="1:16" s="194" customFormat="1" ht="12.75">
      <c r="A29" s="202" t="s">
        <v>68</v>
      </c>
      <c r="B29" s="192" t="s">
        <v>49</v>
      </c>
      <c r="C29" s="192" t="s">
        <v>49</v>
      </c>
      <c r="D29" s="192" t="s">
        <v>49</v>
      </c>
      <c r="E29" s="192" t="s">
        <v>49</v>
      </c>
      <c r="F29" s="192" t="s">
        <v>49</v>
      </c>
      <c r="G29" s="217" t="s">
        <v>49</v>
      </c>
      <c r="H29" s="217" t="s">
        <v>49</v>
      </c>
      <c r="I29" s="217" t="s">
        <v>49</v>
      </c>
      <c r="J29" s="192" t="s">
        <v>49</v>
      </c>
      <c r="K29" s="192" t="s">
        <v>49</v>
      </c>
      <c r="L29" s="192" t="s">
        <v>49</v>
      </c>
      <c r="M29" s="192" t="s">
        <v>84</v>
      </c>
      <c r="N29" s="192" t="s">
        <v>84</v>
      </c>
      <c r="O29" s="192" t="s">
        <v>84</v>
      </c>
      <c r="P29" s="192" t="s">
        <v>84</v>
      </c>
    </row>
    <row r="30" spans="1:16" s="194" customFormat="1" ht="12.75">
      <c r="A30" s="197" t="s">
        <v>69</v>
      </c>
      <c r="B30" s="192" t="s">
        <v>49</v>
      </c>
      <c r="C30" s="192" t="s">
        <v>49</v>
      </c>
      <c r="D30" s="192" t="s">
        <v>49</v>
      </c>
      <c r="E30" s="192" t="s">
        <v>49</v>
      </c>
      <c r="F30" s="192" t="s">
        <v>49</v>
      </c>
      <c r="G30" s="217" t="s">
        <v>49</v>
      </c>
      <c r="H30" s="217" t="s">
        <v>49</v>
      </c>
      <c r="I30" s="217" t="s">
        <v>49</v>
      </c>
      <c r="J30" s="192" t="s">
        <v>49</v>
      </c>
      <c r="K30" s="192" t="s">
        <v>49</v>
      </c>
      <c r="L30" s="192" t="s">
        <v>49</v>
      </c>
      <c r="M30" s="192" t="s">
        <v>84</v>
      </c>
      <c r="N30" s="192" t="s">
        <v>84</v>
      </c>
      <c r="O30" s="192" t="s">
        <v>84</v>
      </c>
      <c r="P30" s="192" t="s">
        <v>84</v>
      </c>
    </row>
    <row r="31" spans="1:16" s="191" customFormat="1" ht="36" customHeight="1">
      <c r="A31" s="203" t="s">
        <v>70</v>
      </c>
      <c r="B31" s="220">
        <v>81656</v>
      </c>
      <c r="C31" s="220">
        <v>89009</v>
      </c>
      <c r="D31" s="220">
        <v>95212</v>
      </c>
      <c r="E31" s="220">
        <v>98927</v>
      </c>
      <c r="F31" s="220">
        <v>106860</v>
      </c>
      <c r="G31" s="221">
        <f>'[1]NbInscrits'!$Q$29-G7</f>
        <v>108903</v>
      </c>
      <c r="H31" s="221">
        <f aca="true" t="shared" si="0" ref="H31:M31">SUM(H8:H30)</f>
        <v>105404</v>
      </c>
      <c r="I31" s="221">
        <f t="shared" si="0"/>
        <v>109392</v>
      </c>
      <c r="J31" s="220">
        <f t="shared" si="0"/>
        <v>114242</v>
      </c>
      <c r="K31" s="220">
        <f t="shared" si="0"/>
        <v>115328</v>
      </c>
      <c r="L31" s="220">
        <f t="shared" si="0"/>
        <v>118800</v>
      </c>
      <c r="M31" s="220">
        <f t="shared" si="0"/>
        <v>120835</v>
      </c>
      <c r="N31" s="220">
        <f>SUM(N8:N30)</f>
        <v>124551</v>
      </c>
      <c r="O31" s="220">
        <f>SUM(O8:O30)</f>
        <v>126007</v>
      </c>
      <c r="P31" s="220">
        <v>127423</v>
      </c>
    </row>
    <row r="32" spans="1:16" s="191" customFormat="1" ht="36.75" customHeight="1">
      <c r="A32" s="203" t="s">
        <v>71</v>
      </c>
      <c r="B32" s="204">
        <v>94632</v>
      </c>
      <c r="C32" s="204">
        <v>104693</v>
      </c>
      <c r="D32" s="204">
        <v>112488</v>
      </c>
      <c r="E32" s="204">
        <v>116940</v>
      </c>
      <c r="F32" s="204">
        <v>125888</v>
      </c>
      <c r="G32" s="222">
        <f>'[1]NbInscrits'!$Q$29</f>
        <v>129224</v>
      </c>
      <c r="H32" s="204">
        <f>SUM(H7:H30)</f>
        <v>127142</v>
      </c>
      <c r="I32" s="223">
        <f aca="true" t="shared" si="1" ref="I32:N32">I31+I7</f>
        <v>132904</v>
      </c>
      <c r="J32" s="204">
        <f t="shared" si="1"/>
        <v>138753</v>
      </c>
      <c r="K32" s="204">
        <f t="shared" si="1"/>
        <v>140014</v>
      </c>
      <c r="L32" s="204">
        <f t="shared" si="1"/>
        <v>143972</v>
      </c>
      <c r="M32" s="204">
        <f t="shared" si="1"/>
        <v>146194</v>
      </c>
      <c r="N32" s="204">
        <f t="shared" si="1"/>
        <v>150732</v>
      </c>
      <c r="O32" s="204">
        <f>O31+O7</f>
        <v>152918</v>
      </c>
      <c r="P32" s="204">
        <v>154720</v>
      </c>
    </row>
    <row r="33" s="194" customFormat="1" ht="12.75">
      <c r="A33" s="205" t="s">
        <v>72</v>
      </c>
    </row>
    <row r="34" s="194" customFormat="1" ht="12.75">
      <c r="A34" s="224" t="s">
        <v>14</v>
      </c>
    </row>
    <row r="35" s="194" customFormat="1" ht="12.75">
      <c r="A35" s="224" t="s">
        <v>15</v>
      </c>
    </row>
    <row r="36" s="194" customFormat="1" ht="12.75">
      <c r="A36" s="205"/>
    </row>
    <row r="37" s="194" customFormat="1" ht="12.75">
      <c r="A37" s="205"/>
    </row>
    <row r="38" s="194" customFormat="1" ht="12.75">
      <c r="A38" s="206"/>
    </row>
    <row r="39" s="194" customFormat="1" ht="12.75">
      <c r="A39" s="206"/>
    </row>
    <row r="40" s="194" customFormat="1" ht="12.75">
      <c r="A40" s="206"/>
    </row>
    <row r="41" s="194" customFormat="1" ht="12.75">
      <c r="A41" s="206"/>
    </row>
    <row r="42" s="194" customFormat="1" ht="12.75">
      <c r="A42" s="206"/>
    </row>
    <row r="43" s="194" customFormat="1" ht="12.75">
      <c r="A43" s="206"/>
    </row>
    <row r="44" s="194" customFormat="1" ht="12.75">
      <c r="A44" s="206"/>
    </row>
    <row r="45" s="194" customFormat="1" ht="12.75">
      <c r="A45" s="206"/>
    </row>
    <row r="46" s="194" customFormat="1" ht="12.75">
      <c r="A46" s="206"/>
    </row>
    <row r="47" s="194" customFormat="1" ht="12.75">
      <c r="A47" s="206"/>
    </row>
    <row r="48" s="194" customFormat="1" ht="12.75">
      <c r="A48" s="206"/>
    </row>
    <row r="49" s="194" customFormat="1" ht="12.75">
      <c r="A49" s="206"/>
    </row>
    <row r="50" s="194" customFormat="1" ht="12.75">
      <c r="A50" s="206"/>
    </row>
    <row r="51" s="194" customFormat="1" ht="12.75">
      <c r="A51" s="206"/>
    </row>
    <row r="52" s="194" customFormat="1" ht="12.75">
      <c r="A52" s="206"/>
    </row>
    <row r="53" s="194" customFormat="1" ht="12.75">
      <c r="A53" s="206"/>
    </row>
    <row r="54" s="194" customFormat="1" ht="12.75">
      <c r="A54" s="206"/>
    </row>
    <row r="55" s="194" customFormat="1" ht="12.75">
      <c r="A55" s="206"/>
    </row>
    <row r="56" s="194" customFormat="1" ht="12.75">
      <c r="A56" s="206"/>
    </row>
    <row r="57" s="194" customFormat="1" ht="12.75">
      <c r="A57" s="206"/>
    </row>
    <row r="58" s="194" customFormat="1" ht="12.75">
      <c r="A58" s="206"/>
    </row>
    <row r="59" s="194" customFormat="1" ht="12.75">
      <c r="A59" s="206"/>
    </row>
    <row r="60" s="194" customFormat="1" ht="12.75">
      <c r="A60" s="206"/>
    </row>
    <row r="61" s="194" customFormat="1" ht="12.75">
      <c r="A61" s="206"/>
    </row>
    <row r="62" s="194" customFormat="1" ht="12.75">
      <c r="A62" s="206"/>
    </row>
    <row r="63" s="194" customFormat="1" ht="12.75">
      <c r="A63" s="206"/>
    </row>
    <row r="64" s="194" customFormat="1" ht="12.75">
      <c r="A64" s="206"/>
    </row>
    <row r="65" s="194" customFormat="1" ht="12.75">
      <c r="A65" s="206"/>
    </row>
    <row r="66" s="194" customFormat="1" ht="12.75">
      <c r="A66" s="206"/>
    </row>
    <row r="67" s="194" customFormat="1" ht="12.75">
      <c r="A67" s="206"/>
    </row>
  </sheetData>
  <sheetProtection/>
  <mergeCells count="1">
    <mergeCell ref="A2:P2"/>
  </mergeCells>
  <printOptions/>
  <pageMargins left="0.7" right="0.7" top="0.75" bottom="0.75" header="0.3" footer="0.3"/>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Y69"/>
  <sheetViews>
    <sheetView showGridLines="0" zoomScalePageLayoutView="0" workbookViewId="0" topLeftCell="A1">
      <selection activeCell="AD39" sqref="AD39"/>
    </sheetView>
  </sheetViews>
  <sheetFormatPr defaultColWidth="10.28125" defaultRowHeight="12.75"/>
  <cols>
    <col min="1" max="1" width="21.8515625" style="207" customWidth="1"/>
    <col min="2" max="2" width="5.421875" style="207" customWidth="1"/>
    <col min="3" max="17" width="5.00390625" style="207" bestFit="1" customWidth="1"/>
    <col min="18" max="18" width="5.8515625" style="207" customWidth="1"/>
    <col min="19" max="24" width="5.00390625" style="207" bestFit="1" customWidth="1"/>
    <col min="25" max="25" width="4.8515625" style="207" customWidth="1"/>
    <col min="26" max="16384" width="10.28125" style="207" customWidth="1"/>
  </cols>
  <sheetData>
    <row r="1" spans="1:18" ht="12.75" customHeight="1">
      <c r="A1" s="1"/>
      <c r="B1" s="1"/>
      <c r="C1" s="1"/>
      <c r="D1" s="1"/>
      <c r="E1" s="1"/>
      <c r="F1" s="1"/>
      <c r="G1" s="1"/>
      <c r="H1" s="1"/>
      <c r="I1" s="1"/>
      <c r="J1" s="1"/>
      <c r="K1" s="1"/>
      <c r="L1" s="1"/>
      <c r="M1" s="1"/>
      <c r="N1" s="1"/>
      <c r="O1" s="1"/>
      <c r="P1" s="1"/>
      <c r="Q1" s="1"/>
      <c r="R1" s="170"/>
    </row>
    <row r="2" spans="1:25" ht="15" customHeight="1">
      <c r="A2" s="581" t="s">
        <v>16</v>
      </c>
      <c r="B2" s="581"/>
      <c r="C2" s="581"/>
      <c r="D2" s="581"/>
      <c r="E2" s="581"/>
      <c r="F2" s="581"/>
      <c r="G2" s="581"/>
      <c r="H2" s="581"/>
      <c r="I2" s="581"/>
      <c r="J2" s="581"/>
      <c r="K2" s="581"/>
      <c r="L2" s="581"/>
      <c r="M2" s="581"/>
      <c r="N2" s="581"/>
      <c r="O2" s="581"/>
      <c r="P2" s="581"/>
      <c r="Q2" s="581"/>
      <c r="R2" s="581"/>
      <c r="S2" s="581"/>
      <c r="T2" s="581"/>
      <c r="U2" s="581"/>
      <c r="V2" s="581"/>
      <c r="W2" s="581"/>
      <c r="X2" s="581"/>
      <c r="Y2" s="581"/>
    </row>
    <row r="3" spans="1:18" ht="12.75" customHeight="1">
      <c r="A3" s="1"/>
      <c r="B3" s="1"/>
      <c r="C3" s="1"/>
      <c r="D3" s="1"/>
      <c r="E3" s="1"/>
      <c r="F3" s="1"/>
      <c r="G3" s="1"/>
      <c r="H3" s="1"/>
      <c r="I3" s="1"/>
      <c r="J3" s="1"/>
      <c r="K3" s="1"/>
      <c r="L3" s="1"/>
      <c r="M3" s="1"/>
      <c r="N3" s="1"/>
      <c r="O3" s="1"/>
      <c r="P3" s="1"/>
      <c r="Q3" s="1"/>
      <c r="R3" s="170"/>
    </row>
    <row r="4" spans="1:2" s="191" customFormat="1" ht="12.75">
      <c r="A4" s="208"/>
      <c r="B4" s="191" t="s">
        <v>17</v>
      </c>
    </row>
    <row r="5" spans="1:25" s="188" customFormat="1" ht="12.75">
      <c r="A5" s="187"/>
      <c r="B5" s="393">
        <v>1966</v>
      </c>
      <c r="C5" s="393">
        <v>1967</v>
      </c>
      <c r="D5" s="393">
        <v>1968</v>
      </c>
      <c r="E5" s="393">
        <v>1969</v>
      </c>
      <c r="F5" s="393">
        <v>1970</v>
      </c>
      <c r="G5" s="393">
        <v>1971</v>
      </c>
      <c r="H5" s="393">
        <v>1972</v>
      </c>
      <c r="I5" s="393">
        <v>1973</v>
      </c>
      <c r="J5" s="393">
        <v>1974</v>
      </c>
      <c r="K5" s="393">
        <v>1975</v>
      </c>
      <c r="L5" s="393">
        <v>1976</v>
      </c>
      <c r="M5" s="393">
        <v>1977</v>
      </c>
      <c r="N5" s="393">
        <v>1978</v>
      </c>
      <c r="O5" s="393">
        <v>1979</v>
      </c>
      <c r="P5" s="393">
        <v>1980</v>
      </c>
      <c r="Q5" s="393">
        <v>1981</v>
      </c>
      <c r="R5" s="393">
        <v>1982</v>
      </c>
      <c r="S5" s="393">
        <v>1983</v>
      </c>
      <c r="T5" s="393">
        <v>1984</v>
      </c>
      <c r="U5" s="393">
        <v>1985</v>
      </c>
      <c r="V5" s="393">
        <v>1986</v>
      </c>
      <c r="W5" s="393">
        <v>1987</v>
      </c>
      <c r="X5" s="393">
        <v>1988</v>
      </c>
      <c r="Y5" s="393">
        <v>1989</v>
      </c>
    </row>
    <row r="6" spans="1:25" s="191" customFormat="1" ht="12.75">
      <c r="A6" s="189" t="s">
        <v>48</v>
      </c>
      <c r="B6" s="225"/>
      <c r="C6" s="225"/>
      <c r="D6" s="225"/>
      <c r="E6" s="225"/>
      <c r="F6" s="225"/>
      <c r="G6" s="225"/>
      <c r="H6" s="225"/>
      <c r="I6" s="225"/>
      <c r="J6" s="225"/>
      <c r="K6" s="225"/>
      <c r="L6" s="225"/>
      <c r="M6" s="225"/>
      <c r="N6" s="225"/>
      <c r="O6" s="225"/>
      <c r="P6" s="225"/>
      <c r="Q6" s="225"/>
      <c r="R6" s="225"/>
      <c r="S6" s="225"/>
      <c r="T6" s="225"/>
      <c r="U6" s="225"/>
      <c r="V6" s="225"/>
      <c r="W6" s="225"/>
      <c r="X6" s="225"/>
      <c r="Y6" s="190"/>
    </row>
    <row r="7" spans="1:25" s="194" customFormat="1" ht="12.75">
      <c r="A7" s="156" t="s">
        <v>124</v>
      </c>
      <c r="B7" s="193" t="s">
        <v>49</v>
      </c>
      <c r="C7" s="193" t="s">
        <v>49</v>
      </c>
      <c r="D7" s="193" t="s">
        <v>49</v>
      </c>
      <c r="E7" s="193" t="s">
        <v>49</v>
      </c>
      <c r="F7" s="193" t="s">
        <v>49</v>
      </c>
      <c r="G7" s="193" t="s">
        <v>49</v>
      </c>
      <c r="H7" s="193" t="s">
        <v>49</v>
      </c>
      <c r="I7" s="193" t="s">
        <v>49</v>
      </c>
      <c r="J7" s="193" t="s">
        <v>49</v>
      </c>
      <c r="K7" s="193" t="s">
        <v>49</v>
      </c>
      <c r="L7" s="193" t="s">
        <v>49</v>
      </c>
      <c r="M7" s="193" t="s">
        <v>49</v>
      </c>
      <c r="N7" s="193" t="s">
        <v>49</v>
      </c>
      <c r="O7" s="193" t="s">
        <v>49</v>
      </c>
      <c r="P7" s="193" t="s">
        <v>49</v>
      </c>
      <c r="Q7" s="193" t="s">
        <v>49</v>
      </c>
      <c r="R7" s="193" t="s">
        <v>49</v>
      </c>
      <c r="S7" s="193" t="s">
        <v>49</v>
      </c>
      <c r="T7" s="193" t="s">
        <v>49</v>
      </c>
      <c r="U7" s="193" t="s">
        <v>49</v>
      </c>
      <c r="V7" s="193" t="s">
        <v>49</v>
      </c>
      <c r="W7" s="193" t="s">
        <v>49</v>
      </c>
      <c r="X7" s="193" t="s">
        <v>49</v>
      </c>
      <c r="Y7" s="192" t="s">
        <v>49</v>
      </c>
    </row>
    <row r="8" spans="1:25" s="194" customFormat="1" ht="12.75">
      <c r="A8" s="159" t="s">
        <v>50</v>
      </c>
      <c r="B8" s="193">
        <v>0</v>
      </c>
      <c r="C8" s="193">
        <v>0</v>
      </c>
      <c r="D8" s="193">
        <v>0</v>
      </c>
      <c r="E8" s="193">
        <v>0</v>
      </c>
      <c r="F8" s="193">
        <v>3219</v>
      </c>
      <c r="G8" s="193">
        <v>2930</v>
      </c>
      <c r="H8" s="193">
        <v>3144</v>
      </c>
      <c r="I8" s="193">
        <v>2979</v>
      </c>
      <c r="J8" s="193">
        <v>3278</v>
      </c>
      <c r="K8" s="193">
        <v>3322</v>
      </c>
      <c r="L8" s="193">
        <v>3398</v>
      </c>
      <c r="M8" s="193">
        <v>3244</v>
      </c>
      <c r="N8" s="193">
        <v>3084</v>
      </c>
      <c r="O8" s="193">
        <v>3114</v>
      </c>
      <c r="P8" s="193">
        <v>3043</v>
      </c>
      <c r="Q8" s="193">
        <v>2461</v>
      </c>
      <c r="R8" s="193">
        <v>2475</v>
      </c>
      <c r="S8" s="193">
        <v>2475</v>
      </c>
      <c r="T8" s="193">
        <v>2367</v>
      </c>
      <c r="U8" s="193">
        <v>2409</v>
      </c>
      <c r="V8" s="193">
        <v>2239</v>
      </c>
      <c r="W8" s="193">
        <v>2181</v>
      </c>
      <c r="X8" s="193">
        <v>2204</v>
      </c>
      <c r="Y8" s="231">
        <v>2096</v>
      </c>
    </row>
    <row r="9" spans="1:25" s="194" customFormat="1" ht="12.75">
      <c r="A9" s="195" t="s">
        <v>51</v>
      </c>
      <c r="B9" s="196"/>
      <c r="C9" s="196"/>
      <c r="D9" s="196"/>
      <c r="E9" s="196"/>
      <c r="F9" s="196"/>
      <c r="G9" s="196"/>
      <c r="H9" s="196"/>
      <c r="I9" s="196"/>
      <c r="J9" s="196"/>
      <c r="K9" s="196"/>
      <c r="L9" s="196"/>
      <c r="M9" s="196"/>
      <c r="N9" s="196"/>
      <c r="O9" s="226"/>
      <c r="P9" s="150"/>
      <c r="Q9" s="226"/>
      <c r="R9" s="150"/>
      <c r="S9" s="226"/>
      <c r="T9" s="150"/>
      <c r="U9" s="226"/>
      <c r="V9" s="150"/>
      <c r="W9" s="226"/>
      <c r="X9" s="150"/>
      <c r="Y9" s="196"/>
    </row>
    <row r="10" spans="1:25" s="194" customFormat="1" ht="12.75">
      <c r="A10" s="197" t="s">
        <v>52</v>
      </c>
      <c r="B10" s="198" t="s">
        <v>49</v>
      </c>
      <c r="C10" s="198" t="s">
        <v>49</v>
      </c>
      <c r="D10" s="198" t="s">
        <v>49</v>
      </c>
      <c r="E10" s="198" t="s">
        <v>49</v>
      </c>
      <c r="F10" s="198" t="s">
        <v>49</v>
      </c>
      <c r="G10" s="198" t="s">
        <v>49</v>
      </c>
      <c r="H10" s="198" t="s">
        <v>49</v>
      </c>
      <c r="I10" s="198" t="s">
        <v>49</v>
      </c>
      <c r="J10" s="198" t="s">
        <v>49</v>
      </c>
      <c r="K10" s="198" t="s">
        <v>49</v>
      </c>
      <c r="L10" s="198" t="s">
        <v>49</v>
      </c>
      <c r="M10" s="198" t="s">
        <v>49</v>
      </c>
      <c r="N10" s="198" t="s">
        <v>49</v>
      </c>
      <c r="O10" s="227" t="s">
        <v>49</v>
      </c>
      <c r="P10" s="198" t="s">
        <v>49</v>
      </c>
      <c r="Q10" s="228" t="s">
        <v>49</v>
      </c>
      <c r="R10" s="198" t="s">
        <v>49</v>
      </c>
      <c r="S10" s="228" t="s">
        <v>49</v>
      </c>
      <c r="T10" s="198" t="s">
        <v>49</v>
      </c>
      <c r="U10" s="228" t="s">
        <v>49</v>
      </c>
      <c r="V10" s="198" t="s">
        <v>49</v>
      </c>
      <c r="W10" s="228" t="s">
        <v>49</v>
      </c>
      <c r="X10" s="198" t="s">
        <v>49</v>
      </c>
      <c r="Y10" s="198" t="s">
        <v>49</v>
      </c>
    </row>
    <row r="11" spans="1:25" s="191" customFormat="1" ht="12.75">
      <c r="A11" s="200" t="s">
        <v>54</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190"/>
    </row>
    <row r="12" spans="1:25" s="194" customFormat="1" ht="12.75" customHeight="1">
      <c r="A12" s="202" t="s">
        <v>55</v>
      </c>
      <c r="B12" s="193">
        <v>0</v>
      </c>
      <c r="C12" s="193">
        <v>0</v>
      </c>
      <c r="D12" s="193">
        <v>0</v>
      </c>
      <c r="E12" s="193">
        <v>300</v>
      </c>
      <c r="F12" s="193">
        <v>359</v>
      </c>
      <c r="G12" s="193">
        <v>341</v>
      </c>
      <c r="H12" s="193">
        <v>396</v>
      </c>
      <c r="I12" s="193">
        <v>403</v>
      </c>
      <c r="J12" s="193">
        <v>425</v>
      </c>
      <c r="K12" s="193">
        <v>435</v>
      </c>
      <c r="L12" s="193">
        <v>483</v>
      </c>
      <c r="M12" s="193">
        <v>426</v>
      </c>
      <c r="N12" s="193">
        <v>461</v>
      </c>
      <c r="O12" s="193">
        <v>512</v>
      </c>
      <c r="P12" s="193">
        <v>505</v>
      </c>
      <c r="Q12" s="193">
        <v>533</v>
      </c>
      <c r="R12" s="193">
        <v>506</v>
      </c>
      <c r="S12" s="193">
        <v>545</v>
      </c>
      <c r="T12" s="193">
        <v>536</v>
      </c>
      <c r="U12" s="193">
        <v>541</v>
      </c>
      <c r="V12" s="192">
        <v>392</v>
      </c>
      <c r="W12" s="192">
        <v>399</v>
      </c>
      <c r="X12" s="192">
        <v>381</v>
      </c>
      <c r="Y12" s="155">
        <v>360</v>
      </c>
    </row>
    <row r="13" spans="1:25" s="194" customFormat="1" ht="12.75">
      <c r="A13" s="202" t="s">
        <v>56</v>
      </c>
      <c r="B13" s="193">
        <v>0</v>
      </c>
      <c r="C13" s="193">
        <v>0</v>
      </c>
      <c r="D13" s="193">
        <v>0</v>
      </c>
      <c r="E13" s="193">
        <v>97</v>
      </c>
      <c r="F13" s="193">
        <v>163</v>
      </c>
      <c r="G13" s="193">
        <v>214</v>
      </c>
      <c r="H13" s="193">
        <v>288</v>
      </c>
      <c r="I13" s="193">
        <v>376</v>
      </c>
      <c r="J13" s="193">
        <v>476</v>
      </c>
      <c r="K13" s="193">
        <v>568</v>
      </c>
      <c r="L13" s="193">
        <v>617</v>
      </c>
      <c r="M13" s="193">
        <v>501</v>
      </c>
      <c r="N13" s="193">
        <v>604</v>
      </c>
      <c r="O13" s="193">
        <v>638</v>
      </c>
      <c r="P13" s="193">
        <v>641</v>
      </c>
      <c r="Q13" s="193">
        <v>645</v>
      </c>
      <c r="R13" s="193">
        <v>625</v>
      </c>
      <c r="S13" s="193">
        <v>521</v>
      </c>
      <c r="T13" s="193">
        <v>553</v>
      </c>
      <c r="U13" s="193">
        <v>548</v>
      </c>
      <c r="V13" s="192">
        <v>439</v>
      </c>
      <c r="W13" s="192">
        <v>396</v>
      </c>
      <c r="X13" s="192">
        <v>434</v>
      </c>
      <c r="Y13" s="155">
        <v>431</v>
      </c>
    </row>
    <row r="14" spans="1:25" s="194" customFormat="1" ht="12.75">
      <c r="A14" s="202" t="s">
        <v>57</v>
      </c>
      <c r="B14" s="193">
        <v>245</v>
      </c>
      <c r="C14" s="193">
        <v>325</v>
      </c>
      <c r="D14" s="193">
        <v>435</v>
      </c>
      <c r="E14" s="193">
        <v>447</v>
      </c>
      <c r="F14" s="193">
        <v>508</v>
      </c>
      <c r="G14" s="193">
        <v>564</v>
      </c>
      <c r="H14" s="193">
        <v>424</v>
      </c>
      <c r="I14" s="193">
        <v>366</v>
      </c>
      <c r="J14" s="193">
        <v>388</v>
      </c>
      <c r="K14" s="193">
        <v>318</v>
      </c>
      <c r="L14" s="193">
        <v>324</v>
      </c>
      <c r="M14" s="193">
        <v>317</v>
      </c>
      <c r="N14" s="193">
        <v>299</v>
      </c>
      <c r="O14" s="193">
        <v>342</v>
      </c>
      <c r="P14" s="193">
        <v>313</v>
      </c>
      <c r="Q14" s="193">
        <v>331</v>
      </c>
      <c r="R14" s="193">
        <v>342</v>
      </c>
      <c r="S14" s="193">
        <v>376</v>
      </c>
      <c r="T14" s="193">
        <v>365</v>
      </c>
      <c r="U14" s="193">
        <v>289</v>
      </c>
      <c r="V14" s="192">
        <v>283</v>
      </c>
      <c r="W14" s="192">
        <v>280</v>
      </c>
      <c r="X14" s="192">
        <v>289</v>
      </c>
      <c r="Y14" s="155">
        <v>346</v>
      </c>
    </row>
    <row r="15" spans="1:25" s="194" customFormat="1" ht="12.75">
      <c r="A15" s="202" t="s">
        <v>85</v>
      </c>
      <c r="B15" s="193">
        <v>0</v>
      </c>
      <c r="C15" s="193">
        <v>0</v>
      </c>
      <c r="D15" s="193">
        <v>0</v>
      </c>
      <c r="E15" s="193">
        <v>0</v>
      </c>
      <c r="F15" s="193">
        <v>0</v>
      </c>
      <c r="G15" s="193">
        <v>0</v>
      </c>
      <c r="H15" s="193">
        <v>0</v>
      </c>
      <c r="I15" s="193">
        <v>0</v>
      </c>
      <c r="J15" s="193">
        <v>62</v>
      </c>
      <c r="K15" s="193">
        <v>98</v>
      </c>
      <c r="L15" s="193">
        <v>132</v>
      </c>
      <c r="M15" s="193">
        <v>154</v>
      </c>
      <c r="N15" s="193">
        <v>198</v>
      </c>
      <c r="O15" s="193">
        <v>174</v>
      </c>
      <c r="P15" s="193">
        <v>179</v>
      </c>
      <c r="Q15" s="193">
        <v>186</v>
      </c>
      <c r="R15" s="193">
        <v>198</v>
      </c>
      <c r="S15" s="193">
        <v>194</v>
      </c>
      <c r="T15" s="193">
        <v>173</v>
      </c>
      <c r="U15" s="193">
        <v>199</v>
      </c>
      <c r="V15" s="192">
        <v>195</v>
      </c>
      <c r="W15" s="192">
        <v>199</v>
      </c>
      <c r="X15" s="192">
        <v>200</v>
      </c>
      <c r="Y15" s="155">
        <v>201</v>
      </c>
    </row>
    <row r="16" spans="1:25" s="194" customFormat="1" ht="12.75">
      <c r="A16" s="202" t="s">
        <v>58</v>
      </c>
      <c r="B16" s="193">
        <v>7841</v>
      </c>
      <c r="C16" s="193">
        <v>9715</v>
      </c>
      <c r="D16" s="193">
        <v>11119</v>
      </c>
      <c r="E16" s="193">
        <v>11273</v>
      </c>
      <c r="F16" s="193">
        <v>11953</v>
      </c>
      <c r="G16" s="193">
        <v>11447</v>
      </c>
      <c r="H16" s="193">
        <v>10400</v>
      </c>
      <c r="I16" s="193">
        <v>11400</v>
      </c>
      <c r="J16" s="193">
        <v>312</v>
      </c>
      <c r="K16" s="193">
        <v>11578</v>
      </c>
      <c r="L16" s="193">
        <v>14171</v>
      </c>
      <c r="M16" s="193">
        <v>15983</v>
      </c>
      <c r="N16" s="193">
        <v>18216</v>
      </c>
      <c r="O16" s="193">
        <v>16905</v>
      </c>
      <c r="P16" s="193">
        <v>16555</v>
      </c>
      <c r="Q16" s="193">
        <v>16160</v>
      </c>
      <c r="R16" s="193">
        <v>14320</v>
      </c>
      <c r="S16" s="193">
        <v>13240</v>
      </c>
      <c r="T16" s="193">
        <v>13374</v>
      </c>
      <c r="U16" s="193">
        <v>13651</v>
      </c>
      <c r="V16" s="193">
        <v>13678</v>
      </c>
      <c r="W16" s="193">
        <v>11935</v>
      </c>
      <c r="X16" s="193">
        <v>11553</v>
      </c>
      <c r="Y16" s="231">
        <v>11460</v>
      </c>
    </row>
    <row r="17" spans="1:25" s="194" customFormat="1" ht="12.75">
      <c r="A17" s="202" t="s">
        <v>59</v>
      </c>
      <c r="B17" s="193" t="s">
        <v>49</v>
      </c>
      <c r="C17" s="193" t="s">
        <v>49</v>
      </c>
      <c r="D17" s="193" t="s">
        <v>49</v>
      </c>
      <c r="E17" s="193" t="s">
        <v>49</v>
      </c>
      <c r="F17" s="193" t="s">
        <v>49</v>
      </c>
      <c r="G17" s="193" t="s">
        <v>49</v>
      </c>
      <c r="H17" s="193" t="s">
        <v>49</v>
      </c>
      <c r="I17" s="193">
        <v>3402</v>
      </c>
      <c r="J17" s="193">
        <v>3200</v>
      </c>
      <c r="K17" s="193">
        <v>3000</v>
      </c>
      <c r="L17" s="193">
        <v>2995</v>
      </c>
      <c r="M17" s="193">
        <v>3240</v>
      </c>
      <c r="N17" s="193">
        <v>4345</v>
      </c>
      <c r="O17" s="193">
        <v>4004</v>
      </c>
      <c r="P17" s="193">
        <v>3308</v>
      </c>
      <c r="Q17" s="193">
        <v>3033</v>
      </c>
      <c r="R17" s="193">
        <v>2134</v>
      </c>
      <c r="S17" s="193">
        <v>1754</v>
      </c>
      <c r="T17" s="193">
        <v>1831</v>
      </c>
      <c r="U17" s="193">
        <v>2533</v>
      </c>
      <c r="V17" s="193">
        <v>2405</v>
      </c>
      <c r="W17" s="193">
        <v>1661</v>
      </c>
      <c r="X17" s="193">
        <v>1182</v>
      </c>
      <c r="Y17" s="231">
        <v>991</v>
      </c>
    </row>
    <row r="18" spans="1:25" s="194" customFormat="1" ht="12.75">
      <c r="A18" s="202" t="s">
        <v>60</v>
      </c>
      <c r="B18" s="193">
        <v>1551</v>
      </c>
      <c r="C18" s="193">
        <v>1778</v>
      </c>
      <c r="D18" s="193">
        <v>1927</v>
      </c>
      <c r="E18" s="193">
        <v>2374</v>
      </c>
      <c r="F18" s="193">
        <v>2515</v>
      </c>
      <c r="G18" s="193">
        <v>405</v>
      </c>
      <c r="H18" s="193">
        <v>1458</v>
      </c>
      <c r="I18" s="193">
        <v>1794</v>
      </c>
      <c r="J18" s="193">
        <v>1659</v>
      </c>
      <c r="K18" s="193">
        <v>1598</v>
      </c>
      <c r="L18" s="193">
        <v>1791</v>
      </c>
      <c r="M18" s="193">
        <v>1829</v>
      </c>
      <c r="N18" s="193">
        <v>1806</v>
      </c>
      <c r="O18" s="193">
        <v>1646</v>
      </c>
      <c r="P18" s="193">
        <v>1863</v>
      </c>
      <c r="Q18" s="193">
        <v>1962</v>
      </c>
      <c r="R18" s="193">
        <v>1758</v>
      </c>
      <c r="S18" s="193">
        <v>1803</v>
      </c>
      <c r="T18" s="193">
        <v>1563</v>
      </c>
      <c r="U18" s="193">
        <v>1780</v>
      </c>
      <c r="V18" s="193">
        <v>1702</v>
      </c>
      <c r="W18" s="193">
        <v>1487</v>
      </c>
      <c r="X18" s="193">
        <v>1434</v>
      </c>
      <c r="Y18" s="231">
        <v>1563</v>
      </c>
    </row>
    <row r="19" spans="1:25" s="194" customFormat="1" ht="12.75">
      <c r="A19" s="202" t="s">
        <v>135</v>
      </c>
      <c r="B19" s="193">
        <v>0</v>
      </c>
      <c r="C19" s="193">
        <v>0</v>
      </c>
      <c r="D19" s="193">
        <v>0</v>
      </c>
      <c r="E19" s="193">
        <v>0</v>
      </c>
      <c r="F19" s="193">
        <v>0</v>
      </c>
      <c r="G19" s="193">
        <v>0</v>
      </c>
      <c r="H19" s="193">
        <v>0</v>
      </c>
      <c r="I19" s="193">
        <v>0</v>
      </c>
      <c r="J19" s="193">
        <v>0</v>
      </c>
      <c r="K19" s="193">
        <v>0</v>
      </c>
      <c r="L19" s="193">
        <v>0</v>
      </c>
      <c r="M19" s="193">
        <v>347</v>
      </c>
      <c r="N19" s="193">
        <v>407</v>
      </c>
      <c r="O19" s="193">
        <v>425</v>
      </c>
      <c r="P19" s="193">
        <v>389</v>
      </c>
      <c r="Q19" s="193">
        <v>421</v>
      </c>
      <c r="R19" s="193">
        <v>369</v>
      </c>
      <c r="S19" s="193">
        <v>399</v>
      </c>
      <c r="T19" s="193">
        <v>357</v>
      </c>
      <c r="U19" s="193">
        <v>279</v>
      </c>
      <c r="V19" s="192">
        <v>245</v>
      </c>
      <c r="W19" s="192">
        <v>308</v>
      </c>
      <c r="X19" s="192">
        <v>286</v>
      </c>
      <c r="Y19" s="155">
        <v>275</v>
      </c>
    </row>
    <row r="20" spans="1:25" s="191" customFormat="1" ht="12.75">
      <c r="A20" s="195" t="s">
        <v>61</v>
      </c>
      <c r="B20" s="229"/>
      <c r="C20" s="229"/>
      <c r="D20" s="229"/>
      <c r="E20" s="229"/>
      <c r="F20" s="229"/>
      <c r="G20" s="229"/>
      <c r="H20" s="229"/>
      <c r="I20" s="229"/>
      <c r="J20" s="229"/>
      <c r="K20" s="229"/>
      <c r="L20" s="229"/>
      <c r="M20" s="229"/>
      <c r="N20" s="229"/>
      <c r="O20" s="229"/>
      <c r="P20" s="229"/>
      <c r="Q20" s="229"/>
      <c r="R20" s="229"/>
      <c r="S20" s="229"/>
      <c r="T20" s="229"/>
      <c r="U20" s="229"/>
      <c r="V20" s="196"/>
      <c r="W20" s="196"/>
      <c r="X20" s="196"/>
      <c r="Y20" s="235"/>
    </row>
    <row r="21" spans="1:25" s="194" customFormat="1" ht="12.75">
      <c r="A21" s="197" t="s">
        <v>137</v>
      </c>
      <c r="B21" s="199">
        <v>310</v>
      </c>
      <c r="C21" s="199">
        <v>316</v>
      </c>
      <c r="D21" s="199">
        <v>413</v>
      </c>
      <c r="E21" s="199">
        <v>429</v>
      </c>
      <c r="F21" s="199">
        <v>450</v>
      </c>
      <c r="G21" s="199">
        <v>473</v>
      </c>
      <c r="H21" s="199">
        <v>444</v>
      </c>
      <c r="I21" s="199">
        <v>509</v>
      </c>
      <c r="J21" s="199">
        <v>493</v>
      </c>
      <c r="K21" s="199">
        <v>523</v>
      </c>
      <c r="L21" s="199">
        <v>515</v>
      </c>
      <c r="M21" s="199">
        <v>562</v>
      </c>
      <c r="N21" s="199">
        <v>576</v>
      </c>
      <c r="O21" s="199">
        <v>610</v>
      </c>
      <c r="P21" s="199">
        <v>644</v>
      </c>
      <c r="Q21" s="199">
        <v>600</v>
      </c>
      <c r="R21" s="199">
        <v>673</v>
      </c>
      <c r="S21" s="199">
        <v>668</v>
      </c>
      <c r="T21" s="199">
        <v>688</v>
      </c>
      <c r="U21" s="199">
        <v>644</v>
      </c>
      <c r="V21" s="198">
        <v>688</v>
      </c>
      <c r="W21" s="198">
        <v>667</v>
      </c>
      <c r="X21" s="198">
        <v>0</v>
      </c>
      <c r="Y21" s="158">
        <v>605</v>
      </c>
    </row>
    <row r="22" spans="1:25" s="191" customFormat="1" ht="12.75">
      <c r="A22" s="200" t="s">
        <v>62</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190"/>
    </row>
    <row r="23" spans="1:25" s="194" customFormat="1" ht="12.75">
      <c r="A23" s="202" t="s">
        <v>63</v>
      </c>
      <c r="B23" s="193" t="s">
        <v>49</v>
      </c>
      <c r="C23" s="193">
        <v>65</v>
      </c>
      <c r="D23" s="193">
        <v>63</v>
      </c>
      <c r="E23" s="193">
        <v>108</v>
      </c>
      <c r="F23" s="193">
        <v>140</v>
      </c>
      <c r="G23" s="193">
        <v>170</v>
      </c>
      <c r="H23" s="193">
        <v>204</v>
      </c>
      <c r="I23" s="193">
        <v>273</v>
      </c>
      <c r="J23" s="193">
        <v>260</v>
      </c>
      <c r="K23" s="193">
        <v>251</v>
      </c>
      <c r="L23" s="193">
        <v>258</v>
      </c>
      <c r="M23" s="193">
        <v>313</v>
      </c>
      <c r="N23" s="193">
        <v>331</v>
      </c>
      <c r="O23" s="193">
        <v>293</v>
      </c>
      <c r="P23" s="193">
        <v>340</v>
      </c>
      <c r="Q23" s="193">
        <v>338</v>
      </c>
      <c r="R23" s="193">
        <v>337</v>
      </c>
      <c r="S23" s="193">
        <v>373</v>
      </c>
      <c r="T23" s="193">
        <v>427</v>
      </c>
      <c r="U23" s="193">
        <v>413</v>
      </c>
      <c r="V23" s="192">
        <v>372</v>
      </c>
      <c r="W23" s="192">
        <v>383</v>
      </c>
      <c r="X23" s="192">
        <v>359</v>
      </c>
      <c r="Y23" s="155">
        <v>345</v>
      </c>
    </row>
    <row r="24" spans="1:25" s="194" customFormat="1" ht="12.75">
      <c r="A24" s="202" t="s">
        <v>64</v>
      </c>
      <c r="B24" s="193">
        <v>0</v>
      </c>
      <c r="C24" s="193">
        <v>0</v>
      </c>
      <c r="D24" s="193">
        <v>0</v>
      </c>
      <c r="E24" s="193">
        <v>0</v>
      </c>
      <c r="F24" s="193">
        <v>0</v>
      </c>
      <c r="G24" s="193">
        <v>0</v>
      </c>
      <c r="H24" s="193">
        <v>0</v>
      </c>
      <c r="I24" s="193">
        <v>41</v>
      </c>
      <c r="J24" s="193">
        <v>98</v>
      </c>
      <c r="K24" s="193">
        <v>139</v>
      </c>
      <c r="L24" s="193">
        <v>129</v>
      </c>
      <c r="M24" s="193">
        <v>220</v>
      </c>
      <c r="N24" s="193">
        <v>142</v>
      </c>
      <c r="O24" s="193">
        <v>152</v>
      </c>
      <c r="P24" s="193">
        <v>176</v>
      </c>
      <c r="Q24" s="193">
        <v>203</v>
      </c>
      <c r="R24" s="193">
        <v>221</v>
      </c>
      <c r="S24" s="193">
        <v>254</v>
      </c>
      <c r="T24" s="193">
        <v>262</v>
      </c>
      <c r="U24" s="193">
        <v>240</v>
      </c>
      <c r="V24" s="192">
        <v>226</v>
      </c>
      <c r="W24" s="192">
        <v>238</v>
      </c>
      <c r="X24" s="192">
        <v>248</v>
      </c>
      <c r="Y24" s="155">
        <v>248</v>
      </c>
    </row>
    <row r="25" spans="1:25" s="194" customFormat="1" ht="12.75">
      <c r="A25" s="202" t="s">
        <v>65</v>
      </c>
      <c r="B25" s="193" t="s">
        <v>49</v>
      </c>
      <c r="C25" s="193">
        <v>368</v>
      </c>
      <c r="D25" s="193">
        <v>528</v>
      </c>
      <c r="E25" s="193">
        <v>505</v>
      </c>
      <c r="F25" s="193">
        <v>589</v>
      </c>
      <c r="G25" s="193">
        <v>603</v>
      </c>
      <c r="H25" s="193">
        <v>593</v>
      </c>
      <c r="I25" s="193">
        <v>699</v>
      </c>
      <c r="J25" s="193">
        <v>761</v>
      </c>
      <c r="K25" s="193">
        <v>729</v>
      </c>
      <c r="L25" s="193">
        <v>790</v>
      </c>
      <c r="M25" s="193">
        <v>801</v>
      </c>
      <c r="N25" s="193">
        <v>944</v>
      </c>
      <c r="O25" s="193">
        <v>878</v>
      </c>
      <c r="P25" s="193">
        <v>815</v>
      </c>
      <c r="Q25" s="193">
        <v>815</v>
      </c>
      <c r="R25" s="193">
        <v>752</v>
      </c>
      <c r="S25" s="193">
        <v>748</v>
      </c>
      <c r="T25" s="193">
        <v>792</v>
      </c>
      <c r="U25" s="193">
        <v>762</v>
      </c>
      <c r="V25" s="192">
        <v>743</v>
      </c>
      <c r="W25" s="192">
        <v>679</v>
      </c>
      <c r="X25" s="192">
        <v>743</v>
      </c>
      <c r="Y25" s="155">
        <v>753</v>
      </c>
    </row>
    <row r="26" spans="1:25" s="194" customFormat="1" ht="12.75">
      <c r="A26" s="202" t="s">
        <v>66</v>
      </c>
      <c r="B26" s="193">
        <v>0</v>
      </c>
      <c r="C26" s="193">
        <v>0</v>
      </c>
      <c r="D26" s="193">
        <v>0</v>
      </c>
      <c r="E26" s="193">
        <v>0</v>
      </c>
      <c r="F26" s="193">
        <v>0</v>
      </c>
      <c r="G26" s="193">
        <v>0</v>
      </c>
      <c r="H26" s="193">
        <v>0</v>
      </c>
      <c r="I26" s="193">
        <v>0</v>
      </c>
      <c r="J26" s="193">
        <v>0</v>
      </c>
      <c r="K26" s="193">
        <v>19</v>
      </c>
      <c r="L26" s="193">
        <v>17</v>
      </c>
      <c r="M26" s="193">
        <v>19</v>
      </c>
      <c r="N26" s="193">
        <v>19</v>
      </c>
      <c r="O26" s="193">
        <v>39</v>
      </c>
      <c r="P26" s="193">
        <v>19</v>
      </c>
      <c r="Q26" s="193">
        <v>18</v>
      </c>
      <c r="R26" s="193">
        <v>34</v>
      </c>
      <c r="S26" s="193">
        <v>19</v>
      </c>
      <c r="T26" s="193">
        <v>37</v>
      </c>
      <c r="U26" s="193">
        <v>19</v>
      </c>
      <c r="V26" s="192">
        <v>20</v>
      </c>
      <c r="W26" s="192">
        <v>20</v>
      </c>
      <c r="X26" s="192">
        <v>19</v>
      </c>
      <c r="Y26" s="155">
        <v>19</v>
      </c>
    </row>
    <row r="27" spans="1:25" s="194" customFormat="1" ht="12.75">
      <c r="A27" s="202" t="s">
        <v>127</v>
      </c>
      <c r="B27" s="193">
        <v>0</v>
      </c>
      <c r="C27" s="193">
        <v>0</v>
      </c>
      <c r="D27" s="193">
        <v>0</v>
      </c>
      <c r="E27" s="193">
        <v>0</v>
      </c>
      <c r="F27" s="193">
        <v>0</v>
      </c>
      <c r="G27" s="193">
        <v>0</v>
      </c>
      <c r="H27" s="193">
        <v>0</v>
      </c>
      <c r="I27" s="193">
        <v>0</v>
      </c>
      <c r="J27" s="193">
        <v>0</v>
      </c>
      <c r="K27" s="193">
        <v>0</v>
      </c>
      <c r="L27" s="193">
        <v>0</v>
      </c>
      <c r="M27" s="193">
        <v>0</v>
      </c>
      <c r="N27" s="193">
        <v>0</v>
      </c>
      <c r="O27" s="193">
        <v>0</v>
      </c>
      <c r="P27" s="193">
        <v>0</v>
      </c>
      <c r="Q27" s="193">
        <v>0</v>
      </c>
      <c r="R27" s="193">
        <v>0</v>
      </c>
      <c r="S27" s="193">
        <v>0</v>
      </c>
      <c r="T27" s="193">
        <v>0</v>
      </c>
      <c r="U27" s="193">
        <v>0</v>
      </c>
      <c r="V27" s="192">
        <v>0</v>
      </c>
      <c r="W27" s="192">
        <v>0</v>
      </c>
      <c r="X27" s="192">
        <v>0</v>
      </c>
      <c r="Y27" s="155">
        <v>0</v>
      </c>
    </row>
    <row r="28" spans="1:25" s="194" customFormat="1" ht="12.75">
      <c r="A28" s="202" t="s">
        <v>68</v>
      </c>
      <c r="B28" s="193">
        <v>250</v>
      </c>
      <c r="C28" s="193">
        <v>236</v>
      </c>
      <c r="D28" s="193">
        <v>242</v>
      </c>
      <c r="E28" s="193">
        <v>240</v>
      </c>
      <c r="F28" s="193">
        <v>340</v>
      </c>
      <c r="G28" s="193">
        <v>396</v>
      </c>
      <c r="H28" s="193">
        <v>420</v>
      </c>
      <c r="I28" s="193">
        <v>517</v>
      </c>
      <c r="J28" s="193">
        <v>506</v>
      </c>
      <c r="K28" s="193">
        <v>663</v>
      </c>
      <c r="L28" s="193">
        <v>668</v>
      </c>
      <c r="M28" s="193">
        <v>775</v>
      </c>
      <c r="N28" s="193">
        <v>955</v>
      </c>
      <c r="O28" s="193">
        <v>912</v>
      </c>
      <c r="P28" s="193">
        <v>869</v>
      </c>
      <c r="Q28" s="193">
        <v>821</v>
      </c>
      <c r="R28" s="193">
        <v>811</v>
      </c>
      <c r="S28" s="193">
        <v>876</v>
      </c>
      <c r="T28" s="193">
        <v>845</v>
      </c>
      <c r="U28" s="193">
        <v>872</v>
      </c>
      <c r="V28" s="192">
        <v>771</v>
      </c>
      <c r="W28" s="192">
        <v>755</v>
      </c>
      <c r="X28" s="192">
        <v>717</v>
      </c>
      <c r="Y28" s="155">
        <v>666</v>
      </c>
    </row>
    <row r="29" spans="1:25" s="194" customFormat="1" ht="12.75">
      <c r="A29" s="197" t="s">
        <v>69</v>
      </c>
      <c r="B29" s="199">
        <v>0</v>
      </c>
      <c r="C29" s="199">
        <v>0</v>
      </c>
      <c r="D29" s="199">
        <v>0</v>
      </c>
      <c r="E29" s="199">
        <v>0</v>
      </c>
      <c r="F29" s="199">
        <v>0</v>
      </c>
      <c r="G29" s="199" t="s">
        <v>49</v>
      </c>
      <c r="H29" s="199" t="s">
        <v>49</v>
      </c>
      <c r="I29" s="199" t="s">
        <v>49</v>
      </c>
      <c r="J29" s="199" t="s">
        <v>49</v>
      </c>
      <c r="K29" s="199" t="s">
        <v>49</v>
      </c>
      <c r="L29" s="199" t="s">
        <v>49</v>
      </c>
      <c r="M29" s="199">
        <v>153</v>
      </c>
      <c r="N29" s="199">
        <v>188</v>
      </c>
      <c r="O29" s="199">
        <v>213</v>
      </c>
      <c r="P29" s="199">
        <v>231</v>
      </c>
      <c r="Q29" s="199">
        <v>225</v>
      </c>
      <c r="R29" s="199">
        <v>214</v>
      </c>
      <c r="S29" s="199">
        <v>221</v>
      </c>
      <c r="T29" s="199">
        <v>251</v>
      </c>
      <c r="U29" s="199">
        <v>254</v>
      </c>
      <c r="V29" s="198">
        <v>235</v>
      </c>
      <c r="W29" s="198">
        <v>205</v>
      </c>
      <c r="X29" s="198">
        <v>228</v>
      </c>
      <c r="Y29" s="155">
        <v>217</v>
      </c>
    </row>
    <row r="30" spans="1:25" s="191" customFormat="1" ht="36" customHeight="1">
      <c r="A30" s="203" t="s">
        <v>70</v>
      </c>
      <c r="B30" s="204">
        <v>10197</v>
      </c>
      <c r="C30" s="204">
        <v>12803</v>
      </c>
      <c r="D30" s="204">
        <v>14727</v>
      </c>
      <c r="E30" s="204">
        <v>15773</v>
      </c>
      <c r="F30" s="204">
        <v>20236</v>
      </c>
      <c r="G30" s="204">
        <v>17543</v>
      </c>
      <c r="H30" s="204">
        <v>17771</v>
      </c>
      <c r="I30" s="204">
        <v>22759</v>
      </c>
      <c r="J30" s="204">
        <v>11918</v>
      </c>
      <c r="K30" s="204">
        <v>23241</v>
      </c>
      <c r="L30" s="204">
        <v>26288</v>
      </c>
      <c r="M30" s="204">
        <v>28884</v>
      </c>
      <c r="N30" s="204">
        <v>32575</v>
      </c>
      <c r="O30" s="204">
        <v>30857</v>
      </c>
      <c r="P30" s="204">
        <v>29890</v>
      </c>
      <c r="Q30" s="204">
        <v>28752</v>
      </c>
      <c r="R30" s="204">
        <v>25769</v>
      </c>
      <c r="S30" s="204">
        <v>24466</v>
      </c>
      <c r="T30" s="204">
        <v>24421</v>
      </c>
      <c r="U30" s="204">
        <v>25433</v>
      </c>
      <c r="V30" s="204">
        <v>24633</v>
      </c>
      <c r="W30" s="204">
        <v>21793</v>
      </c>
      <c r="X30" s="204">
        <v>20277</v>
      </c>
      <c r="Y30" s="241">
        <v>20576</v>
      </c>
    </row>
    <row r="31" spans="1:25" s="191" customFormat="1" ht="36.75" customHeight="1">
      <c r="A31" s="203" t="s">
        <v>71</v>
      </c>
      <c r="B31" s="204" t="s">
        <v>49</v>
      </c>
      <c r="C31" s="204" t="s">
        <v>49</v>
      </c>
      <c r="D31" s="204" t="s">
        <v>49</v>
      </c>
      <c r="E31" s="204" t="s">
        <v>49</v>
      </c>
      <c r="F31" s="204" t="s">
        <v>49</v>
      </c>
      <c r="G31" s="204" t="s">
        <v>49</v>
      </c>
      <c r="H31" s="204" t="s">
        <v>49</v>
      </c>
      <c r="I31" s="204" t="s">
        <v>49</v>
      </c>
      <c r="J31" s="204" t="s">
        <v>49</v>
      </c>
      <c r="K31" s="204" t="s">
        <v>49</v>
      </c>
      <c r="L31" s="204" t="s">
        <v>49</v>
      </c>
      <c r="M31" s="204" t="s">
        <v>49</v>
      </c>
      <c r="N31" s="204" t="s">
        <v>49</v>
      </c>
      <c r="O31" s="204" t="s">
        <v>49</v>
      </c>
      <c r="P31" s="204" t="s">
        <v>49</v>
      </c>
      <c r="Q31" s="204" t="s">
        <v>49</v>
      </c>
      <c r="R31" s="204" t="s">
        <v>49</v>
      </c>
      <c r="S31" s="204" t="s">
        <v>49</v>
      </c>
      <c r="T31" s="204" t="s">
        <v>49</v>
      </c>
      <c r="U31" s="204" t="s">
        <v>49</v>
      </c>
      <c r="V31" s="204" t="s">
        <v>49</v>
      </c>
      <c r="W31" s="204" t="s">
        <v>49</v>
      </c>
      <c r="X31" s="204" t="s">
        <v>49</v>
      </c>
      <c r="Y31" s="204" t="s">
        <v>49</v>
      </c>
    </row>
    <row r="32" s="194" customFormat="1" ht="12.75">
      <c r="A32" s="205" t="s">
        <v>72</v>
      </c>
    </row>
    <row r="33" s="194" customFormat="1" ht="12.75">
      <c r="A33" s="205"/>
    </row>
    <row r="34" s="194" customFormat="1" ht="12.75">
      <c r="A34" s="205"/>
    </row>
    <row r="35" s="194" customFormat="1" ht="12.75">
      <c r="A35" s="205"/>
    </row>
    <row r="36" s="194" customFormat="1" ht="12.75">
      <c r="A36" s="205"/>
    </row>
    <row r="37" s="194" customFormat="1" ht="12.75">
      <c r="A37" s="205"/>
    </row>
    <row r="38" s="194" customFormat="1" ht="12.75">
      <c r="A38" s="205"/>
    </row>
    <row r="39" s="194" customFormat="1" ht="12.75">
      <c r="A39" s="205"/>
    </row>
    <row r="40" s="194" customFormat="1" ht="12.75">
      <c r="A40" s="206"/>
    </row>
    <row r="41" s="194" customFormat="1" ht="12.75">
      <c r="A41" s="206"/>
    </row>
    <row r="42" s="194" customFormat="1" ht="12.75">
      <c r="A42" s="206"/>
    </row>
    <row r="43" s="194" customFormat="1" ht="12.75">
      <c r="A43" s="206"/>
    </row>
    <row r="44" s="194" customFormat="1" ht="12.75">
      <c r="A44" s="206"/>
    </row>
    <row r="45" s="194" customFormat="1" ht="12.75">
      <c r="A45" s="206"/>
    </row>
    <row r="46" s="194" customFormat="1" ht="12.75">
      <c r="A46" s="206"/>
    </row>
    <row r="47" s="194" customFormat="1" ht="12.75">
      <c r="A47" s="206"/>
    </row>
    <row r="48" s="194" customFormat="1" ht="12.75">
      <c r="A48" s="206"/>
    </row>
    <row r="49" s="194" customFormat="1" ht="12.75">
      <c r="A49" s="206"/>
    </row>
    <row r="50" s="194" customFormat="1" ht="12.75">
      <c r="A50" s="206"/>
    </row>
    <row r="51" s="194" customFormat="1" ht="12.75">
      <c r="A51" s="206"/>
    </row>
    <row r="52" s="194" customFormat="1" ht="12.75">
      <c r="A52" s="206"/>
    </row>
    <row r="53" s="194" customFormat="1" ht="12.75">
      <c r="A53" s="206"/>
    </row>
    <row r="54" s="194" customFormat="1" ht="12.75">
      <c r="A54" s="206"/>
    </row>
    <row r="55" s="194" customFormat="1" ht="12.75">
      <c r="A55" s="206"/>
    </row>
    <row r="56" s="194" customFormat="1" ht="12.75">
      <c r="A56" s="206"/>
    </row>
    <row r="57" s="194" customFormat="1" ht="12.75">
      <c r="A57" s="206"/>
    </row>
    <row r="58" s="194" customFormat="1" ht="12.75">
      <c r="A58" s="206"/>
    </row>
    <row r="59" s="194" customFormat="1" ht="12.75">
      <c r="A59" s="206"/>
    </row>
    <row r="60" s="194" customFormat="1" ht="12.75">
      <c r="A60" s="206"/>
    </row>
    <row r="61" s="194" customFormat="1" ht="12.75">
      <c r="A61" s="206"/>
    </row>
    <row r="62" s="194" customFormat="1" ht="12.75">
      <c r="A62" s="206"/>
    </row>
    <row r="63" s="194" customFormat="1" ht="12.75">
      <c r="A63" s="206"/>
    </row>
    <row r="64" s="194" customFormat="1" ht="12.75">
      <c r="A64" s="206"/>
    </row>
    <row r="65" s="194" customFormat="1" ht="12.75">
      <c r="A65" s="206"/>
    </row>
    <row r="66" s="194" customFormat="1" ht="12.75">
      <c r="A66" s="206"/>
    </row>
    <row r="67" s="194" customFormat="1" ht="12.75">
      <c r="A67" s="206"/>
    </row>
    <row r="68" s="194" customFormat="1" ht="12.75">
      <c r="A68" s="206"/>
    </row>
    <row r="69" s="194" customFormat="1" ht="12.75">
      <c r="A69" s="206"/>
    </row>
  </sheetData>
  <sheetProtection/>
  <mergeCells count="1">
    <mergeCell ref="A2:Y2"/>
  </mergeCells>
  <printOptions/>
  <pageMargins left="0.7" right="0.7" top="0.75" bottom="0.75" header="0.3" footer="0.3"/>
  <pageSetup horizontalDpi="600" verticalDpi="600" orientation="landscape" paperSize="9" scale="95" r:id="rId1"/>
</worksheet>
</file>

<file path=xl/worksheets/sheet83.xml><?xml version="1.0" encoding="utf-8"?>
<worksheet xmlns="http://schemas.openxmlformats.org/spreadsheetml/2006/main" xmlns:r="http://schemas.openxmlformats.org/officeDocument/2006/relationships">
  <dimension ref="A1:AA70"/>
  <sheetViews>
    <sheetView showGridLines="0" zoomScalePageLayoutView="0" workbookViewId="0" topLeftCell="A1">
      <selection activeCell="A34" sqref="A34:A35"/>
    </sheetView>
  </sheetViews>
  <sheetFormatPr defaultColWidth="10.28125" defaultRowHeight="12.75"/>
  <cols>
    <col min="1" max="1" width="20.00390625" style="207" customWidth="1"/>
    <col min="2" max="2" width="5.8515625" style="207" customWidth="1"/>
    <col min="3" max="13" width="5.00390625" style="207" bestFit="1" customWidth="1"/>
    <col min="14" max="14" width="6.140625" style="207" customWidth="1"/>
    <col min="15" max="24" width="5.00390625" style="207" bestFit="1" customWidth="1"/>
    <col min="25" max="25" width="5.00390625" style="207" customWidth="1"/>
    <col min="26" max="27" width="5.00390625" style="207" bestFit="1" customWidth="1"/>
    <col min="28" max="16384" width="10.28125" style="207" customWidth="1"/>
  </cols>
  <sheetData>
    <row r="1" spans="1:18" ht="12.75" customHeight="1">
      <c r="A1" s="1"/>
      <c r="B1" s="1"/>
      <c r="C1" s="1"/>
      <c r="D1" s="1"/>
      <c r="E1" s="1"/>
      <c r="F1" s="1"/>
      <c r="G1" s="1"/>
      <c r="H1" s="1"/>
      <c r="I1" s="1"/>
      <c r="J1" s="1"/>
      <c r="K1" s="1"/>
      <c r="L1" s="1"/>
      <c r="M1" s="1"/>
      <c r="N1" s="1"/>
      <c r="O1" s="1"/>
      <c r="P1" s="1"/>
      <c r="Q1" s="1"/>
      <c r="R1" s="170"/>
    </row>
    <row r="2" spans="1:27" ht="15.75" customHeight="1">
      <c r="A2" s="581" t="s">
        <v>18</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row>
    <row r="3" spans="1:18" ht="12.75" customHeight="1">
      <c r="A3" s="1"/>
      <c r="B3" s="1"/>
      <c r="C3" s="1"/>
      <c r="D3" s="1"/>
      <c r="E3" s="1"/>
      <c r="F3" s="1"/>
      <c r="G3" s="1"/>
      <c r="H3" s="1"/>
      <c r="I3" s="1"/>
      <c r="J3" s="1"/>
      <c r="K3" s="1"/>
      <c r="L3" s="1"/>
      <c r="M3" s="1"/>
      <c r="N3" s="1"/>
      <c r="O3" s="1"/>
      <c r="P3" s="1"/>
      <c r="Q3" s="1"/>
      <c r="R3" s="170"/>
    </row>
    <row r="4" spans="1:2" s="191" customFormat="1" ht="12.75">
      <c r="A4" s="208"/>
      <c r="B4" s="191" t="s">
        <v>17</v>
      </c>
    </row>
    <row r="5" spans="1:27" s="188" customFormat="1" ht="12.75">
      <c r="A5" s="187"/>
      <c r="B5" s="393">
        <v>1990</v>
      </c>
      <c r="C5" s="393">
        <v>1991</v>
      </c>
      <c r="D5" s="393">
        <v>1992</v>
      </c>
      <c r="E5" s="393">
        <v>1993</v>
      </c>
      <c r="F5" s="393">
        <v>1994</v>
      </c>
      <c r="G5" s="393">
        <v>1995</v>
      </c>
      <c r="H5" s="393">
        <v>1996</v>
      </c>
      <c r="I5" s="393">
        <v>1997</v>
      </c>
      <c r="J5" s="393">
        <v>1998</v>
      </c>
      <c r="K5" s="393">
        <v>1999</v>
      </c>
      <c r="L5" s="393">
        <v>2000</v>
      </c>
      <c r="M5" s="393" t="s">
        <v>47</v>
      </c>
      <c r="N5" s="393">
        <v>2002</v>
      </c>
      <c r="O5" s="393">
        <v>2003</v>
      </c>
      <c r="P5" s="393">
        <v>2004</v>
      </c>
      <c r="Q5" s="393">
        <v>2005</v>
      </c>
      <c r="R5" s="393">
        <v>2006</v>
      </c>
      <c r="S5" s="393">
        <v>2007</v>
      </c>
      <c r="T5" s="393">
        <v>2008</v>
      </c>
      <c r="U5" s="393">
        <v>2009</v>
      </c>
      <c r="V5" s="393">
        <v>2010</v>
      </c>
      <c r="W5" s="393">
        <v>2011</v>
      </c>
      <c r="X5" s="393">
        <v>2012</v>
      </c>
      <c r="Y5" s="393">
        <v>2013</v>
      </c>
      <c r="Z5" s="393">
        <v>2014</v>
      </c>
      <c r="AA5" s="393">
        <v>2015</v>
      </c>
    </row>
    <row r="6" spans="1:27" s="191" customFormat="1" ht="12.75">
      <c r="A6" s="189" t="s">
        <v>48</v>
      </c>
      <c r="B6" s="190"/>
      <c r="C6" s="190"/>
      <c r="D6" s="190"/>
      <c r="E6" s="190"/>
      <c r="F6" s="190"/>
      <c r="G6" s="190"/>
      <c r="H6" s="190"/>
      <c r="I6" s="190"/>
      <c r="J6" s="190"/>
      <c r="K6" s="190"/>
      <c r="L6" s="190"/>
      <c r="M6" s="230"/>
      <c r="N6" s="190"/>
      <c r="O6" s="190"/>
      <c r="P6" s="190"/>
      <c r="Q6" s="190"/>
      <c r="R6" s="190"/>
      <c r="S6" s="190"/>
      <c r="T6" s="190"/>
      <c r="U6" s="190"/>
      <c r="V6" s="190"/>
      <c r="W6" s="190"/>
      <c r="X6" s="190"/>
      <c r="Y6" s="190"/>
      <c r="Z6" s="190"/>
      <c r="AA6" s="190"/>
    </row>
    <row r="7" spans="1:27" s="194" customFormat="1" ht="12.75">
      <c r="A7" s="156" t="s">
        <v>124</v>
      </c>
      <c r="B7" s="192" t="s">
        <v>49</v>
      </c>
      <c r="C7" s="192" t="s">
        <v>49</v>
      </c>
      <c r="D7" s="231">
        <v>14200</v>
      </c>
      <c r="E7" s="231">
        <v>14773</v>
      </c>
      <c r="F7" s="231">
        <v>15019</v>
      </c>
      <c r="G7" s="231">
        <v>13705</v>
      </c>
      <c r="H7" s="231">
        <v>13712</v>
      </c>
      <c r="I7" s="231">
        <v>13668</v>
      </c>
      <c r="J7" s="231">
        <v>13541</v>
      </c>
      <c r="K7" s="231">
        <v>13051</v>
      </c>
      <c r="L7" s="231">
        <v>12636</v>
      </c>
      <c r="M7" s="232" t="s">
        <v>19</v>
      </c>
      <c r="N7" s="231">
        <v>13321</v>
      </c>
      <c r="O7" s="231">
        <v>16687</v>
      </c>
      <c r="P7" s="231">
        <v>18795</v>
      </c>
      <c r="Q7" s="231">
        <v>19995</v>
      </c>
      <c r="R7" s="231">
        <f>'[2]Diplomes'!$B$29</f>
        <v>24903</v>
      </c>
      <c r="S7" s="231">
        <v>18908</v>
      </c>
      <c r="T7" s="231">
        <v>19502</v>
      </c>
      <c r="U7" s="231">
        <v>21392</v>
      </c>
      <c r="V7" s="231">
        <v>20452</v>
      </c>
      <c r="W7" s="231">
        <v>21469</v>
      </c>
      <c r="X7" s="231">
        <v>21953</v>
      </c>
      <c r="Y7" s="231">
        <v>22403</v>
      </c>
      <c r="Z7" s="231">
        <v>22842</v>
      </c>
      <c r="AA7" s="231">
        <v>22939</v>
      </c>
    </row>
    <row r="8" spans="1:27" s="194" customFormat="1" ht="12.75">
      <c r="A8" s="156" t="s">
        <v>125</v>
      </c>
      <c r="B8" s="192" t="s">
        <v>49</v>
      </c>
      <c r="C8" s="192" t="s">
        <v>49</v>
      </c>
      <c r="D8" s="192" t="s">
        <v>49</v>
      </c>
      <c r="E8" s="192" t="s">
        <v>49</v>
      </c>
      <c r="F8" s="192" t="s">
        <v>49</v>
      </c>
      <c r="G8" s="192" t="s">
        <v>49</v>
      </c>
      <c r="H8" s="192" t="s">
        <v>49</v>
      </c>
      <c r="I8" s="192" t="s">
        <v>49</v>
      </c>
      <c r="J8" s="192" t="s">
        <v>49</v>
      </c>
      <c r="K8" s="192" t="s">
        <v>49</v>
      </c>
      <c r="L8" s="192" t="s">
        <v>49</v>
      </c>
      <c r="M8" s="192" t="s">
        <v>49</v>
      </c>
      <c r="N8" s="192" t="s">
        <v>49</v>
      </c>
      <c r="O8" s="192" t="s">
        <v>49</v>
      </c>
      <c r="P8" s="192" t="s">
        <v>49</v>
      </c>
      <c r="Q8" s="192" t="s">
        <v>49</v>
      </c>
      <c r="R8" s="192" t="s">
        <v>49</v>
      </c>
      <c r="S8" s="231">
        <v>747</v>
      </c>
      <c r="T8" s="231">
        <v>2011</v>
      </c>
      <c r="U8" s="231">
        <v>2585</v>
      </c>
      <c r="V8" s="231">
        <v>2686</v>
      </c>
      <c r="W8" s="231">
        <v>3118</v>
      </c>
      <c r="X8" s="231">
        <v>2985</v>
      </c>
      <c r="Y8" s="231">
        <v>3125</v>
      </c>
      <c r="Z8" s="231">
        <v>3162</v>
      </c>
      <c r="AA8" s="231">
        <v>3314</v>
      </c>
    </row>
    <row r="9" spans="1:27" s="194" customFormat="1" ht="12.75">
      <c r="A9" s="159" t="s">
        <v>50</v>
      </c>
      <c r="B9" s="231">
        <v>2084</v>
      </c>
      <c r="C9" s="231">
        <v>2308</v>
      </c>
      <c r="D9" s="231">
        <v>2339</v>
      </c>
      <c r="E9" s="231">
        <v>2533</v>
      </c>
      <c r="F9" s="231">
        <v>2676</v>
      </c>
      <c r="G9" s="231">
        <v>2417</v>
      </c>
      <c r="H9" s="231">
        <v>2403</v>
      </c>
      <c r="I9" s="231">
        <v>2287</v>
      </c>
      <c r="J9" s="231">
        <v>2305</v>
      </c>
      <c r="K9" s="231">
        <v>2315</v>
      </c>
      <c r="L9" s="231">
        <v>2294</v>
      </c>
      <c r="M9" s="233">
        <v>2289</v>
      </c>
      <c r="N9" s="231">
        <v>2246</v>
      </c>
      <c r="O9" s="231">
        <v>2440</v>
      </c>
      <c r="P9" s="231">
        <v>2478</v>
      </c>
      <c r="Q9" s="231">
        <v>2697</v>
      </c>
      <c r="R9" s="231">
        <f>'[2]Diplomes'!$C$29</f>
        <v>3177</v>
      </c>
      <c r="S9" s="231">
        <v>2866</v>
      </c>
      <c r="T9" s="231">
        <v>3192</v>
      </c>
      <c r="U9" s="231">
        <v>3661</v>
      </c>
      <c r="V9" s="231">
        <v>3664</v>
      </c>
      <c r="W9" s="231">
        <v>4226</v>
      </c>
      <c r="X9" s="231">
        <v>4521</v>
      </c>
      <c r="Y9" s="231">
        <v>4759</v>
      </c>
      <c r="Z9" s="231">
        <v>4690</v>
      </c>
      <c r="AA9" s="231">
        <v>4897</v>
      </c>
    </row>
    <row r="10" spans="1:27" s="194" customFormat="1" ht="12.75">
      <c r="A10" s="195" t="s">
        <v>51</v>
      </c>
      <c r="B10" s="196"/>
      <c r="C10" s="196"/>
      <c r="D10" s="196"/>
      <c r="E10" s="196"/>
      <c r="F10" s="196"/>
      <c r="G10" s="196"/>
      <c r="H10" s="196"/>
      <c r="I10" s="196"/>
      <c r="J10" s="196"/>
      <c r="K10" s="196"/>
      <c r="L10" s="196"/>
      <c r="M10" s="196"/>
      <c r="N10" s="226"/>
      <c r="O10" s="150"/>
      <c r="P10" s="226"/>
      <c r="Q10" s="150"/>
      <c r="R10" s="226"/>
      <c r="S10" s="150"/>
      <c r="T10" s="226"/>
      <c r="U10" s="150"/>
      <c r="V10" s="226"/>
      <c r="W10" s="150"/>
      <c r="X10" s="150"/>
      <c r="Y10" s="150"/>
      <c r="Z10" s="150"/>
      <c r="AA10" s="150"/>
    </row>
    <row r="11" spans="1:27" s="194" customFormat="1" ht="12.75">
      <c r="A11" s="197" t="s">
        <v>52</v>
      </c>
      <c r="B11" s="198" t="s">
        <v>49</v>
      </c>
      <c r="C11" s="198" t="s">
        <v>49</v>
      </c>
      <c r="D11" s="198" t="s">
        <v>49</v>
      </c>
      <c r="E11" s="198" t="s">
        <v>49</v>
      </c>
      <c r="F11" s="198" t="s">
        <v>49</v>
      </c>
      <c r="G11" s="198" t="s">
        <v>49</v>
      </c>
      <c r="H11" s="198" t="s">
        <v>49</v>
      </c>
      <c r="I11" s="198" t="s">
        <v>49</v>
      </c>
      <c r="J11" s="198" t="s">
        <v>49</v>
      </c>
      <c r="K11" s="198" t="s">
        <v>49</v>
      </c>
      <c r="L11" s="198" t="s">
        <v>49</v>
      </c>
      <c r="M11" s="198" t="s">
        <v>49</v>
      </c>
      <c r="N11" s="227" t="s">
        <v>49</v>
      </c>
      <c r="O11" s="198" t="s">
        <v>49</v>
      </c>
      <c r="P11" s="228" t="s">
        <v>49</v>
      </c>
      <c r="Q11" s="198" t="s">
        <v>49</v>
      </c>
      <c r="R11" s="228" t="s">
        <v>49</v>
      </c>
      <c r="S11" s="198" t="s">
        <v>49</v>
      </c>
      <c r="T11" s="228" t="s">
        <v>49</v>
      </c>
      <c r="U11" s="198" t="s">
        <v>49</v>
      </c>
      <c r="V11" s="228" t="s">
        <v>53</v>
      </c>
      <c r="W11" s="198" t="s">
        <v>53</v>
      </c>
      <c r="X11" s="198">
        <v>420</v>
      </c>
      <c r="Y11" s="198">
        <v>345</v>
      </c>
      <c r="Z11" s="198">
        <v>402</v>
      </c>
      <c r="AA11" s="198">
        <v>400</v>
      </c>
    </row>
    <row r="12" spans="1:27" s="191" customFormat="1" ht="12.75">
      <c r="A12" s="213" t="s">
        <v>54</v>
      </c>
      <c r="B12" s="190"/>
      <c r="C12" s="190"/>
      <c r="D12" s="190"/>
      <c r="E12" s="190"/>
      <c r="F12" s="190"/>
      <c r="G12" s="190"/>
      <c r="H12" s="190"/>
      <c r="I12" s="190"/>
      <c r="J12" s="190"/>
      <c r="K12" s="190"/>
      <c r="L12" s="190"/>
      <c r="M12" s="230"/>
      <c r="N12" s="190"/>
      <c r="O12" s="190"/>
      <c r="P12" s="190"/>
      <c r="Q12" s="190"/>
      <c r="R12" s="190"/>
      <c r="S12" s="190"/>
      <c r="T12" s="190"/>
      <c r="U12" s="190"/>
      <c r="V12" s="190"/>
      <c r="W12" s="190"/>
      <c r="X12" s="190"/>
      <c r="Y12" s="190"/>
      <c r="Z12" s="190"/>
      <c r="AA12" s="190"/>
    </row>
    <row r="13" spans="1:27" s="194" customFormat="1" ht="12.75" customHeight="1">
      <c r="A13" s="156" t="s">
        <v>55</v>
      </c>
      <c r="B13" s="155">
        <v>344</v>
      </c>
      <c r="C13" s="155">
        <v>331</v>
      </c>
      <c r="D13" s="155">
        <v>288</v>
      </c>
      <c r="E13" s="155">
        <v>257</v>
      </c>
      <c r="F13" s="155">
        <v>285</v>
      </c>
      <c r="G13" s="155">
        <v>235</v>
      </c>
      <c r="H13" s="155">
        <v>200</v>
      </c>
      <c r="I13" s="155">
        <v>184</v>
      </c>
      <c r="J13" s="155">
        <v>3</v>
      </c>
      <c r="K13" s="155">
        <v>122</v>
      </c>
      <c r="L13" s="155">
        <v>143</v>
      </c>
      <c r="M13" s="234">
        <v>150</v>
      </c>
      <c r="N13" s="155">
        <v>127</v>
      </c>
      <c r="O13" s="155">
        <v>114</v>
      </c>
      <c r="P13" s="155">
        <v>126</v>
      </c>
      <c r="Q13" s="155">
        <v>124</v>
      </c>
      <c r="R13" s="231">
        <f>'[2]Diplomes'!$P$29</f>
        <v>97</v>
      </c>
      <c r="S13" s="231">
        <v>73</v>
      </c>
      <c r="T13" s="231">
        <v>90</v>
      </c>
      <c r="U13" s="231">
        <v>119</v>
      </c>
      <c r="V13" s="231">
        <v>97</v>
      </c>
      <c r="W13" s="231">
        <v>118</v>
      </c>
      <c r="X13" s="231">
        <v>116</v>
      </c>
      <c r="Y13" s="231">
        <v>111</v>
      </c>
      <c r="Z13" s="231">
        <v>99</v>
      </c>
      <c r="AA13" s="231">
        <v>92</v>
      </c>
    </row>
    <row r="14" spans="1:27" s="194" customFormat="1" ht="12.75">
      <c r="A14" s="156" t="s">
        <v>56</v>
      </c>
      <c r="B14" s="155">
        <v>460</v>
      </c>
      <c r="C14" s="155">
        <v>475</v>
      </c>
      <c r="D14" s="155">
        <v>2</v>
      </c>
      <c r="E14" s="155">
        <v>486</v>
      </c>
      <c r="F14" s="155">
        <v>487</v>
      </c>
      <c r="G14" s="155">
        <v>507</v>
      </c>
      <c r="H14" s="155">
        <v>476</v>
      </c>
      <c r="I14" s="155">
        <v>458</v>
      </c>
      <c r="J14" s="155">
        <v>466</v>
      </c>
      <c r="K14" s="155">
        <v>471</v>
      </c>
      <c r="L14" s="155">
        <v>445</v>
      </c>
      <c r="M14" s="234">
        <v>426</v>
      </c>
      <c r="N14" s="155">
        <v>487</v>
      </c>
      <c r="O14" s="155">
        <v>506</v>
      </c>
      <c r="P14" s="155">
        <v>485</v>
      </c>
      <c r="Q14" s="155">
        <v>473</v>
      </c>
      <c r="R14" s="231">
        <f>'[1]Diplomes'!$K$29</f>
        <v>499</v>
      </c>
      <c r="S14" s="231">
        <v>524</v>
      </c>
      <c r="T14" s="231">
        <v>609</v>
      </c>
      <c r="U14" s="231">
        <v>592</v>
      </c>
      <c r="V14" s="231">
        <v>624</v>
      </c>
      <c r="W14" s="231">
        <v>676</v>
      </c>
      <c r="X14" s="231">
        <v>612</v>
      </c>
      <c r="Y14" s="231">
        <v>640</v>
      </c>
      <c r="Z14" s="231">
        <v>629</v>
      </c>
      <c r="AA14" s="231">
        <v>545</v>
      </c>
    </row>
    <row r="15" spans="1:27" s="194" customFormat="1" ht="12.75">
      <c r="A15" s="156" t="s">
        <v>57</v>
      </c>
      <c r="B15" s="155">
        <v>383</v>
      </c>
      <c r="C15" s="155">
        <v>377</v>
      </c>
      <c r="D15" s="155">
        <v>441</v>
      </c>
      <c r="E15" s="155">
        <v>23</v>
      </c>
      <c r="F15" s="155">
        <v>332</v>
      </c>
      <c r="G15" s="155">
        <v>310</v>
      </c>
      <c r="H15" s="155">
        <v>276</v>
      </c>
      <c r="I15" s="155">
        <v>361</v>
      </c>
      <c r="J15" s="155">
        <v>358</v>
      </c>
      <c r="K15" s="155">
        <v>430</v>
      </c>
      <c r="L15" s="155">
        <v>426</v>
      </c>
      <c r="M15" s="234">
        <v>401</v>
      </c>
      <c r="N15" s="155">
        <v>348</v>
      </c>
      <c r="O15" s="155">
        <v>438</v>
      </c>
      <c r="P15" s="155">
        <v>421</v>
      </c>
      <c r="Q15" s="155">
        <v>415</v>
      </c>
      <c r="R15" s="231">
        <f>'[1]Diplomes'!$N$29</f>
        <v>352</v>
      </c>
      <c r="S15" s="231">
        <v>326</v>
      </c>
      <c r="T15" s="231">
        <v>361</v>
      </c>
      <c r="U15" s="231">
        <v>449</v>
      </c>
      <c r="V15" s="231">
        <v>360</v>
      </c>
      <c r="W15" s="231">
        <v>493</v>
      </c>
      <c r="X15" s="231">
        <v>477</v>
      </c>
      <c r="Y15" s="231">
        <v>534</v>
      </c>
      <c r="Z15" s="231">
        <v>558</v>
      </c>
      <c r="AA15" s="231">
        <v>599</v>
      </c>
    </row>
    <row r="16" spans="1:27" s="194" customFormat="1" ht="12.75">
      <c r="A16" s="156" t="s">
        <v>85</v>
      </c>
      <c r="B16" s="155">
        <v>201</v>
      </c>
      <c r="C16" s="155">
        <v>203</v>
      </c>
      <c r="D16" s="155">
        <v>225</v>
      </c>
      <c r="E16" s="155">
        <v>214</v>
      </c>
      <c r="F16" s="155">
        <v>232</v>
      </c>
      <c r="G16" s="155">
        <v>231</v>
      </c>
      <c r="H16" s="155">
        <v>272</v>
      </c>
      <c r="I16" s="155">
        <v>263</v>
      </c>
      <c r="J16" s="155">
        <v>289</v>
      </c>
      <c r="K16" s="155">
        <v>282</v>
      </c>
      <c r="L16" s="155">
        <v>330</v>
      </c>
      <c r="M16" s="234">
        <v>278</v>
      </c>
      <c r="N16" s="155">
        <v>283</v>
      </c>
      <c r="O16" s="155">
        <v>269</v>
      </c>
      <c r="P16" s="155">
        <v>311</v>
      </c>
      <c r="Q16" s="155">
        <v>315</v>
      </c>
      <c r="R16" s="231">
        <f>'[1]Diplomes'!$F$29</f>
        <v>305</v>
      </c>
      <c r="S16" s="231">
        <v>320</v>
      </c>
      <c r="T16" s="231">
        <v>353</v>
      </c>
      <c r="U16" s="231">
        <v>376</v>
      </c>
      <c r="V16" s="231">
        <v>349</v>
      </c>
      <c r="W16" s="231">
        <v>368</v>
      </c>
      <c r="X16" s="231">
        <v>451</v>
      </c>
      <c r="Y16" s="231">
        <v>496</v>
      </c>
      <c r="Z16" s="231">
        <v>542</v>
      </c>
      <c r="AA16" s="231">
        <v>684</v>
      </c>
    </row>
    <row r="17" spans="1:27" s="194" customFormat="1" ht="12.75">
      <c r="A17" s="156" t="s">
        <v>58</v>
      </c>
      <c r="B17" s="231">
        <v>11819</v>
      </c>
      <c r="C17" s="231">
        <v>10651</v>
      </c>
      <c r="D17" s="231">
        <v>11553</v>
      </c>
      <c r="E17" s="231">
        <v>12074</v>
      </c>
      <c r="F17" s="231">
        <v>13368</v>
      </c>
      <c r="G17" s="231">
        <v>13457</v>
      </c>
      <c r="H17" s="231">
        <v>15173</v>
      </c>
      <c r="I17" s="231">
        <v>15742</v>
      </c>
      <c r="J17" s="231">
        <v>14596</v>
      </c>
      <c r="K17" s="231">
        <v>14787</v>
      </c>
      <c r="L17" s="231">
        <v>13815</v>
      </c>
      <c r="M17" s="233">
        <v>13935</v>
      </c>
      <c r="N17" s="231">
        <v>15262</v>
      </c>
      <c r="O17" s="231">
        <v>17243</v>
      </c>
      <c r="P17" s="231">
        <v>19571</v>
      </c>
      <c r="Q17" s="231">
        <v>20982</v>
      </c>
      <c r="R17" s="231">
        <f>'[1]Diplomes'!$J$29</f>
        <v>20982</v>
      </c>
      <c r="S17" s="231">
        <v>21648</v>
      </c>
      <c r="T17" s="231">
        <v>21566</v>
      </c>
      <c r="U17" s="231">
        <v>22122</v>
      </c>
      <c r="V17" s="231">
        <v>22311</v>
      </c>
      <c r="W17" s="231">
        <v>23113</v>
      </c>
      <c r="X17" s="231">
        <v>26447</v>
      </c>
      <c r="Y17" s="231">
        <v>25619</v>
      </c>
      <c r="Z17" s="231">
        <v>25539</v>
      </c>
      <c r="AA17" s="231">
        <v>25888</v>
      </c>
    </row>
    <row r="18" spans="1:27" s="194" customFormat="1" ht="12.75">
      <c r="A18" s="156" t="s">
        <v>59</v>
      </c>
      <c r="B18" s="231">
        <v>789</v>
      </c>
      <c r="C18" s="231">
        <v>814</v>
      </c>
      <c r="D18" s="231">
        <v>815</v>
      </c>
      <c r="E18" s="231">
        <v>1106</v>
      </c>
      <c r="F18" s="231">
        <v>1269</v>
      </c>
      <c r="G18" s="192" t="s">
        <v>49</v>
      </c>
      <c r="H18" s="192" t="s">
        <v>49</v>
      </c>
      <c r="I18" s="192" t="s">
        <v>49</v>
      </c>
      <c r="J18" s="192" t="s">
        <v>49</v>
      </c>
      <c r="K18" s="192" t="s">
        <v>49</v>
      </c>
      <c r="L18" s="192" t="s">
        <v>49</v>
      </c>
      <c r="M18" s="192" t="s">
        <v>49</v>
      </c>
      <c r="N18" s="192" t="s">
        <v>49</v>
      </c>
      <c r="O18" s="192" t="s">
        <v>49</v>
      </c>
      <c r="P18" s="192" t="s">
        <v>49</v>
      </c>
      <c r="Q18" s="192" t="s">
        <v>49</v>
      </c>
      <c r="R18" s="192" t="s">
        <v>49</v>
      </c>
      <c r="S18" s="192" t="s">
        <v>49</v>
      </c>
      <c r="T18" s="192" t="s">
        <v>49</v>
      </c>
      <c r="U18" s="192" t="s">
        <v>49</v>
      </c>
      <c r="V18" s="192" t="s">
        <v>49</v>
      </c>
      <c r="W18" s="192" t="s">
        <v>49</v>
      </c>
      <c r="X18" s="192" t="s">
        <v>84</v>
      </c>
      <c r="Y18" s="192" t="s">
        <v>84</v>
      </c>
      <c r="Z18" s="192" t="s">
        <v>84</v>
      </c>
      <c r="AA18" s="192" t="s">
        <v>84</v>
      </c>
    </row>
    <row r="19" spans="1:27" s="194" customFormat="1" ht="12.75">
      <c r="A19" s="156" t="s">
        <v>60</v>
      </c>
      <c r="B19" s="231">
        <v>1626</v>
      </c>
      <c r="C19" s="231">
        <v>1578</v>
      </c>
      <c r="D19" s="231">
        <v>1528</v>
      </c>
      <c r="E19" s="231">
        <v>1560</v>
      </c>
      <c r="F19" s="231">
        <v>1581</v>
      </c>
      <c r="G19" s="231">
        <v>1537</v>
      </c>
      <c r="H19" s="231">
        <v>1496</v>
      </c>
      <c r="I19" s="231">
        <v>1559</v>
      </c>
      <c r="J19" s="231">
        <v>1479</v>
      </c>
      <c r="K19" s="231">
        <v>1504</v>
      </c>
      <c r="L19" s="231">
        <v>1604</v>
      </c>
      <c r="M19" s="233">
        <v>1439</v>
      </c>
      <c r="N19" s="231">
        <v>1509</v>
      </c>
      <c r="O19" s="231">
        <v>1372</v>
      </c>
      <c r="P19" s="231">
        <v>1482</v>
      </c>
      <c r="Q19" s="231">
        <v>1535</v>
      </c>
      <c r="R19" s="231">
        <f>'[1]Diplomes'!$L$29</f>
        <v>1566</v>
      </c>
      <c r="S19" s="231">
        <v>1722</v>
      </c>
      <c r="T19" s="231">
        <v>1948</v>
      </c>
      <c r="U19" s="231">
        <v>2034</v>
      </c>
      <c r="V19" s="231">
        <v>1946</v>
      </c>
      <c r="W19" s="231">
        <v>1869</v>
      </c>
      <c r="X19" s="231">
        <v>2129</v>
      </c>
      <c r="Y19" s="231">
        <v>2220</v>
      </c>
      <c r="Z19" s="231">
        <v>2274</v>
      </c>
      <c r="AA19" s="231">
        <v>2405</v>
      </c>
    </row>
    <row r="20" spans="1:27" s="194" customFormat="1" ht="12.75">
      <c r="A20" s="156" t="s">
        <v>135</v>
      </c>
      <c r="B20" s="155">
        <v>259</v>
      </c>
      <c r="C20" s="155">
        <v>222</v>
      </c>
      <c r="D20" s="155">
        <v>244</v>
      </c>
      <c r="E20" s="155">
        <v>299</v>
      </c>
      <c r="F20" s="155">
        <v>249</v>
      </c>
      <c r="G20" s="155">
        <v>272</v>
      </c>
      <c r="H20" s="155">
        <v>259</v>
      </c>
      <c r="I20" s="155">
        <v>283</v>
      </c>
      <c r="J20" s="155">
        <v>293</v>
      </c>
      <c r="K20" s="155">
        <v>290</v>
      </c>
      <c r="L20" s="155">
        <v>294</v>
      </c>
      <c r="M20" s="234">
        <v>246</v>
      </c>
      <c r="N20" s="155">
        <v>231</v>
      </c>
      <c r="O20" s="155">
        <v>312</v>
      </c>
      <c r="P20" s="155">
        <v>333</v>
      </c>
      <c r="Q20" s="155">
        <v>320</v>
      </c>
      <c r="R20" s="231">
        <f>'[1]Diplomes'!$M$29</f>
        <v>239</v>
      </c>
      <c r="S20" s="231">
        <v>339</v>
      </c>
      <c r="T20" s="231">
        <v>441</v>
      </c>
      <c r="U20" s="231">
        <v>520</v>
      </c>
      <c r="V20" s="231">
        <v>228</v>
      </c>
      <c r="W20" s="231">
        <v>457</v>
      </c>
      <c r="X20" s="231">
        <v>584</v>
      </c>
      <c r="Y20" s="231">
        <v>695</v>
      </c>
      <c r="Z20" s="231">
        <v>854</v>
      </c>
      <c r="AA20" s="231">
        <v>825</v>
      </c>
    </row>
    <row r="21" spans="1:27" s="191" customFormat="1" ht="12.75">
      <c r="A21" s="195" t="s">
        <v>61</v>
      </c>
      <c r="B21" s="235"/>
      <c r="C21" s="235"/>
      <c r="D21" s="235"/>
      <c r="E21" s="235"/>
      <c r="F21" s="235"/>
      <c r="G21" s="235"/>
      <c r="H21" s="235"/>
      <c r="I21" s="235"/>
      <c r="J21" s="235"/>
      <c r="K21" s="235"/>
      <c r="L21" s="235"/>
      <c r="M21" s="236"/>
      <c r="N21" s="235"/>
      <c r="O21" s="235"/>
      <c r="P21" s="235"/>
      <c r="Q21" s="235"/>
      <c r="R21" s="235"/>
      <c r="S21" s="235"/>
      <c r="T21" s="235"/>
      <c r="U21" s="235"/>
      <c r="V21" s="235"/>
      <c r="W21" s="235"/>
      <c r="X21" s="235"/>
      <c r="Y21" s="235"/>
      <c r="Z21" s="235"/>
      <c r="AA21" s="235"/>
    </row>
    <row r="22" spans="1:27" s="194" customFormat="1" ht="12.75">
      <c r="A22" s="159" t="s">
        <v>137</v>
      </c>
      <c r="B22" s="158">
        <v>609</v>
      </c>
      <c r="C22" s="158">
        <v>578</v>
      </c>
      <c r="D22" s="158">
        <v>601</v>
      </c>
      <c r="E22" s="158">
        <v>558</v>
      </c>
      <c r="F22" s="158">
        <v>550</v>
      </c>
      <c r="G22" s="158">
        <v>585</v>
      </c>
      <c r="H22" s="158">
        <v>579</v>
      </c>
      <c r="I22" s="158">
        <v>544</v>
      </c>
      <c r="J22" s="158">
        <v>560</v>
      </c>
      <c r="K22" s="158">
        <v>618</v>
      </c>
      <c r="L22" s="158">
        <v>589</v>
      </c>
      <c r="M22" s="237">
        <v>607</v>
      </c>
      <c r="N22" s="158">
        <v>580</v>
      </c>
      <c r="O22" s="158">
        <v>692</v>
      </c>
      <c r="P22" s="158">
        <v>651</v>
      </c>
      <c r="Q22" s="158">
        <v>734</v>
      </c>
      <c r="R22" s="238">
        <f>'[1]Diplomes'!$O$29</f>
        <v>798</v>
      </c>
      <c r="S22" s="238">
        <v>803</v>
      </c>
      <c r="T22" s="238">
        <v>867</v>
      </c>
      <c r="U22" s="238">
        <v>942</v>
      </c>
      <c r="V22" s="238">
        <v>877</v>
      </c>
      <c r="W22" s="238">
        <v>919</v>
      </c>
      <c r="X22" s="238">
        <v>899</v>
      </c>
      <c r="Y22" s="238">
        <v>914</v>
      </c>
      <c r="Z22" s="238">
        <v>921</v>
      </c>
      <c r="AA22" s="238">
        <v>867</v>
      </c>
    </row>
    <row r="23" spans="1:27" s="191" customFormat="1" ht="25.5">
      <c r="A23" s="213" t="s">
        <v>62</v>
      </c>
      <c r="B23" s="190"/>
      <c r="C23" s="190"/>
      <c r="D23" s="190"/>
      <c r="E23" s="190"/>
      <c r="F23" s="190"/>
      <c r="G23" s="190"/>
      <c r="H23" s="190"/>
      <c r="I23" s="190"/>
      <c r="J23" s="190"/>
      <c r="K23" s="190"/>
      <c r="L23" s="190"/>
      <c r="M23" s="230"/>
      <c r="N23" s="190"/>
      <c r="O23" s="190"/>
      <c r="P23" s="190"/>
      <c r="Q23" s="190"/>
      <c r="R23" s="190"/>
      <c r="S23" s="190"/>
      <c r="T23" s="190"/>
      <c r="U23" s="190"/>
      <c r="V23" s="190"/>
      <c r="W23" s="190"/>
      <c r="X23" s="190"/>
      <c r="Y23" s="190"/>
      <c r="Z23" s="190"/>
      <c r="AA23" s="190"/>
    </row>
    <row r="24" spans="1:27" s="194" customFormat="1" ht="12.75">
      <c r="A24" s="156" t="s">
        <v>63</v>
      </c>
      <c r="B24" s="155">
        <v>384</v>
      </c>
      <c r="C24" s="155">
        <v>384</v>
      </c>
      <c r="D24" s="155">
        <v>453</v>
      </c>
      <c r="E24" s="155">
        <v>557</v>
      </c>
      <c r="F24" s="155">
        <v>496</v>
      </c>
      <c r="G24" s="155">
        <v>476</v>
      </c>
      <c r="H24" s="155">
        <v>477</v>
      </c>
      <c r="I24" s="155">
        <v>466</v>
      </c>
      <c r="J24" s="155">
        <v>470</v>
      </c>
      <c r="K24" s="155">
        <v>425</v>
      </c>
      <c r="L24" s="155">
        <v>458</v>
      </c>
      <c r="M24" s="234">
        <v>442</v>
      </c>
      <c r="N24" s="155">
        <v>500</v>
      </c>
      <c r="O24" s="155">
        <v>571</v>
      </c>
      <c r="P24" s="155">
        <v>520</v>
      </c>
      <c r="Q24" s="155">
        <v>568</v>
      </c>
      <c r="R24" s="231">
        <f>'[1]Diplomes'!$G$29</f>
        <v>593</v>
      </c>
      <c r="S24" s="231">
        <v>579</v>
      </c>
      <c r="T24" s="231">
        <v>532</v>
      </c>
      <c r="U24" s="231">
        <v>545</v>
      </c>
      <c r="V24" s="231">
        <v>533</v>
      </c>
      <c r="W24" s="231">
        <v>518</v>
      </c>
      <c r="X24" s="231">
        <v>473</v>
      </c>
      <c r="Y24" s="231">
        <v>474</v>
      </c>
      <c r="Z24" s="231">
        <v>498</v>
      </c>
      <c r="AA24" s="231">
        <v>511</v>
      </c>
    </row>
    <row r="25" spans="1:27" s="194" customFormat="1" ht="12.75">
      <c r="A25" s="156" t="s">
        <v>64</v>
      </c>
      <c r="B25" s="155">
        <v>278</v>
      </c>
      <c r="C25" s="155">
        <v>305</v>
      </c>
      <c r="D25" s="155">
        <v>326</v>
      </c>
      <c r="E25" s="155">
        <v>371</v>
      </c>
      <c r="F25" s="155">
        <v>361</v>
      </c>
      <c r="G25" s="155">
        <v>502</v>
      </c>
      <c r="H25" s="155">
        <v>483</v>
      </c>
      <c r="I25" s="155">
        <v>433</v>
      </c>
      <c r="J25" s="155">
        <v>480</v>
      </c>
      <c r="K25" s="155">
        <v>562</v>
      </c>
      <c r="L25" s="155">
        <v>669</v>
      </c>
      <c r="M25" s="234">
        <v>675</v>
      </c>
      <c r="N25" s="155">
        <v>745</v>
      </c>
      <c r="O25" s="155">
        <v>0</v>
      </c>
      <c r="P25" s="155">
        <v>452</v>
      </c>
      <c r="Q25" s="155">
        <v>470</v>
      </c>
      <c r="R25" s="231">
        <f>'[1]Diplomes'!$H$29</f>
        <v>426</v>
      </c>
      <c r="S25" s="231">
        <v>390</v>
      </c>
      <c r="T25" s="231">
        <v>275</v>
      </c>
      <c r="U25" s="231">
        <v>346</v>
      </c>
      <c r="V25" s="231">
        <v>290</v>
      </c>
      <c r="W25" s="231">
        <v>281</v>
      </c>
      <c r="X25" s="231">
        <v>254</v>
      </c>
      <c r="Y25" s="231">
        <v>268</v>
      </c>
      <c r="Z25" s="231">
        <v>238</v>
      </c>
      <c r="AA25" s="231">
        <v>274</v>
      </c>
    </row>
    <row r="26" spans="1:27" s="194" customFormat="1" ht="12.75">
      <c r="A26" s="156" t="s">
        <v>65</v>
      </c>
      <c r="B26" s="155">
        <v>755</v>
      </c>
      <c r="C26" s="155">
        <v>783</v>
      </c>
      <c r="D26" s="155">
        <v>683</v>
      </c>
      <c r="E26" s="155">
        <v>741</v>
      </c>
      <c r="F26" s="155">
        <v>760</v>
      </c>
      <c r="G26" s="155">
        <v>770</v>
      </c>
      <c r="H26" s="155">
        <v>635</v>
      </c>
      <c r="I26" s="155">
        <v>726</v>
      </c>
      <c r="J26" s="155">
        <v>786</v>
      </c>
      <c r="K26" s="155">
        <v>738</v>
      </c>
      <c r="L26" s="155">
        <v>828</v>
      </c>
      <c r="M26" s="234">
        <v>805</v>
      </c>
      <c r="N26" s="155">
        <v>953</v>
      </c>
      <c r="O26" s="155">
        <v>999</v>
      </c>
      <c r="P26" s="155">
        <v>999</v>
      </c>
      <c r="Q26" s="231">
        <v>1016</v>
      </c>
      <c r="R26" s="231">
        <f>'[1]Diplomes'!$I$29</f>
        <v>991</v>
      </c>
      <c r="S26" s="231">
        <v>1020</v>
      </c>
      <c r="T26" s="231">
        <v>985</v>
      </c>
      <c r="U26" s="231">
        <v>1042</v>
      </c>
      <c r="V26" s="231">
        <v>980</v>
      </c>
      <c r="W26" s="231">
        <v>1033</v>
      </c>
      <c r="X26" s="231">
        <v>1071</v>
      </c>
      <c r="Y26" s="231">
        <v>1050</v>
      </c>
      <c r="Z26" s="231">
        <v>1069</v>
      </c>
      <c r="AA26" s="231">
        <v>1089</v>
      </c>
    </row>
    <row r="27" spans="1:27" s="194" customFormat="1" ht="12.75">
      <c r="A27" s="156" t="s">
        <v>66</v>
      </c>
      <c r="B27" s="155">
        <v>19</v>
      </c>
      <c r="C27" s="155">
        <v>20</v>
      </c>
      <c r="D27" s="155">
        <v>19</v>
      </c>
      <c r="E27" s="155">
        <v>21</v>
      </c>
      <c r="F27" s="155">
        <v>20</v>
      </c>
      <c r="G27" s="155">
        <v>19</v>
      </c>
      <c r="H27" s="155">
        <v>20</v>
      </c>
      <c r="I27" s="155">
        <v>20</v>
      </c>
      <c r="J27" s="155">
        <v>19</v>
      </c>
      <c r="K27" s="155">
        <v>25</v>
      </c>
      <c r="L27" s="155">
        <v>19</v>
      </c>
      <c r="M27" s="234">
        <v>22</v>
      </c>
      <c r="N27" s="155">
        <v>25</v>
      </c>
      <c r="O27" s="155">
        <v>25</v>
      </c>
      <c r="P27" s="155">
        <v>26</v>
      </c>
      <c r="Q27" s="155">
        <v>25</v>
      </c>
      <c r="R27" s="231">
        <f>'[1]Diplomes'!$E$29</f>
        <v>30</v>
      </c>
      <c r="S27" s="231">
        <v>30</v>
      </c>
      <c r="T27" s="231">
        <v>30</v>
      </c>
      <c r="U27" s="231">
        <v>29</v>
      </c>
      <c r="V27" s="231">
        <v>31</v>
      </c>
      <c r="W27" s="192" t="s">
        <v>49</v>
      </c>
      <c r="X27" s="192" t="s">
        <v>49</v>
      </c>
      <c r="Y27" s="192" t="s">
        <v>49</v>
      </c>
      <c r="Z27" s="192" t="s">
        <v>49</v>
      </c>
      <c r="AA27" s="192" t="s">
        <v>49</v>
      </c>
    </row>
    <row r="28" spans="1:27" s="194" customFormat="1" ht="12.75">
      <c r="A28" s="156" t="s">
        <v>127</v>
      </c>
      <c r="B28" s="155">
        <v>0</v>
      </c>
      <c r="C28" s="155">
        <v>0</v>
      </c>
      <c r="D28" s="155">
        <v>0</v>
      </c>
      <c r="E28" s="155">
        <v>0</v>
      </c>
      <c r="F28" s="155">
        <v>0</v>
      </c>
      <c r="G28" s="155">
        <v>0</v>
      </c>
      <c r="H28" s="231">
        <v>1127</v>
      </c>
      <c r="I28" s="231">
        <v>1169</v>
      </c>
      <c r="J28" s="231">
        <v>1103</v>
      </c>
      <c r="K28" s="231">
        <v>1138</v>
      </c>
      <c r="L28" s="231">
        <v>1195</v>
      </c>
      <c r="M28" s="233">
        <v>1194</v>
      </c>
      <c r="N28" s="231">
        <v>1406</v>
      </c>
      <c r="O28" s="231">
        <v>1694</v>
      </c>
      <c r="P28" s="231">
        <v>1876</v>
      </c>
      <c r="Q28" s="231">
        <v>1887</v>
      </c>
      <c r="R28" s="231">
        <f>'[1]Diplomes'!$D$29</f>
        <v>1674</v>
      </c>
      <c r="S28" s="231">
        <v>1649</v>
      </c>
      <c r="T28" s="231">
        <v>1733</v>
      </c>
      <c r="U28" s="231">
        <v>1793</v>
      </c>
      <c r="V28" s="231">
        <v>1575</v>
      </c>
      <c r="W28" s="231">
        <v>1624</v>
      </c>
      <c r="X28" s="231">
        <v>1506</v>
      </c>
      <c r="Y28" s="231">
        <v>1579</v>
      </c>
      <c r="Z28" s="231">
        <v>1584</v>
      </c>
      <c r="AA28" s="231">
        <v>1490</v>
      </c>
    </row>
    <row r="29" spans="1:27" s="194" customFormat="1" ht="25.5">
      <c r="A29" s="156" t="s">
        <v>68</v>
      </c>
      <c r="B29" s="239">
        <v>750</v>
      </c>
      <c r="C29" s="239">
        <v>779</v>
      </c>
      <c r="D29" s="239">
        <v>876</v>
      </c>
      <c r="E29" s="239">
        <v>825</v>
      </c>
      <c r="F29" s="239">
        <v>793</v>
      </c>
      <c r="G29" s="239">
        <v>828</v>
      </c>
      <c r="H29" s="239">
        <v>75</v>
      </c>
      <c r="I29" s="192" t="s">
        <v>49</v>
      </c>
      <c r="J29" s="192" t="s">
        <v>49</v>
      </c>
      <c r="K29" s="192" t="s">
        <v>49</v>
      </c>
      <c r="L29" s="192" t="s">
        <v>49</v>
      </c>
      <c r="M29" s="192" t="s">
        <v>49</v>
      </c>
      <c r="N29" s="192" t="s">
        <v>49</v>
      </c>
      <c r="O29" s="192" t="s">
        <v>49</v>
      </c>
      <c r="P29" s="192" t="s">
        <v>49</v>
      </c>
      <c r="Q29" s="192" t="s">
        <v>49</v>
      </c>
      <c r="R29" s="192" t="s">
        <v>49</v>
      </c>
      <c r="S29" s="192" t="s">
        <v>49</v>
      </c>
      <c r="T29" s="192" t="s">
        <v>49</v>
      </c>
      <c r="U29" s="192" t="s">
        <v>49</v>
      </c>
      <c r="V29" s="192" t="s">
        <v>49</v>
      </c>
      <c r="W29" s="192" t="s">
        <v>49</v>
      </c>
      <c r="X29" s="192" t="s">
        <v>49</v>
      </c>
      <c r="Y29" s="192" t="s">
        <v>49</v>
      </c>
      <c r="Z29" s="192" t="s">
        <v>49</v>
      </c>
      <c r="AA29" s="192" t="s">
        <v>49</v>
      </c>
    </row>
    <row r="30" spans="1:27" s="194" customFormat="1" ht="12.75">
      <c r="A30" s="159" t="s">
        <v>69</v>
      </c>
      <c r="B30" s="239">
        <v>258</v>
      </c>
      <c r="C30" s="239">
        <v>298</v>
      </c>
      <c r="D30" s="239">
        <v>292</v>
      </c>
      <c r="E30" s="239">
        <v>373</v>
      </c>
      <c r="F30" s="239">
        <v>358</v>
      </c>
      <c r="G30" s="239">
        <v>313</v>
      </c>
      <c r="H30" s="239">
        <v>7</v>
      </c>
      <c r="I30" s="192" t="s">
        <v>49</v>
      </c>
      <c r="J30" s="192" t="s">
        <v>49</v>
      </c>
      <c r="K30" s="192" t="s">
        <v>49</v>
      </c>
      <c r="L30" s="192" t="s">
        <v>49</v>
      </c>
      <c r="M30" s="192" t="s">
        <v>49</v>
      </c>
      <c r="N30" s="192" t="s">
        <v>49</v>
      </c>
      <c r="O30" s="192" t="s">
        <v>49</v>
      </c>
      <c r="P30" s="192" t="s">
        <v>49</v>
      </c>
      <c r="Q30" s="192" t="s">
        <v>49</v>
      </c>
      <c r="R30" s="192" t="s">
        <v>49</v>
      </c>
      <c r="S30" s="192" t="s">
        <v>49</v>
      </c>
      <c r="T30" s="192" t="s">
        <v>49</v>
      </c>
      <c r="U30" s="192" t="s">
        <v>49</v>
      </c>
      <c r="V30" s="192" t="s">
        <v>49</v>
      </c>
      <c r="W30" s="192" t="s">
        <v>49</v>
      </c>
      <c r="X30" s="192" t="s">
        <v>49</v>
      </c>
      <c r="Y30" s="192" t="s">
        <v>49</v>
      </c>
      <c r="Z30" s="192" t="s">
        <v>49</v>
      </c>
      <c r="AA30" s="192" t="s">
        <v>49</v>
      </c>
    </row>
    <row r="31" spans="1:27" s="191" customFormat="1" ht="36" customHeight="1">
      <c r="A31" s="240" t="s">
        <v>70</v>
      </c>
      <c r="B31" s="241">
        <v>21018</v>
      </c>
      <c r="C31" s="241">
        <v>20116</v>
      </c>
      <c r="D31" s="241">
        <v>20685</v>
      </c>
      <c r="E31" s="241">
        <v>21998</v>
      </c>
      <c r="F31" s="241">
        <v>23817</v>
      </c>
      <c r="G31" s="241">
        <v>22459</v>
      </c>
      <c r="H31" s="241">
        <v>23958</v>
      </c>
      <c r="I31" s="241">
        <v>24495</v>
      </c>
      <c r="J31" s="241">
        <v>23207</v>
      </c>
      <c r="K31" s="241">
        <v>23707</v>
      </c>
      <c r="L31" s="241">
        <v>23109</v>
      </c>
      <c r="M31" s="242">
        <v>22909</v>
      </c>
      <c r="N31" s="241">
        <v>24702</v>
      </c>
      <c r="O31" s="241">
        <v>26675</v>
      </c>
      <c r="P31" s="241">
        <v>29731</v>
      </c>
      <c r="Q31" s="241">
        <v>31561</v>
      </c>
      <c r="R31" s="241">
        <f>R33-R7</f>
        <v>31729</v>
      </c>
      <c r="S31" s="241">
        <v>33036</v>
      </c>
      <c r="T31" s="241">
        <v>34901</v>
      </c>
      <c r="U31" s="241">
        <f aca="true" t="shared" si="0" ref="U31:Z31">SUM(U8:U30)</f>
        <v>37155</v>
      </c>
      <c r="V31" s="241">
        <f t="shared" si="0"/>
        <v>36551</v>
      </c>
      <c r="W31" s="241">
        <f t="shared" si="0"/>
        <v>38813</v>
      </c>
      <c r="X31" s="241">
        <f t="shared" si="0"/>
        <v>42945</v>
      </c>
      <c r="Y31" s="241">
        <f t="shared" si="0"/>
        <v>42829</v>
      </c>
      <c r="Z31" s="241">
        <f t="shared" si="0"/>
        <v>43059</v>
      </c>
      <c r="AA31" s="241">
        <f>SUM(AA8:AA30)</f>
        <v>43880</v>
      </c>
    </row>
    <row r="32" spans="1:27" s="194" customFormat="1" ht="6.75" customHeight="1">
      <c r="A32" s="151"/>
      <c r="B32" s="150"/>
      <c r="C32" s="150"/>
      <c r="D32" s="150"/>
      <c r="E32" s="150"/>
      <c r="F32" s="150"/>
      <c r="G32" s="150"/>
      <c r="H32" s="150"/>
      <c r="I32" s="150"/>
      <c r="J32" s="150"/>
      <c r="K32" s="150"/>
      <c r="L32" s="150"/>
      <c r="M32" s="243"/>
      <c r="N32" s="150"/>
      <c r="O32" s="150"/>
      <c r="P32" s="150"/>
      <c r="Q32" s="150"/>
      <c r="R32" s="150"/>
      <c r="S32" s="150"/>
      <c r="T32" s="150"/>
      <c r="U32" s="150"/>
      <c r="V32" s="150"/>
      <c r="W32" s="150"/>
      <c r="X32" s="150"/>
      <c r="Y32" s="150"/>
      <c r="Z32" s="150"/>
      <c r="AA32" s="150"/>
    </row>
    <row r="33" spans="1:27" s="191" customFormat="1" ht="36.75" customHeight="1">
      <c r="A33" s="240" t="s">
        <v>71</v>
      </c>
      <c r="B33" s="214" t="s">
        <v>49</v>
      </c>
      <c r="C33" s="214" t="s">
        <v>49</v>
      </c>
      <c r="D33" s="204">
        <v>34885</v>
      </c>
      <c r="E33" s="204">
        <v>36771</v>
      </c>
      <c r="F33" s="204">
        <v>38836</v>
      </c>
      <c r="G33" s="204">
        <v>36164</v>
      </c>
      <c r="H33" s="204">
        <v>37670</v>
      </c>
      <c r="I33" s="204">
        <v>38163</v>
      </c>
      <c r="J33" s="204">
        <v>36748</v>
      </c>
      <c r="K33" s="204">
        <v>36758</v>
      </c>
      <c r="L33" s="204">
        <v>35745</v>
      </c>
      <c r="M33" s="244">
        <v>34619</v>
      </c>
      <c r="N33" s="204">
        <v>38023</v>
      </c>
      <c r="O33" s="204">
        <v>43362</v>
      </c>
      <c r="P33" s="204">
        <v>48526</v>
      </c>
      <c r="Q33" s="204">
        <v>51556</v>
      </c>
      <c r="R33" s="204">
        <f>'[1]Diplomes'!$Q$29</f>
        <v>56632</v>
      </c>
      <c r="S33" s="204">
        <v>51944</v>
      </c>
      <c r="T33" s="204">
        <v>53490</v>
      </c>
      <c r="U33" s="204">
        <f>U31+U7</f>
        <v>58547</v>
      </c>
      <c r="V33" s="204">
        <f>V31+V7</f>
        <v>57003</v>
      </c>
      <c r="W33" s="204">
        <f>W31+W7</f>
        <v>60282</v>
      </c>
      <c r="X33" s="204">
        <f>SUM(X6:X30)</f>
        <v>64898</v>
      </c>
      <c r="Y33" s="204">
        <f>SUM(Y6:Y30)</f>
        <v>65232</v>
      </c>
      <c r="Z33" s="204">
        <f>SUM(Z6:Z30)</f>
        <v>65901</v>
      </c>
      <c r="AA33" s="204">
        <f>SUM(AA6:AA30)</f>
        <v>66819</v>
      </c>
    </row>
    <row r="34" s="194" customFormat="1" ht="12.75">
      <c r="A34" s="205" t="s">
        <v>72</v>
      </c>
    </row>
    <row r="35" s="194" customFormat="1" ht="12.75">
      <c r="A35" s="194" t="s">
        <v>1</v>
      </c>
    </row>
    <row r="36" s="205" customFormat="1" ht="12.75">
      <c r="A36" s="205" t="s">
        <v>0</v>
      </c>
    </row>
    <row r="37" s="205" customFormat="1" ht="12.75">
      <c r="A37" s="205" t="s">
        <v>73</v>
      </c>
    </row>
    <row r="38" s="205" customFormat="1" ht="12.75">
      <c r="A38" s="205" t="s">
        <v>74</v>
      </c>
    </row>
    <row r="39" s="205" customFormat="1" ht="12.75">
      <c r="A39" s="205" t="s">
        <v>20</v>
      </c>
    </row>
    <row r="40" s="194" customFormat="1" ht="12.75">
      <c r="A40" s="206"/>
    </row>
    <row r="41" s="194" customFormat="1" ht="12.75">
      <c r="A41" s="206"/>
    </row>
    <row r="42" s="194" customFormat="1" ht="12.75">
      <c r="A42" s="206"/>
    </row>
    <row r="43" s="194" customFormat="1" ht="12.75">
      <c r="A43" s="206"/>
    </row>
    <row r="44" s="194" customFormat="1" ht="12.75">
      <c r="A44" s="206"/>
    </row>
    <row r="45" s="194" customFormat="1" ht="12.75">
      <c r="A45" s="206"/>
    </row>
    <row r="46" s="194" customFormat="1" ht="12.75">
      <c r="A46" s="206"/>
    </row>
    <row r="47" s="194" customFormat="1" ht="12.75">
      <c r="A47" s="206"/>
    </row>
    <row r="48" s="194" customFormat="1" ht="12.75">
      <c r="A48" s="206"/>
    </row>
    <row r="49" s="194" customFormat="1" ht="12.75">
      <c r="A49" s="206"/>
    </row>
    <row r="50" s="194" customFormat="1" ht="12.75">
      <c r="A50" s="206"/>
    </row>
    <row r="51" s="194" customFormat="1" ht="12.75">
      <c r="A51" s="206"/>
    </row>
    <row r="52" s="194" customFormat="1" ht="12.75">
      <c r="A52" s="206"/>
    </row>
    <row r="53" s="194" customFormat="1" ht="12.75">
      <c r="A53" s="206"/>
    </row>
    <row r="54" s="194" customFormat="1" ht="12.75">
      <c r="A54" s="206"/>
    </row>
    <row r="55" s="194" customFormat="1" ht="12.75">
      <c r="A55" s="206"/>
    </row>
    <row r="56" s="194" customFormat="1" ht="12.75">
      <c r="A56" s="206"/>
    </row>
    <row r="57" s="194" customFormat="1" ht="12.75">
      <c r="A57" s="206"/>
    </row>
    <row r="58" s="194" customFormat="1" ht="12.75">
      <c r="A58" s="206"/>
    </row>
    <row r="59" s="194" customFormat="1" ht="12.75">
      <c r="A59" s="206"/>
    </row>
    <row r="60" s="194" customFormat="1" ht="12.75">
      <c r="A60" s="206"/>
    </row>
    <row r="61" s="194" customFormat="1" ht="12.75">
      <c r="A61" s="206"/>
    </row>
    <row r="62" s="194" customFormat="1" ht="12.75">
      <c r="A62" s="206"/>
    </row>
    <row r="63" s="194" customFormat="1" ht="12.75">
      <c r="A63" s="206"/>
    </row>
    <row r="64" s="194" customFormat="1" ht="12.75">
      <c r="A64" s="206"/>
    </row>
    <row r="65" s="194" customFormat="1" ht="12.75">
      <c r="A65" s="206"/>
    </row>
    <row r="66" s="194" customFormat="1" ht="12.75">
      <c r="A66" s="206"/>
    </row>
    <row r="67" s="194" customFormat="1" ht="12.75">
      <c r="A67" s="206"/>
    </row>
    <row r="68" s="194" customFormat="1" ht="12.75">
      <c r="A68" s="206"/>
    </row>
    <row r="69" s="194" customFormat="1" ht="12.75">
      <c r="A69" s="206"/>
    </row>
    <row r="70" s="194" customFormat="1" ht="12.75">
      <c r="A70" s="206"/>
    </row>
  </sheetData>
  <sheetProtection/>
  <mergeCells count="1">
    <mergeCell ref="A2:AA2"/>
  </mergeCells>
  <printOptions/>
  <pageMargins left="0.7" right="0.7" top="0.75" bottom="0.75" header="0.3" footer="0.3"/>
  <pageSetup horizontalDpi="600" verticalDpi="600" orientation="landscape" paperSize="9" scale="90" r:id="rId1"/>
</worksheet>
</file>

<file path=xl/worksheets/sheet84.xml><?xml version="1.0" encoding="utf-8"?>
<worksheet xmlns="http://schemas.openxmlformats.org/spreadsheetml/2006/main" xmlns:r="http://schemas.openxmlformats.org/officeDocument/2006/relationships">
  <dimension ref="A1:AM43"/>
  <sheetViews>
    <sheetView showGridLines="0" zoomScalePageLayoutView="0" workbookViewId="0" topLeftCell="A1">
      <selection activeCell="A2" sqref="A2:U31"/>
    </sheetView>
  </sheetViews>
  <sheetFormatPr defaultColWidth="10.28125" defaultRowHeight="12.75"/>
  <cols>
    <col min="1" max="1" width="23.7109375" style="161" customWidth="1"/>
    <col min="2" max="21" width="5.421875" style="161" customWidth="1"/>
    <col min="22" max="16384" width="10.28125" style="161" customWidth="1"/>
  </cols>
  <sheetData>
    <row r="1" spans="1:18" ht="12.75" customHeight="1">
      <c r="A1" s="1"/>
      <c r="B1" s="1"/>
      <c r="C1" s="1"/>
      <c r="D1" s="1"/>
      <c r="E1" s="1"/>
      <c r="F1" s="1"/>
      <c r="G1" s="1"/>
      <c r="H1" s="1"/>
      <c r="I1" s="1"/>
      <c r="J1" s="1"/>
      <c r="K1" s="1"/>
      <c r="L1" s="1"/>
      <c r="M1" s="1"/>
      <c r="N1" s="1"/>
      <c r="O1" s="1"/>
      <c r="P1" s="1"/>
      <c r="Q1" s="1"/>
      <c r="R1" s="170"/>
    </row>
    <row r="2" spans="1:29" ht="15.75" customHeight="1">
      <c r="A2" s="581" t="s">
        <v>21</v>
      </c>
      <c r="B2" s="581"/>
      <c r="C2" s="581"/>
      <c r="D2" s="581"/>
      <c r="E2" s="581"/>
      <c r="F2" s="581"/>
      <c r="G2" s="581"/>
      <c r="H2" s="581"/>
      <c r="I2" s="581"/>
      <c r="J2" s="581"/>
      <c r="K2" s="581"/>
      <c r="L2" s="581"/>
      <c r="M2" s="581"/>
      <c r="N2" s="581"/>
      <c r="O2" s="581"/>
      <c r="P2" s="581"/>
      <c r="Q2" s="581"/>
      <c r="R2" s="581"/>
      <c r="S2" s="581"/>
      <c r="T2" s="581"/>
      <c r="U2" s="581"/>
      <c r="V2" s="145"/>
      <c r="W2" s="145"/>
      <c r="X2" s="145"/>
      <c r="Y2" s="108"/>
      <c r="Z2" s="108"/>
      <c r="AA2" s="108"/>
      <c r="AB2" s="108"/>
      <c r="AC2" s="108"/>
    </row>
    <row r="3" spans="1:21" ht="12.75" customHeight="1">
      <c r="A3" s="1"/>
      <c r="B3" s="1"/>
      <c r="C3" s="1"/>
      <c r="D3" s="1"/>
      <c r="E3" s="1"/>
      <c r="F3" s="1"/>
      <c r="G3" s="1"/>
      <c r="H3" s="1"/>
      <c r="I3" s="1"/>
      <c r="J3" s="1"/>
      <c r="K3" s="1"/>
      <c r="L3" s="1"/>
      <c r="M3" s="1"/>
      <c r="N3" s="1"/>
      <c r="O3" s="1"/>
      <c r="P3" s="1"/>
      <c r="Q3" s="1"/>
      <c r="R3" s="170"/>
      <c r="U3" s="252"/>
    </row>
    <row r="4" spans="1:21" s="147" customFormat="1" ht="12.75">
      <c r="A4" s="187"/>
      <c r="B4" s="393">
        <v>1987</v>
      </c>
      <c r="C4" s="393">
        <v>1992</v>
      </c>
      <c r="D4" s="393">
        <v>1995</v>
      </c>
      <c r="E4" s="393">
        <v>1998</v>
      </c>
      <c r="F4" s="393">
        <v>1999</v>
      </c>
      <c r="G4" s="393">
        <v>2000</v>
      </c>
      <c r="H4" s="393">
        <v>2002</v>
      </c>
      <c r="I4" s="393">
        <v>2003</v>
      </c>
      <c r="J4" s="393">
        <v>2004</v>
      </c>
      <c r="K4" s="393">
        <v>2005</v>
      </c>
      <c r="L4" s="393">
        <v>2006</v>
      </c>
      <c r="M4" s="393">
        <v>2007</v>
      </c>
      <c r="N4" s="393">
        <v>2008</v>
      </c>
      <c r="O4" s="393">
        <v>2009</v>
      </c>
      <c r="P4" s="393">
        <v>2010</v>
      </c>
      <c r="Q4" s="393">
        <v>2011</v>
      </c>
      <c r="R4" s="393">
        <v>2012</v>
      </c>
      <c r="S4" s="393">
        <v>2013</v>
      </c>
      <c r="T4" s="393">
        <v>2014</v>
      </c>
      <c r="U4" s="393">
        <v>2015</v>
      </c>
    </row>
    <row r="5" spans="1:21" s="149" customFormat="1" ht="12.75">
      <c r="A5" s="189" t="s">
        <v>48</v>
      </c>
      <c r="B5" s="152"/>
      <c r="C5" s="152"/>
      <c r="D5" s="152"/>
      <c r="E5" s="152"/>
      <c r="F5" s="152"/>
      <c r="G5" s="152"/>
      <c r="H5" s="152"/>
      <c r="I5" s="152"/>
      <c r="J5" s="152"/>
      <c r="K5" s="152"/>
      <c r="L5" s="152"/>
      <c r="M5" s="152"/>
      <c r="N5" s="152"/>
      <c r="O5" s="152"/>
      <c r="P5" s="152"/>
      <c r="Q5" s="152"/>
      <c r="R5" s="152"/>
      <c r="S5" s="152"/>
      <c r="T5" s="152"/>
      <c r="U5" s="152"/>
    </row>
    <row r="6" spans="1:23" s="149" customFormat="1" ht="12.75">
      <c r="A6" s="156" t="s">
        <v>124</v>
      </c>
      <c r="B6" s="157" t="s">
        <v>49</v>
      </c>
      <c r="C6" s="157">
        <v>88.4</v>
      </c>
      <c r="D6" s="157">
        <v>87.4</v>
      </c>
      <c r="E6" s="157">
        <v>88.2</v>
      </c>
      <c r="F6" s="157">
        <v>87.9</v>
      </c>
      <c r="G6" s="157">
        <v>89.1</v>
      </c>
      <c r="H6" s="157">
        <v>90.5</v>
      </c>
      <c r="I6" s="157">
        <v>90.2</v>
      </c>
      <c r="J6" s="157">
        <v>90.6</v>
      </c>
      <c r="K6" s="157">
        <v>90.6</v>
      </c>
      <c r="L6" s="157">
        <v>91.035417419588</v>
      </c>
      <c r="M6" s="157">
        <v>90.8</v>
      </c>
      <c r="N6" s="157">
        <v>90.2</v>
      </c>
      <c r="O6" s="157">
        <v>90.4801814237823</v>
      </c>
      <c r="P6" s="157">
        <v>91</v>
      </c>
      <c r="Q6" s="157">
        <v>90</v>
      </c>
      <c r="R6" s="157">
        <v>90</v>
      </c>
      <c r="S6" s="157">
        <v>90</v>
      </c>
      <c r="T6" s="157">
        <v>90</v>
      </c>
      <c r="U6" s="157">
        <v>89.88621997471554</v>
      </c>
      <c r="V6" s="154"/>
      <c r="W6" s="154"/>
    </row>
    <row r="7" spans="1:23" s="149" customFormat="1" ht="12.75">
      <c r="A7" s="156" t="s">
        <v>125</v>
      </c>
      <c r="B7" s="157" t="s">
        <v>49</v>
      </c>
      <c r="C7" s="157" t="s">
        <v>49</v>
      </c>
      <c r="D7" s="157" t="s">
        <v>49</v>
      </c>
      <c r="E7" s="157" t="s">
        <v>49</v>
      </c>
      <c r="F7" s="157" t="s">
        <v>49</v>
      </c>
      <c r="G7" s="157" t="s">
        <v>49</v>
      </c>
      <c r="H7" s="157" t="s">
        <v>49</v>
      </c>
      <c r="I7" s="157" t="s">
        <v>49</v>
      </c>
      <c r="J7" s="157" t="s">
        <v>49</v>
      </c>
      <c r="K7" s="157" t="s">
        <v>49</v>
      </c>
      <c r="L7" s="157" t="s">
        <v>49</v>
      </c>
      <c r="M7" s="157">
        <v>31.6</v>
      </c>
      <c r="N7" s="157">
        <v>33.6</v>
      </c>
      <c r="O7" s="157">
        <v>34.1586073500967</v>
      </c>
      <c r="P7" s="157">
        <v>33</v>
      </c>
      <c r="Q7" s="157">
        <v>30</v>
      </c>
      <c r="R7" s="157">
        <v>30</v>
      </c>
      <c r="S7" s="157">
        <v>30</v>
      </c>
      <c r="T7" s="157">
        <v>30</v>
      </c>
      <c r="U7" s="157">
        <v>29.692214846107422</v>
      </c>
      <c r="V7" s="154"/>
      <c r="W7" s="154"/>
    </row>
    <row r="8" spans="1:23" s="149" customFormat="1" ht="12.75">
      <c r="A8" s="159" t="s">
        <v>50</v>
      </c>
      <c r="B8" s="160">
        <v>99.7</v>
      </c>
      <c r="C8" s="160">
        <v>99.7</v>
      </c>
      <c r="D8" s="160">
        <v>99.4</v>
      </c>
      <c r="E8" s="160">
        <v>99.2</v>
      </c>
      <c r="F8" s="160">
        <v>99.4</v>
      </c>
      <c r="G8" s="160">
        <v>99.2</v>
      </c>
      <c r="H8" s="160">
        <v>98.8</v>
      </c>
      <c r="I8" s="160">
        <v>98.9</v>
      </c>
      <c r="J8" s="160">
        <v>99.4</v>
      </c>
      <c r="K8" s="160">
        <v>96.9</v>
      </c>
      <c r="L8" s="160">
        <v>99.0437519672647</v>
      </c>
      <c r="M8" s="160">
        <v>99.2</v>
      </c>
      <c r="N8" s="160">
        <v>99.1</v>
      </c>
      <c r="O8" s="160">
        <v>98.9614648811151</v>
      </c>
      <c r="P8" s="160">
        <v>99</v>
      </c>
      <c r="Q8" s="160">
        <v>99</v>
      </c>
      <c r="R8" s="160">
        <v>98</v>
      </c>
      <c r="S8" s="160">
        <v>98</v>
      </c>
      <c r="T8" s="160">
        <v>99</v>
      </c>
      <c r="U8" s="160">
        <v>99.1219113743108</v>
      </c>
      <c r="V8" s="153"/>
      <c r="W8" s="154"/>
    </row>
    <row r="9" spans="1:26" s="194" customFormat="1" ht="12.75">
      <c r="A9" s="195" t="s">
        <v>51</v>
      </c>
      <c r="B9" s="196"/>
      <c r="C9" s="196"/>
      <c r="D9" s="196"/>
      <c r="E9" s="196"/>
      <c r="F9" s="196"/>
      <c r="G9" s="196"/>
      <c r="H9" s="196"/>
      <c r="I9" s="196"/>
      <c r="J9" s="196"/>
      <c r="K9" s="196"/>
      <c r="L9" s="196"/>
      <c r="M9" s="196"/>
      <c r="N9" s="196"/>
      <c r="O9" s="226"/>
      <c r="P9" s="150"/>
      <c r="Q9" s="226"/>
      <c r="R9" s="150"/>
      <c r="S9" s="150"/>
      <c r="T9" s="150"/>
      <c r="U9" s="150"/>
      <c r="V9" s="153"/>
      <c r="W9" s="149"/>
      <c r="X9" s="149"/>
      <c r="Y9" s="149"/>
      <c r="Z9" s="149"/>
    </row>
    <row r="10" spans="1:26" s="194" customFormat="1" ht="12.75">
      <c r="A10" s="197" t="s">
        <v>52</v>
      </c>
      <c r="B10" s="198" t="s">
        <v>49</v>
      </c>
      <c r="C10" s="198" t="s">
        <v>49</v>
      </c>
      <c r="D10" s="198" t="s">
        <v>49</v>
      </c>
      <c r="E10" s="198" t="s">
        <v>49</v>
      </c>
      <c r="F10" s="198" t="s">
        <v>49</v>
      </c>
      <c r="G10" s="198" t="s">
        <v>49</v>
      </c>
      <c r="H10" s="198" t="s">
        <v>49</v>
      </c>
      <c r="I10" s="198" t="s">
        <v>49</v>
      </c>
      <c r="J10" s="198" t="s">
        <v>49</v>
      </c>
      <c r="K10" s="198" t="s">
        <v>49</v>
      </c>
      <c r="L10" s="198" t="s">
        <v>49</v>
      </c>
      <c r="M10" s="198" t="s">
        <v>49</v>
      </c>
      <c r="N10" s="198" t="s">
        <v>49</v>
      </c>
      <c r="O10" s="227" t="s">
        <v>49</v>
      </c>
      <c r="P10" s="198" t="s">
        <v>53</v>
      </c>
      <c r="Q10" s="228" t="s">
        <v>53</v>
      </c>
      <c r="R10" s="198">
        <v>91</v>
      </c>
      <c r="S10" s="198">
        <v>90</v>
      </c>
      <c r="T10" s="198">
        <v>89</v>
      </c>
      <c r="U10" s="529">
        <v>89.5</v>
      </c>
      <c r="V10" s="412" t="s">
        <v>326</v>
      </c>
      <c r="W10" s="147"/>
      <c r="X10" s="147"/>
      <c r="Y10" s="147"/>
      <c r="Z10" s="149"/>
    </row>
    <row r="11" spans="1:23" s="149" customFormat="1" ht="12.75">
      <c r="A11" s="189" t="s">
        <v>54</v>
      </c>
      <c r="B11" s="152"/>
      <c r="C11" s="152"/>
      <c r="D11" s="152"/>
      <c r="E11" s="152"/>
      <c r="F11" s="152"/>
      <c r="G11" s="152"/>
      <c r="H11" s="152"/>
      <c r="I11" s="152"/>
      <c r="J11" s="152"/>
      <c r="K11" s="152"/>
      <c r="L11" s="152"/>
      <c r="M11" s="152"/>
      <c r="N11" s="152"/>
      <c r="O11" s="152"/>
      <c r="P11" s="152"/>
      <c r="Q11" s="152"/>
      <c r="R11" s="152"/>
      <c r="S11" s="152"/>
      <c r="T11" s="152"/>
      <c r="U11" s="152"/>
      <c r="V11" s="413" t="s">
        <v>327</v>
      </c>
      <c r="W11" s="154"/>
    </row>
    <row r="12" spans="1:23" s="149" customFormat="1" ht="12.75">
      <c r="A12" s="156" t="s">
        <v>22</v>
      </c>
      <c r="B12" s="157">
        <v>81</v>
      </c>
      <c r="C12" s="157">
        <v>80.2</v>
      </c>
      <c r="D12" s="157">
        <v>72.3</v>
      </c>
      <c r="E12" s="157" t="s">
        <v>49</v>
      </c>
      <c r="F12" s="157">
        <v>77</v>
      </c>
      <c r="G12" s="157">
        <v>76.9</v>
      </c>
      <c r="H12" s="157">
        <v>77.9</v>
      </c>
      <c r="I12" s="157">
        <v>81.6</v>
      </c>
      <c r="J12" s="157">
        <v>79.4</v>
      </c>
      <c r="K12" s="157">
        <v>84.1</v>
      </c>
      <c r="L12" s="157">
        <v>82.5360824742268</v>
      </c>
      <c r="M12" s="157">
        <v>74.3</v>
      </c>
      <c r="N12" s="157">
        <v>78.9</v>
      </c>
      <c r="O12" s="157">
        <v>77.3109243697479</v>
      </c>
      <c r="P12" s="157">
        <v>77</v>
      </c>
      <c r="Q12" s="157">
        <v>78</v>
      </c>
      <c r="R12" s="157">
        <v>75</v>
      </c>
      <c r="S12" s="157">
        <v>65</v>
      </c>
      <c r="T12" s="157">
        <v>78</v>
      </c>
      <c r="U12" s="157">
        <v>77.17391304347827</v>
      </c>
      <c r="V12" s="153"/>
      <c r="W12" s="154"/>
    </row>
    <row r="13" spans="1:23" s="149" customFormat="1" ht="12.75">
      <c r="A13" s="156" t="s">
        <v>56</v>
      </c>
      <c r="B13" s="157">
        <v>69.2</v>
      </c>
      <c r="C13" s="157">
        <v>50</v>
      </c>
      <c r="D13" s="157">
        <v>73.4</v>
      </c>
      <c r="E13" s="157">
        <v>60.7</v>
      </c>
      <c r="F13" s="157">
        <v>62.2</v>
      </c>
      <c r="G13" s="157">
        <v>62.5</v>
      </c>
      <c r="H13" s="157">
        <v>71.2</v>
      </c>
      <c r="I13" s="157">
        <v>70.4</v>
      </c>
      <c r="J13" s="157">
        <v>62.3</v>
      </c>
      <c r="K13" s="157">
        <v>66.8</v>
      </c>
      <c r="L13" s="157">
        <v>63.250501002004</v>
      </c>
      <c r="M13" s="157">
        <v>63</v>
      </c>
      <c r="N13" s="157">
        <v>60.6</v>
      </c>
      <c r="O13" s="157">
        <v>60.9797297297297</v>
      </c>
      <c r="P13" s="157">
        <v>61</v>
      </c>
      <c r="Q13" s="157">
        <v>60</v>
      </c>
      <c r="R13" s="157">
        <v>62</v>
      </c>
      <c r="S13" s="157">
        <v>66</v>
      </c>
      <c r="T13" s="157">
        <v>66</v>
      </c>
      <c r="U13" s="157">
        <v>63.85321100917431</v>
      </c>
      <c r="V13" s="153"/>
      <c r="W13" s="154"/>
    </row>
    <row r="14" spans="1:23" s="149" customFormat="1" ht="12.75">
      <c r="A14" s="156" t="s">
        <v>57</v>
      </c>
      <c r="B14" s="157">
        <v>72.5</v>
      </c>
      <c r="C14" s="157">
        <v>74.1</v>
      </c>
      <c r="D14" s="157">
        <v>70</v>
      </c>
      <c r="E14" s="157">
        <v>56.1</v>
      </c>
      <c r="F14" s="157">
        <v>57.4</v>
      </c>
      <c r="G14" s="157">
        <v>53.3</v>
      </c>
      <c r="H14" s="157">
        <v>59.2</v>
      </c>
      <c r="I14" s="157">
        <v>60.9</v>
      </c>
      <c r="J14" s="157">
        <v>67</v>
      </c>
      <c r="K14" s="157">
        <v>64.6</v>
      </c>
      <c r="L14" s="157">
        <v>68.5340909090909</v>
      </c>
      <c r="M14" s="157">
        <v>65</v>
      </c>
      <c r="N14" s="157">
        <v>61.2</v>
      </c>
      <c r="O14" s="157">
        <v>66.369710467706</v>
      </c>
      <c r="P14" s="157">
        <v>60</v>
      </c>
      <c r="Q14" s="157">
        <v>64</v>
      </c>
      <c r="R14" s="157">
        <v>63</v>
      </c>
      <c r="S14" s="157">
        <v>63</v>
      </c>
      <c r="T14" s="157">
        <v>67</v>
      </c>
      <c r="U14" s="157">
        <v>62.270450751252085</v>
      </c>
      <c r="V14" s="153"/>
      <c r="W14" s="154"/>
    </row>
    <row r="15" spans="1:23" s="149" customFormat="1" ht="12.75">
      <c r="A15" s="156" t="s">
        <v>85</v>
      </c>
      <c r="B15" s="157">
        <v>83.9</v>
      </c>
      <c r="C15" s="157">
        <v>89.3</v>
      </c>
      <c r="D15" s="157">
        <v>87</v>
      </c>
      <c r="E15" s="157">
        <v>77.9</v>
      </c>
      <c r="F15" s="157">
        <v>79.1</v>
      </c>
      <c r="G15" s="157">
        <v>81.2</v>
      </c>
      <c r="H15" s="157">
        <v>86.2</v>
      </c>
      <c r="I15" s="157">
        <v>88.1</v>
      </c>
      <c r="J15" s="157">
        <v>90</v>
      </c>
      <c r="K15" s="157">
        <v>91.3</v>
      </c>
      <c r="L15" s="157">
        <v>91.3114754098361</v>
      </c>
      <c r="M15" s="157">
        <v>89.8</v>
      </c>
      <c r="N15" s="157">
        <v>89.1</v>
      </c>
      <c r="O15" s="157">
        <v>87.0619946091644</v>
      </c>
      <c r="P15" s="157">
        <v>90</v>
      </c>
      <c r="Q15" s="157">
        <v>91</v>
      </c>
      <c r="R15" s="157">
        <v>86</v>
      </c>
      <c r="S15" s="157">
        <v>84</v>
      </c>
      <c r="T15" s="157">
        <v>86</v>
      </c>
      <c r="U15" s="157">
        <v>87.42690058479532</v>
      </c>
      <c r="V15" s="153"/>
      <c r="W15" s="154"/>
    </row>
    <row r="16" spans="1:23" s="149" customFormat="1" ht="12.75">
      <c r="A16" s="156" t="s">
        <v>23</v>
      </c>
      <c r="B16" s="157">
        <v>90.5</v>
      </c>
      <c r="C16" s="157">
        <v>89.2</v>
      </c>
      <c r="D16" s="157">
        <v>88.4</v>
      </c>
      <c r="E16" s="157">
        <v>84.7</v>
      </c>
      <c r="F16" s="157">
        <v>84.9</v>
      </c>
      <c r="G16" s="157">
        <v>85.1</v>
      </c>
      <c r="H16" s="157">
        <v>88</v>
      </c>
      <c r="I16" s="157">
        <v>88.5</v>
      </c>
      <c r="J16" s="157">
        <v>88.3</v>
      </c>
      <c r="K16" s="157">
        <v>88.2</v>
      </c>
      <c r="L16" s="157">
        <v>88.0915546659041</v>
      </c>
      <c r="M16" s="157">
        <v>88</v>
      </c>
      <c r="N16" s="157">
        <v>86.6</v>
      </c>
      <c r="O16" s="157">
        <v>86.0910944935418</v>
      </c>
      <c r="P16" s="157">
        <v>85</v>
      </c>
      <c r="Q16" s="157">
        <v>86</v>
      </c>
      <c r="R16" s="157">
        <v>86</v>
      </c>
      <c r="S16" s="157">
        <v>85</v>
      </c>
      <c r="T16" s="157">
        <v>84</v>
      </c>
      <c r="U16" s="157">
        <v>84.68402348578492</v>
      </c>
      <c r="V16" s="153"/>
      <c r="W16" s="154"/>
    </row>
    <row r="17" spans="1:23" s="149" customFormat="1" ht="12.75">
      <c r="A17" s="156" t="s">
        <v>24</v>
      </c>
      <c r="B17" s="157">
        <v>69.2</v>
      </c>
      <c r="C17" s="157">
        <v>71.2</v>
      </c>
      <c r="D17" s="157" t="s">
        <v>49</v>
      </c>
      <c r="E17" s="157" t="s">
        <v>49</v>
      </c>
      <c r="F17" s="157" t="s">
        <v>49</v>
      </c>
      <c r="G17" s="157" t="s">
        <v>49</v>
      </c>
      <c r="H17" s="157" t="s">
        <v>49</v>
      </c>
      <c r="I17" s="157" t="s">
        <v>49</v>
      </c>
      <c r="J17" s="157" t="s">
        <v>49</v>
      </c>
      <c r="K17" s="157" t="s">
        <v>49</v>
      </c>
      <c r="L17" s="157" t="s">
        <v>49</v>
      </c>
      <c r="M17" s="157" t="s">
        <v>49</v>
      </c>
      <c r="N17" s="157" t="s">
        <v>49</v>
      </c>
      <c r="O17" s="157" t="s">
        <v>49</v>
      </c>
      <c r="P17" s="157" t="s">
        <v>49</v>
      </c>
      <c r="Q17" s="157" t="s">
        <v>49</v>
      </c>
      <c r="R17" s="157" t="s">
        <v>49</v>
      </c>
      <c r="S17" s="157" t="s">
        <v>49</v>
      </c>
      <c r="T17" s="157" t="s">
        <v>49</v>
      </c>
      <c r="U17" s="157" t="s">
        <v>49</v>
      </c>
      <c r="V17" s="153"/>
      <c r="W17" s="154"/>
    </row>
    <row r="18" spans="1:23" s="149" customFormat="1" ht="12.75">
      <c r="A18" s="156" t="s">
        <v>60</v>
      </c>
      <c r="B18" s="157">
        <v>52.1</v>
      </c>
      <c r="C18" s="157">
        <v>47.3</v>
      </c>
      <c r="D18" s="157">
        <v>51.2</v>
      </c>
      <c r="E18" s="157">
        <v>48.4</v>
      </c>
      <c r="F18" s="157">
        <v>47.5</v>
      </c>
      <c r="G18" s="157">
        <v>45.6</v>
      </c>
      <c r="H18" s="157">
        <v>50.8</v>
      </c>
      <c r="I18" s="157">
        <v>52.5</v>
      </c>
      <c r="J18" s="157">
        <v>56.7</v>
      </c>
      <c r="K18" s="157">
        <v>58.9</v>
      </c>
      <c r="L18" s="157">
        <v>58.8799489144317</v>
      </c>
      <c r="M18" s="157">
        <v>58.9</v>
      </c>
      <c r="N18" s="157">
        <v>58.6</v>
      </c>
      <c r="O18" s="157">
        <v>57.2271386430678</v>
      </c>
      <c r="P18" s="157">
        <v>57</v>
      </c>
      <c r="Q18" s="157">
        <v>56</v>
      </c>
      <c r="R18" s="157">
        <v>52</v>
      </c>
      <c r="S18" s="157">
        <v>55</v>
      </c>
      <c r="T18" s="157">
        <v>55</v>
      </c>
      <c r="U18" s="157">
        <v>52.723492723492726</v>
      </c>
      <c r="V18" s="153"/>
      <c r="W18" s="154"/>
    </row>
    <row r="19" spans="1:23" s="149" customFormat="1" ht="12.75">
      <c r="A19" s="159" t="s">
        <v>135</v>
      </c>
      <c r="B19" s="160">
        <v>88.3</v>
      </c>
      <c r="C19" s="160">
        <v>84.8</v>
      </c>
      <c r="D19" s="160">
        <v>92.6</v>
      </c>
      <c r="E19" s="160">
        <v>88.4</v>
      </c>
      <c r="F19" s="160">
        <v>89</v>
      </c>
      <c r="G19" s="160">
        <v>90.5</v>
      </c>
      <c r="H19" s="160">
        <v>91.3</v>
      </c>
      <c r="I19" s="160">
        <v>93.6</v>
      </c>
      <c r="J19" s="160">
        <v>93.4</v>
      </c>
      <c r="K19" s="160">
        <v>91.5</v>
      </c>
      <c r="L19" s="160">
        <v>95.6108786610879</v>
      </c>
      <c r="M19" s="160">
        <v>95.4</v>
      </c>
      <c r="N19" s="160">
        <v>95.7</v>
      </c>
      <c r="O19" s="160">
        <v>96.1538461538462</v>
      </c>
      <c r="P19" s="160">
        <v>94</v>
      </c>
      <c r="Q19" s="160">
        <v>95</v>
      </c>
      <c r="R19" s="160">
        <v>95</v>
      </c>
      <c r="S19" s="160">
        <v>92</v>
      </c>
      <c r="T19" s="160">
        <v>91</v>
      </c>
      <c r="U19" s="160">
        <v>90.06060606060606</v>
      </c>
      <c r="V19" s="153"/>
      <c r="W19" s="154"/>
    </row>
    <row r="20" spans="1:23" s="149" customFormat="1" ht="12.75">
      <c r="A20" s="195" t="s">
        <v>61</v>
      </c>
      <c r="B20" s="152"/>
      <c r="C20" s="152"/>
      <c r="D20" s="152"/>
      <c r="E20" s="152"/>
      <c r="F20" s="152"/>
      <c r="G20" s="152"/>
      <c r="H20" s="152"/>
      <c r="I20" s="152"/>
      <c r="J20" s="152"/>
      <c r="K20" s="152"/>
      <c r="L20" s="152"/>
      <c r="M20" s="152"/>
      <c r="N20" s="152"/>
      <c r="O20" s="152"/>
      <c r="P20" s="152"/>
      <c r="Q20" s="152"/>
      <c r="R20" s="152"/>
      <c r="S20" s="152"/>
      <c r="T20" s="152"/>
      <c r="U20" s="152"/>
      <c r="V20" s="153"/>
      <c r="W20" s="154"/>
    </row>
    <row r="21" spans="1:23" s="149" customFormat="1" ht="12.75">
      <c r="A21" s="159" t="s">
        <v>137</v>
      </c>
      <c r="B21" s="160">
        <v>98.7</v>
      </c>
      <c r="C21" s="160">
        <v>99</v>
      </c>
      <c r="D21" s="160">
        <v>99.3</v>
      </c>
      <c r="E21" s="160">
        <v>98.9</v>
      </c>
      <c r="F21" s="160">
        <v>98.2</v>
      </c>
      <c r="G21" s="160">
        <v>97.1</v>
      </c>
      <c r="H21" s="160">
        <v>97.9</v>
      </c>
      <c r="I21" s="160">
        <v>97.5</v>
      </c>
      <c r="J21" s="160">
        <v>98.9</v>
      </c>
      <c r="K21" s="160">
        <v>98.6</v>
      </c>
      <c r="L21" s="160">
        <v>94.0401002506266</v>
      </c>
      <c r="M21" s="160">
        <v>92.1</v>
      </c>
      <c r="N21" s="160">
        <v>93.4</v>
      </c>
      <c r="O21" s="160">
        <v>92.3566878980892</v>
      </c>
      <c r="P21" s="160">
        <v>93</v>
      </c>
      <c r="Q21" s="160">
        <v>94</v>
      </c>
      <c r="R21" s="160">
        <v>91</v>
      </c>
      <c r="S21" s="160">
        <v>92</v>
      </c>
      <c r="T21" s="160">
        <v>92</v>
      </c>
      <c r="U21" s="160">
        <v>95.15570934256056</v>
      </c>
      <c r="V21" s="153"/>
      <c r="W21" s="154"/>
    </row>
    <row r="22" spans="1:23" s="149" customFormat="1" ht="12.75">
      <c r="A22" s="189" t="s">
        <v>62</v>
      </c>
      <c r="B22" s="152"/>
      <c r="C22" s="152"/>
      <c r="D22" s="152"/>
      <c r="E22" s="152"/>
      <c r="F22" s="152"/>
      <c r="G22" s="152"/>
      <c r="H22" s="152"/>
      <c r="I22" s="152"/>
      <c r="J22" s="152"/>
      <c r="K22" s="152"/>
      <c r="L22" s="152"/>
      <c r="M22" s="152"/>
      <c r="N22" s="152"/>
      <c r="O22" s="152"/>
      <c r="P22" s="152"/>
      <c r="Q22" s="152"/>
      <c r="R22" s="152"/>
      <c r="S22" s="152"/>
      <c r="T22" s="152"/>
      <c r="U22" s="152"/>
      <c r="V22" s="153"/>
      <c r="W22" s="154"/>
    </row>
    <row r="23" spans="1:23" s="149" customFormat="1" ht="12.75">
      <c r="A23" s="156" t="s">
        <v>63</v>
      </c>
      <c r="B23" s="157">
        <v>73.6</v>
      </c>
      <c r="C23" s="157">
        <v>70</v>
      </c>
      <c r="D23" s="157">
        <v>67.6</v>
      </c>
      <c r="E23" s="157">
        <v>63.2</v>
      </c>
      <c r="F23" s="157">
        <v>63.2</v>
      </c>
      <c r="G23" s="157">
        <v>73.1</v>
      </c>
      <c r="H23" s="157">
        <v>65.8</v>
      </c>
      <c r="I23" s="157">
        <v>59.9</v>
      </c>
      <c r="J23" s="157">
        <v>63.1</v>
      </c>
      <c r="K23" s="157">
        <v>64.1</v>
      </c>
      <c r="L23" s="157">
        <v>64.4080944350759</v>
      </c>
      <c r="M23" s="157">
        <v>63.3</v>
      </c>
      <c r="N23" s="157">
        <v>67.5</v>
      </c>
      <c r="O23" s="157">
        <v>67.1559633027523</v>
      </c>
      <c r="P23" s="157">
        <v>67</v>
      </c>
      <c r="Q23" s="157">
        <v>64</v>
      </c>
      <c r="R23" s="157">
        <v>68</v>
      </c>
      <c r="S23" s="157">
        <v>67</v>
      </c>
      <c r="T23" s="157">
        <v>64</v>
      </c>
      <c r="U23" s="157">
        <v>63.013698630136986</v>
      </c>
      <c r="V23" s="153"/>
      <c r="W23" s="154"/>
    </row>
    <row r="24" spans="1:23" s="149" customFormat="1" ht="12.75">
      <c r="A24" s="156" t="s">
        <v>64</v>
      </c>
      <c r="B24" s="157">
        <v>88.2</v>
      </c>
      <c r="C24" s="157">
        <v>88.3</v>
      </c>
      <c r="D24" s="157">
        <v>88.2</v>
      </c>
      <c r="E24" s="157">
        <v>86.9</v>
      </c>
      <c r="F24" s="157">
        <v>87.9</v>
      </c>
      <c r="G24" s="157">
        <v>88</v>
      </c>
      <c r="H24" s="157">
        <v>87.5</v>
      </c>
      <c r="I24" s="157" t="s">
        <v>49</v>
      </c>
      <c r="J24" s="157">
        <v>84.7</v>
      </c>
      <c r="K24" s="157">
        <v>82.2</v>
      </c>
      <c r="L24" s="157">
        <v>84.1032863849766</v>
      </c>
      <c r="M24" s="157">
        <v>85.2</v>
      </c>
      <c r="N24" s="157">
        <v>89.5</v>
      </c>
      <c r="O24" s="157">
        <v>89.3063583815029</v>
      </c>
      <c r="P24" s="157">
        <v>84</v>
      </c>
      <c r="Q24" s="157">
        <v>86</v>
      </c>
      <c r="R24" s="157">
        <v>85</v>
      </c>
      <c r="S24" s="157">
        <v>87</v>
      </c>
      <c r="T24" s="157">
        <v>82</v>
      </c>
      <c r="U24" s="157">
        <v>82.48175182481752</v>
      </c>
      <c r="V24" s="153"/>
      <c r="W24" s="154"/>
    </row>
    <row r="25" spans="1:23" s="149" customFormat="1" ht="12.75">
      <c r="A25" s="156" t="s">
        <v>65</v>
      </c>
      <c r="B25" s="157">
        <v>98.2</v>
      </c>
      <c r="C25" s="157">
        <v>98.8</v>
      </c>
      <c r="D25" s="157">
        <v>99.1</v>
      </c>
      <c r="E25" s="157">
        <v>99.4</v>
      </c>
      <c r="F25" s="157">
        <v>98.6</v>
      </c>
      <c r="G25" s="157">
        <v>98.2</v>
      </c>
      <c r="H25" s="157">
        <v>98.5</v>
      </c>
      <c r="I25" s="157">
        <v>98.1</v>
      </c>
      <c r="J25" s="157">
        <v>98.6</v>
      </c>
      <c r="K25" s="157">
        <v>98.9</v>
      </c>
      <c r="L25" s="157">
        <v>98.2774974772957</v>
      </c>
      <c r="M25" s="157">
        <v>97.8</v>
      </c>
      <c r="N25" s="157">
        <v>98.1</v>
      </c>
      <c r="O25" s="157">
        <v>98.5590778097983</v>
      </c>
      <c r="P25" s="157">
        <v>99</v>
      </c>
      <c r="Q25" s="157">
        <v>99</v>
      </c>
      <c r="R25" s="157">
        <v>98</v>
      </c>
      <c r="S25" s="157">
        <v>98</v>
      </c>
      <c r="T25" s="157">
        <v>98</v>
      </c>
      <c r="U25" s="157">
        <v>98.71441689623508</v>
      </c>
      <c r="V25" s="154"/>
      <c r="W25" s="154"/>
    </row>
    <row r="26" spans="1:23" s="149" customFormat="1" ht="12.75">
      <c r="A26" s="156" t="s">
        <v>66</v>
      </c>
      <c r="B26" s="157">
        <v>100</v>
      </c>
      <c r="C26" s="157">
        <v>100</v>
      </c>
      <c r="D26" s="157">
        <v>100</v>
      </c>
      <c r="E26" s="157">
        <v>100</v>
      </c>
      <c r="F26" s="157">
        <v>100</v>
      </c>
      <c r="G26" s="157">
        <v>100</v>
      </c>
      <c r="H26" s="157">
        <v>96</v>
      </c>
      <c r="I26" s="157">
        <v>100</v>
      </c>
      <c r="J26" s="157">
        <v>100</v>
      </c>
      <c r="K26" s="157">
        <v>96</v>
      </c>
      <c r="L26" s="157">
        <v>100</v>
      </c>
      <c r="M26" s="157">
        <v>100</v>
      </c>
      <c r="N26" s="157">
        <v>93.3</v>
      </c>
      <c r="O26" s="157">
        <v>96.551724137931</v>
      </c>
      <c r="P26" s="157">
        <v>100</v>
      </c>
      <c r="Q26" s="157" t="s">
        <v>84</v>
      </c>
      <c r="R26" s="157" t="s">
        <v>84</v>
      </c>
      <c r="S26" s="157" t="s">
        <v>84</v>
      </c>
      <c r="T26" s="157" t="s">
        <v>84</v>
      </c>
      <c r="U26" s="157" t="s">
        <v>84</v>
      </c>
      <c r="V26" s="154"/>
      <c r="W26" s="154"/>
    </row>
    <row r="27" spans="1:23" s="149" customFormat="1" ht="12.75">
      <c r="A27" s="156" t="s">
        <v>127</v>
      </c>
      <c r="B27" s="157" t="s">
        <v>49</v>
      </c>
      <c r="C27" s="157" t="s">
        <v>49</v>
      </c>
      <c r="D27" s="157" t="s">
        <v>49</v>
      </c>
      <c r="E27" s="157">
        <v>80.1</v>
      </c>
      <c r="F27" s="157">
        <v>80.2</v>
      </c>
      <c r="G27" s="157">
        <v>81.9</v>
      </c>
      <c r="H27" s="157">
        <v>80.8</v>
      </c>
      <c r="I27" s="157">
        <v>79.9</v>
      </c>
      <c r="J27" s="157">
        <v>81.2</v>
      </c>
      <c r="K27" s="157">
        <v>80.9</v>
      </c>
      <c r="L27" s="157">
        <v>80.6</v>
      </c>
      <c r="M27" s="157">
        <v>81.3</v>
      </c>
      <c r="N27" s="157">
        <v>80.8</v>
      </c>
      <c r="O27" s="157">
        <v>80.7585052983826</v>
      </c>
      <c r="P27" s="157">
        <v>83</v>
      </c>
      <c r="Q27" s="157">
        <v>82</v>
      </c>
      <c r="R27" s="157">
        <v>81</v>
      </c>
      <c r="S27" s="157">
        <v>84</v>
      </c>
      <c r="T27" s="157">
        <v>82</v>
      </c>
      <c r="U27" s="157">
        <v>83.8255033557047</v>
      </c>
      <c r="V27" s="154"/>
      <c r="W27" s="154"/>
    </row>
    <row r="28" spans="1:23" s="149" customFormat="1" ht="12.75">
      <c r="A28" s="156" t="s">
        <v>25</v>
      </c>
      <c r="B28" s="157">
        <v>86.6</v>
      </c>
      <c r="C28" s="157">
        <v>87.9</v>
      </c>
      <c r="D28" s="157">
        <v>89</v>
      </c>
      <c r="E28" s="157" t="s">
        <v>49</v>
      </c>
      <c r="F28" s="157" t="s">
        <v>49</v>
      </c>
      <c r="G28" s="157" t="s">
        <v>49</v>
      </c>
      <c r="H28" s="157" t="s">
        <v>49</v>
      </c>
      <c r="I28" s="157" t="s">
        <v>49</v>
      </c>
      <c r="J28" s="157" t="s">
        <v>49</v>
      </c>
      <c r="K28" s="157" t="s">
        <v>49</v>
      </c>
      <c r="L28" s="157" t="s">
        <v>49</v>
      </c>
      <c r="M28" s="157" t="s">
        <v>49</v>
      </c>
      <c r="N28" s="157" t="s">
        <v>49</v>
      </c>
      <c r="O28" s="157" t="s">
        <v>49</v>
      </c>
      <c r="P28" s="157" t="s">
        <v>49</v>
      </c>
      <c r="Q28" s="157" t="s">
        <v>84</v>
      </c>
      <c r="R28" s="157" t="s">
        <v>84</v>
      </c>
      <c r="S28" s="157" t="s">
        <v>84</v>
      </c>
      <c r="T28" s="157" t="s">
        <v>84</v>
      </c>
      <c r="U28" s="157" t="s">
        <v>84</v>
      </c>
      <c r="V28" s="154"/>
      <c r="W28" s="154"/>
    </row>
    <row r="29" spans="1:23" s="149" customFormat="1" ht="12.75">
      <c r="A29" s="159" t="s">
        <v>69</v>
      </c>
      <c r="B29" s="160">
        <v>57</v>
      </c>
      <c r="C29" s="160">
        <v>51</v>
      </c>
      <c r="D29" s="160">
        <v>59.5</v>
      </c>
      <c r="E29" s="160" t="s">
        <v>49</v>
      </c>
      <c r="F29" s="160" t="s">
        <v>49</v>
      </c>
      <c r="G29" s="160" t="s">
        <v>49</v>
      </c>
      <c r="H29" s="160" t="s">
        <v>49</v>
      </c>
      <c r="I29" s="160" t="s">
        <v>49</v>
      </c>
      <c r="J29" s="160" t="s">
        <v>49</v>
      </c>
      <c r="K29" s="160" t="s">
        <v>49</v>
      </c>
      <c r="L29" s="160" t="s">
        <v>49</v>
      </c>
      <c r="M29" s="160" t="s">
        <v>49</v>
      </c>
      <c r="N29" s="160" t="s">
        <v>49</v>
      </c>
      <c r="O29" s="160" t="s">
        <v>49</v>
      </c>
      <c r="P29" s="160" t="s">
        <v>49</v>
      </c>
      <c r="Q29" s="157" t="s">
        <v>84</v>
      </c>
      <c r="R29" s="157" t="s">
        <v>84</v>
      </c>
      <c r="S29" s="157" t="s">
        <v>84</v>
      </c>
      <c r="T29" s="157" t="s">
        <v>84</v>
      </c>
      <c r="U29" s="157" t="s">
        <v>84</v>
      </c>
      <c r="V29" s="154"/>
      <c r="W29" s="154"/>
    </row>
    <row r="30" spans="1:23" s="149" customFormat="1" ht="24" customHeight="1">
      <c r="A30" s="245" t="s">
        <v>26</v>
      </c>
      <c r="B30" s="246">
        <v>86</v>
      </c>
      <c r="C30" s="246">
        <v>86.8</v>
      </c>
      <c r="D30" s="246">
        <v>86.6</v>
      </c>
      <c r="E30" s="246">
        <v>85</v>
      </c>
      <c r="F30" s="246">
        <v>84.9</v>
      </c>
      <c r="G30" s="246">
        <v>85.3</v>
      </c>
      <c r="H30" s="246">
        <v>87.4</v>
      </c>
      <c r="I30" s="246">
        <v>87.8</v>
      </c>
      <c r="J30" s="246">
        <v>88.2</v>
      </c>
      <c r="K30" s="246">
        <v>88.1</v>
      </c>
      <c r="L30" s="246">
        <v>88.6608101426755</v>
      </c>
      <c r="M30" s="246">
        <v>87.2</v>
      </c>
      <c r="N30" s="246">
        <v>85.1</v>
      </c>
      <c r="O30" s="246">
        <v>84.7735908251124</v>
      </c>
      <c r="P30" s="246">
        <v>85</v>
      </c>
      <c r="Q30" s="246">
        <v>84</v>
      </c>
      <c r="R30" s="246">
        <v>84</v>
      </c>
      <c r="S30" s="246">
        <v>84</v>
      </c>
      <c r="T30" s="246">
        <v>84</v>
      </c>
      <c r="U30" s="246">
        <v>83.56305841152965</v>
      </c>
      <c r="V30" s="154"/>
      <c r="W30" s="154"/>
    </row>
    <row r="31" spans="1:39" ht="12.75">
      <c r="A31" s="162" t="s">
        <v>27</v>
      </c>
      <c r="B31" s="163"/>
      <c r="C31" s="163"/>
      <c r="D31" s="163"/>
      <c r="E31" s="163"/>
      <c r="F31" s="163"/>
      <c r="G31" s="163"/>
      <c r="H31" s="163"/>
      <c r="I31" s="163"/>
      <c r="J31" s="163"/>
      <c r="K31" s="163"/>
      <c r="L31" s="163"/>
      <c r="M31" s="163"/>
      <c r="N31" s="163"/>
      <c r="O31" s="163"/>
      <c r="P31" s="163"/>
      <c r="Q31" s="154"/>
      <c r="R31" s="154"/>
      <c r="S31" s="154"/>
      <c r="T31" s="154"/>
      <c r="U31" s="154"/>
      <c r="V31" s="154"/>
      <c r="W31" s="154"/>
      <c r="X31" s="149"/>
      <c r="Y31" s="149"/>
      <c r="Z31" s="149"/>
      <c r="AA31" s="149"/>
      <c r="AB31" s="149"/>
      <c r="AC31" s="149"/>
      <c r="AD31" s="149"/>
      <c r="AE31" s="149"/>
      <c r="AF31" s="149"/>
      <c r="AG31" s="149"/>
      <c r="AH31" s="149"/>
      <c r="AI31" s="149"/>
      <c r="AJ31" s="149"/>
      <c r="AK31" s="149"/>
      <c r="AL31" s="149"/>
      <c r="AM31" s="149"/>
    </row>
    <row r="32" spans="1:39" ht="12.75">
      <c r="A32" s="161" t="s">
        <v>169</v>
      </c>
      <c r="B32" s="163"/>
      <c r="C32" s="163"/>
      <c r="D32" s="163"/>
      <c r="E32" s="163"/>
      <c r="F32" s="163"/>
      <c r="G32" s="163"/>
      <c r="H32" s="163"/>
      <c r="I32" s="163"/>
      <c r="J32" s="163"/>
      <c r="K32" s="163"/>
      <c r="L32" s="163"/>
      <c r="M32" s="163"/>
      <c r="N32" s="163"/>
      <c r="O32" s="163"/>
      <c r="P32" s="163"/>
      <c r="Q32" s="154"/>
      <c r="R32" s="154"/>
      <c r="S32" s="154"/>
      <c r="T32" s="154"/>
      <c r="U32" s="154"/>
      <c r="V32" s="154"/>
      <c r="W32" s="154"/>
      <c r="X32" s="149"/>
      <c r="Y32" s="149"/>
      <c r="Z32" s="149"/>
      <c r="AA32" s="149"/>
      <c r="AB32" s="149"/>
      <c r="AC32" s="149"/>
      <c r="AD32" s="149"/>
      <c r="AE32" s="149"/>
      <c r="AF32" s="149"/>
      <c r="AG32" s="149"/>
      <c r="AH32" s="149"/>
      <c r="AI32" s="149"/>
      <c r="AJ32" s="149"/>
      <c r="AK32" s="149"/>
      <c r="AL32" s="149"/>
      <c r="AM32" s="149"/>
    </row>
    <row r="33" spans="2:39" ht="12.75">
      <c r="B33" s="163"/>
      <c r="C33" s="163"/>
      <c r="D33" s="163"/>
      <c r="E33" s="163"/>
      <c r="F33" s="163"/>
      <c r="G33" s="163"/>
      <c r="H33" s="163"/>
      <c r="I33" s="163"/>
      <c r="J33" s="163"/>
      <c r="K33" s="163"/>
      <c r="L33" s="163"/>
      <c r="M33" s="163"/>
      <c r="N33" s="163"/>
      <c r="O33" s="163"/>
      <c r="P33" s="163"/>
      <c r="Q33" s="154"/>
      <c r="R33" s="154"/>
      <c r="S33" s="154"/>
      <c r="T33" s="154"/>
      <c r="U33" s="154"/>
      <c r="V33" s="154"/>
      <c r="W33" s="154"/>
      <c r="X33" s="149"/>
      <c r="Y33" s="149"/>
      <c r="Z33" s="149"/>
      <c r="AA33" s="149"/>
      <c r="AB33" s="149"/>
      <c r="AC33" s="149"/>
      <c r="AD33" s="149"/>
      <c r="AE33" s="149"/>
      <c r="AF33" s="149"/>
      <c r="AG33" s="149"/>
      <c r="AH33" s="149"/>
      <c r="AI33" s="149"/>
      <c r="AJ33" s="149"/>
      <c r="AK33" s="149"/>
      <c r="AL33" s="149"/>
      <c r="AM33" s="149"/>
    </row>
    <row r="34" spans="17:39" ht="12.75">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row>
    <row r="35" spans="17:39" ht="12.75">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row>
    <row r="36" spans="17:39" ht="12.75">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row>
    <row r="37" spans="17:39" ht="12.75">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row>
    <row r="38" spans="17:39" ht="12.75">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row>
    <row r="39" spans="17:39" ht="12.75">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row>
    <row r="40" spans="17:39" ht="12.75">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row>
    <row r="41" spans="17:39" ht="12.75">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row>
    <row r="42" spans="17:39" ht="12.75">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row>
    <row r="43" spans="17:39" ht="12.75">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row>
  </sheetData>
  <sheetProtection/>
  <mergeCells count="1">
    <mergeCell ref="A2:U2"/>
  </mergeCells>
  <printOptions/>
  <pageMargins left="0.7" right="0.7" top="0.75" bottom="0.75" header="0.3" footer="0.3"/>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V44"/>
  <sheetViews>
    <sheetView zoomScalePageLayoutView="0" workbookViewId="0" topLeftCell="A1">
      <selection activeCell="L23" sqref="L23"/>
    </sheetView>
  </sheetViews>
  <sheetFormatPr defaultColWidth="11.421875" defaultRowHeight="12.75"/>
  <cols>
    <col min="1" max="1" width="2.140625" style="347" customWidth="1"/>
    <col min="2" max="2" width="20.8515625" style="347" customWidth="1"/>
    <col min="3" max="3" width="14.7109375" style="347" customWidth="1"/>
    <col min="4" max="4" width="10.7109375" style="347" customWidth="1"/>
    <col min="5" max="5" width="11.140625" style="347" customWidth="1"/>
    <col min="6" max="6" width="10.421875" style="347" customWidth="1"/>
    <col min="7" max="7" width="11.421875" style="347" customWidth="1"/>
    <col min="8" max="8" width="11.00390625" style="347" bestFit="1" customWidth="1"/>
    <col min="9" max="9" width="2.7109375" style="347" customWidth="1"/>
    <col min="10" max="16384" width="11.421875" style="347" customWidth="1"/>
  </cols>
  <sheetData>
    <row r="1" spans="1:9" ht="16.5">
      <c r="A1" s="762" t="s">
        <v>364</v>
      </c>
      <c r="B1" s="762"/>
      <c r="C1" s="762"/>
      <c r="D1" s="762"/>
      <c r="E1" s="762"/>
      <c r="F1" s="762"/>
      <c r="G1" s="762"/>
      <c r="H1" s="762"/>
      <c r="I1" s="762"/>
    </row>
    <row r="2" spans="1:9" ht="12.75">
      <c r="A2" s="387"/>
      <c r="B2" s="387"/>
      <c r="C2" s="387"/>
      <c r="D2" s="387"/>
      <c r="E2" s="387"/>
      <c r="F2" s="387"/>
      <c r="G2" s="387"/>
      <c r="H2" s="387"/>
      <c r="I2" s="387"/>
    </row>
    <row r="3" spans="1:9" ht="12.75">
      <c r="A3" s="387"/>
      <c r="B3" s="704" t="s">
        <v>288</v>
      </c>
      <c r="C3" s="704"/>
      <c r="D3" s="704"/>
      <c r="E3" s="704"/>
      <c r="F3" s="704"/>
      <c r="G3" s="704"/>
      <c r="H3" s="437"/>
      <c r="I3" s="387"/>
    </row>
    <row r="4" spans="2:8" ht="13.5">
      <c r="B4" s="271"/>
      <c r="C4" s="272"/>
      <c r="D4" s="272"/>
      <c r="E4" s="273"/>
      <c r="F4" s="274"/>
      <c r="G4" s="272"/>
      <c r="H4" s="275"/>
    </row>
    <row r="5" spans="2:7" ht="12.75">
      <c r="B5" s="725" t="s">
        <v>264</v>
      </c>
      <c r="C5" s="774" t="s">
        <v>265</v>
      </c>
      <c r="D5" s="776" t="s">
        <v>264</v>
      </c>
      <c r="E5" s="777"/>
      <c r="F5" s="777"/>
      <c r="G5" s="778"/>
    </row>
    <row r="6" spans="2:7" ht="12.75">
      <c r="B6" s="772"/>
      <c r="C6" s="775"/>
      <c r="D6" s="447" t="s">
        <v>266</v>
      </c>
      <c r="E6" s="447" t="s">
        <v>267</v>
      </c>
      <c r="F6" s="448" t="s">
        <v>226</v>
      </c>
      <c r="G6" s="449" t="s">
        <v>268</v>
      </c>
    </row>
    <row r="7" spans="2:7" ht="15">
      <c r="B7" s="772"/>
      <c r="C7" s="450" t="s">
        <v>277</v>
      </c>
      <c r="D7" s="451">
        <v>94</v>
      </c>
      <c r="E7" s="452">
        <v>86</v>
      </c>
      <c r="F7" s="285">
        <f>D7+E7</f>
        <v>180</v>
      </c>
      <c r="G7" s="453">
        <v>1</v>
      </c>
    </row>
    <row r="8" spans="2:7" ht="15">
      <c r="B8" s="772"/>
      <c r="C8" s="450" t="s">
        <v>278</v>
      </c>
      <c r="D8" s="451">
        <v>67</v>
      </c>
      <c r="E8" s="452">
        <v>73</v>
      </c>
      <c r="F8" s="285">
        <f>D8+E8</f>
        <v>140</v>
      </c>
      <c r="G8" s="453">
        <v>2</v>
      </c>
    </row>
    <row r="9" spans="2:7" ht="15">
      <c r="B9" s="772"/>
      <c r="C9" s="450" t="s">
        <v>279</v>
      </c>
      <c r="D9" s="451">
        <v>64</v>
      </c>
      <c r="E9" s="452">
        <v>77</v>
      </c>
      <c r="F9" s="285">
        <f>D9+E9</f>
        <v>141</v>
      </c>
      <c r="G9" s="453">
        <v>1</v>
      </c>
    </row>
    <row r="10" spans="2:7" ht="12.75">
      <c r="B10" s="773"/>
      <c r="C10" s="454" t="s">
        <v>226</v>
      </c>
      <c r="D10" s="285">
        <f>D7+D8+D9</f>
        <v>225</v>
      </c>
      <c r="E10" s="285">
        <f>E7+E8+E9</f>
        <v>236</v>
      </c>
      <c r="F10" s="285">
        <f>F7+F8+F9</f>
        <v>461</v>
      </c>
      <c r="G10" s="286">
        <f>G7+G8+G9</f>
        <v>4</v>
      </c>
    </row>
    <row r="11" spans="2:8" ht="12.75">
      <c r="B11" s="289"/>
      <c r="C11" s="287"/>
      <c r="D11" s="287"/>
      <c r="E11" s="288"/>
      <c r="F11" s="288"/>
      <c r="G11" s="288"/>
      <c r="H11" s="288"/>
    </row>
    <row r="12" spans="1:256" ht="12.75">
      <c r="A12" s="363"/>
      <c r="B12" s="704" t="s">
        <v>287</v>
      </c>
      <c r="C12" s="704"/>
      <c r="D12" s="704"/>
      <c r="E12" s="704"/>
      <c r="F12" s="704"/>
      <c r="G12" s="704"/>
      <c r="H12" s="270"/>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c r="IT12" s="368"/>
      <c r="IU12" s="368"/>
      <c r="IV12" s="368"/>
    </row>
    <row r="13" spans="1:256" ht="12.75">
      <c r="A13" s="363"/>
      <c r="B13" s="315"/>
      <c r="C13" s="274"/>
      <c r="D13" s="274"/>
      <c r="E13" s="272"/>
      <c r="F13" s="292"/>
      <c r="G13" s="297"/>
      <c r="H13" s="297"/>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c r="IO13" s="368"/>
      <c r="IP13" s="368"/>
      <c r="IQ13" s="368"/>
      <c r="IR13" s="368"/>
      <c r="IS13" s="368"/>
      <c r="IT13" s="368"/>
      <c r="IU13" s="368"/>
      <c r="IV13" s="368"/>
    </row>
    <row r="14" spans="1:256" ht="12.75">
      <c r="A14" s="363"/>
      <c r="B14" s="455" t="s">
        <v>274</v>
      </c>
      <c r="C14" s="455" t="s">
        <v>275</v>
      </c>
      <c r="D14" s="779" t="s">
        <v>276</v>
      </c>
      <c r="E14" s="780"/>
      <c r="F14" s="781" t="s">
        <v>226</v>
      </c>
      <c r="G14" s="782"/>
      <c r="H14" s="297"/>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c r="IO14" s="368"/>
      <c r="IP14" s="368"/>
      <c r="IQ14" s="368"/>
      <c r="IR14" s="368"/>
      <c r="IS14" s="368"/>
      <c r="IT14" s="368"/>
      <c r="IU14" s="368"/>
      <c r="IV14" s="368"/>
    </row>
    <row r="15" spans="1:256" ht="12.75">
      <c r="A15" s="363"/>
      <c r="B15" s="316">
        <v>6</v>
      </c>
      <c r="C15" s="316">
        <v>0</v>
      </c>
      <c r="D15" s="700">
        <v>0</v>
      </c>
      <c r="E15" s="701"/>
      <c r="F15" s="702">
        <v>6</v>
      </c>
      <c r="G15" s="703"/>
      <c r="H15" s="297"/>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c r="IO15" s="368"/>
      <c r="IP15" s="368"/>
      <c r="IQ15" s="368"/>
      <c r="IR15" s="368"/>
      <c r="IS15" s="368"/>
      <c r="IT15" s="368"/>
      <c r="IU15" s="368"/>
      <c r="IV15" s="368"/>
    </row>
    <row r="16" spans="1:256" ht="12.75">
      <c r="A16" s="363"/>
      <c r="B16" s="363"/>
      <c r="C16" s="363"/>
      <c r="D16" s="363"/>
      <c r="E16" s="363"/>
      <c r="F16" s="363"/>
      <c r="G16" s="363"/>
      <c r="H16" s="363"/>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c r="IO16" s="368"/>
      <c r="IP16" s="368"/>
      <c r="IQ16" s="368"/>
      <c r="IR16" s="368"/>
      <c r="IS16" s="368"/>
      <c r="IT16" s="368"/>
      <c r="IU16" s="368"/>
      <c r="IV16" s="368"/>
    </row>
    <row r="17" spans="1:256" ht="12.75">
      <c r="A17" s="363"/>
      <c r="B17" s="704" t="s">
        <v>365</v>
      </c>
      <c r="C17" s="704"/>
      <c r="D17" s="704"/>
      <c r="E17" s="704"/>
      <c r="F17" s="704"/>
      <c r="G17" s="704"/>
      <c r="H17" s="704"/>
      <c r="I17" s="704"/>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c r="IN17" s="368"/>
      <c r="IO17" s="368"/>
      <c r="IP17" s="368"/>
      <c r="IQ17" s="368"/>
      <c r="IR17" s="368"/>
      <c r="IS17" s="368"/>
      <c r="IT17" s="368"/>
      <c r="IU17" s="368"/>
      <c r="IV17" s="368"/>
    </row>
    <row r="18" spans="1:256" ht="12.75">
      <c r="A18" s="363"/>
      <c r="B18" s="317"/>
      <c r="C18" s="317"/>
      <c r="D18" s="317"/>
      <c r="E18" s="317"/>
      <c r="F18" s="317"/>
      <c r="G18" s="317"/>
      <c r="H18" s="317"/>
      <c r="I18" s="486"/>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c r="IR18" s="368"/>
      <c r="IS18" s="368"/>
      <c r="IT18" s="368"/>
      <c r="IU18" s="368"/>
      <c r="IV18" s="368"/>
    </row>
    <row r="19" spans="2:8" ht="12.75">
      <c r="B19" s="318"/>
      <c r="C19" s="783" t="s">
        <v>251</v>
      </c>
      <c r="D19" s="783" t="s">
        <v>366</v>
      </c>
      <c r="E19" s="783" t="s">
        <v>367</v>
      </c>
      <c r="F19" s="783" t="s">
        <v>368</v>
      </c>
      <c r="G19" s="783" t="s">
        <v>369</v>
      </c>
      <c r="H19" s="786" t="s">
        <v>226</v>
      </c>
    </row>
    <row r="20" spans="2:8" ht="12.75">
      <c r="B20" s="318"/>
      <c r="C20" s="784"/>
      <c r="D20" s="784"/>
      <c r="E20" s="784"/>
      <c r="F20" s="784"/>
      <c r="G20" s="784"/>
      <c r="H20" s="787"/>
    </row>
    <row r="21" spans="2:8" ht="12.75">
      <c r="B21" s="318"/>
      <c r="C21" s="784"/>
      <c r="D21" s="784"/>
      <c r="E21" s="784"/>
      <c r="F21" s="784"/>
      <c r="G21" s="784"/>
      <c r="H21" s="787"/>
    </row>
    <row r="22" spans="2:8" ht="12.75">
      <c r="B22" s="318"/>
      <c r="C22" s="784"/>
      <c r="D22" s="784"/>
      <c r="E22" s="784"/>
      <c r="F22" s="784"/>
      <c r="G22" s="784"/>
      <c r="H22" s="787"/>
    </row>
    <row r="23" spans="2:8" ht="12.75">
      <c r="B23" s="318"/>
      <c r="C23" s="784"/>
      <c r="D23" s="784"/>
      <c r="E23" s="784"/>
      <c r="F23" s="784"/>
      <c r="G23" s="784"/>
      <c r="H23" s="787"/>
    </row>
    <row r="24" spans="2:8" ht="12.75">
      <c r="B24" s="318"/>
      <c r="C24" s="784"/>
      <c r="D24" s="784"/>
      <c r="E24" s="784"/>
      <c r="F24" s="784"/>
      <c r="G24" s="784"/>
      <c r="H24" s="787"/>
    </row>
    <row r="25" spans="2:8" ht="12.75">
      <c r="B25" s="318"/>
      <c r="C25" s="785"/>
      <c r="D25" s="785"/>
      <c r="E25" s="785"/>
      <c r="F25" s="785"/>
      <c r="G25" s="785"/>
      <c r="H25" s="788"/>
    </row>
    <row r="26" spans="2:8" ht="12.75">
      <c r="B26" s="319" t="s">
        <v>291</v>
      </c>
      <c r="C26" s="331">
        <v>0</v>
      </c>
      <c r="D26" s="331">
        <v>0</v>
      </c>
      <c r="E26" s="332">
        <f>100*20/H27</f>
        <v>4.3383947939262475</v>
      </c>
      <c r="F26" s="332">
        <f>100*8/H27</f>
        <v>1.735357917570499</v>
      </c>
      <c r="G26" s="333">
        <f>100*433/H27</f>
        <v>93.92624728850325</v>
      </c>
      <c r="H26" s="335">
        <f>SUM(C26:G26)</f>
        <v>100</v>
      </c>
    </row>
    <row r="27" spans="2:8" ht="12.75">
      <c r="B27" s="325" t="s">
        <v>241</v>
      </c>
      <c r="C27" s="337"/>
      <c r="D27" s="337"/>
      <c r="E27" s="327"/>
      <c r="F27" s="327"/>
      <c r="G27" s="326"/>
      <c r="H27" s="339">
        <v>461</v>
      </c>
    </row>
    <row r="28" spans="2:9" ht="12.75">
      <c r="B28" s="340"/>
      <c r="C28" s="333"/>
      <c r="D28" s="333"/>
      <c r="E28" s="333"/>
      <c r="F28" s="333"/>
      <c r="G28" s="333"/>
      <c r="H28" s="341"/>
      <c r="I28" s="351"/>
    </row>
    <row r="29" spans="2:9" ht="12.75">
      <c r="B29" s="704" t="s">
        <v>283</v>
      </c>
      <c r="C29" s="704"/>
      <c r="D29" s="704"/>
      <c r="E29" s="704"/>
      <c r="F29" s="704"/>
      <c r="G29" s="704"/>
      <c r="H29" s="704"/>
      <c r="I29" s="704"/>
    </row>
    <row r="30" spans="2:9" ht="12.75">
      <c r="B30" s="343"/>
      <c r="C30" s="343"/>
      <c r="D30" s="343"/>
      <c r="E30" s="343"/>
      <c r="F30" s="333"/>
      <c r="G30" s="333"/>
      <c r="H30" s="341"/>
      <c r="I30" s="351"/>
    </row>
    <row r="31" spans="2:9" ht="12.75">
      <c r="B31" s="789" t="s">
        <v>235</v>
      </c>
      <c r="C31" s="791" t="s">
        <v>370</v>
      </c>
      <c r="D31" s="791"/>
      <c r="E31" s="791" t="s">
        <v>291</v>
      </c>
      <c r="F31" s="791"/>
      <c r="G31" s="333"/>
      <c r="H31" s="341"/>
      <c r="I31" s="351"/>
    </row>
    <row r="32" spans="2:9" ht="12.75">
      <c r="B32" s="790"/>
      <c r="C32" s="791"/>
      <c r="D32" s="791"/>
      <c r="E32" s="792"/>
      <c r="F32" s="792"/>
      <c r="G32" s="333"/>
      <c r="H32" s="341"/>
      <c r="I32" s="351"/>
    </row>
    <row r="33" spans="2:9" ht="12.75">
      <c r="B33" s="276" t="s">
        <v>242</v>
      </c>
      <c r="C33" s="764">
        <v>19.444444444444443</v>
      </c>
      <c r="D33" s="748"/>
      <c r="E33" s="764">
        <v>8.459869848156183</v>
      </c>
      <c r="F33" s="748"/>
      <c r="G33" s="333"/>
      <c r="H33" s="341"/>
      <c r="I33" s="351"/>
    </row>
    <row r="34" spans="2:9" ht="12.75">
      <c r="B34" s="344" t="s">
        <v>243</v>
      </c>
      <c r="C34" s="759">
        <v>52.22222222222222</v>
      </c>
      <c r="D34" s="744"/>
      <c r="E34" s="759">
        <v>46.420824295010846</v>
      </c>
      <c r="F34" s="744"/>
      <c r="G34" s="333"/>
      <c r="H34" s="341"/>
      <c r="I34" s="351"/>
    </row>
    <row r="35" spans="2:9" ht="12.75">
      <c r="B35" s="344" t="s">
        <v>244</v>
      </c>
      <c r="C35" s="759">
        <v>17.22222222222222</v>
      </c>
      <c r="D35" s="744"/>
      <c r="E35" s="759">
        <v>30.585683297180044</v>
      </c>
      <c r="F35" s="744"/>
      <c r="G35" s="333"/>
      <c r="H35" s="341"/>
      <c r="I35" s="351"/>
    </row>
    <row r="36" spans="2:9" ht="12.75">
      <c r="B36" s="344" t="s">
        <v>245</v>
      </c>
      <c r="C36" s="759">
        <v>5.555555555555555</v>
      </c>
      <c r="D36" s="744"/>
      <c r="E36" s="759">
        <v>7.158351409978308</v>
      </c>
      <c r="F36" s="744"/>
      <c r="G36" s="333"/>
      <c r="H36" s="341"/>
      <c r="I36" s="351"/>
    </row>
    <row r="37" spans="2:9" ht="12.75">
      <c r="B37" s="344" t="s">
        <v>246</v>
      </c>
      <c r="C37" s="759">
        <v>3.3333333333333335</v>
      </c>
      <c r="D37" s="744"/>
      <c r="E37" s="759">
        <v>3.2537960954446854</v>
      </c>
      <c r="F37" s="744"/>
      <c r="G37" s="333"/>
      <c r="H37" s="341"/>
      <c r="I37" s="351"/>
    </row>
    <row r="38" spans="2:9" ht="12.75">
      <c r="B38" s="344" t="s">
        <v>247</v>
      </c>
      <c r="C38" s="759">
        <v>2.2222222222222223</v>
      </c>
      <c r="D38" s="744"/>
      <c r="E38" s="759">
        <v>2.386117136659436</v>
      </c>
      <c r="F38" s="744"/>
      <c r="G38" s="333"/>
      <c r="H38" s="341"/>
      <c r="I38" s="351"/>
    </row>
    <row r="39" spans="2:9" ht="12.75">
      <c r="B39" s="344" t="s">
        <v>248</v>
      </c>
      <c r="C39" s="759">
        <v>0</v>
      </c>
      <c r="D39" s="744"/>
      <c r="E39" s="759">
        <v>1.0845986984815619</v>
      </c>
      <c r="F39" s="744"/>
      <c r="G39" s="333"/>
      <c r="H39" s="341"/>
      <c r="I39" s="351"/>
    </row>
    <row r="40" spans="2:9" ht="12.75">
      <c r="B40" s="344" t="s">
        <v>249</v>
      </c>
      <c r="C40" s="759">
        <v>0</v>
      </c>
      <c r="D40" s="744"/>
      <c r="E40" s="759">
        <v>0.43383947939262474</v>
      </c>
      <c r="F40" s="744"/>
      <c r="G40" s="333"/>
      <c r="H40" s="341"/>
      <c r="I40" s="351"/>
    </row>
    <row r="41" spans="2:9" ht="12.75">
      <c r="B41" s="344" t="s">
        <v>250</v>
      </c>
      <c r="C41" s="759">
        <v>0</v>
      </c>
      <c r="D41" s="744"/>
      <c r="E41" s="759">
        <v>0.21691973969631237</v>
      </c>
      <c r="F41" s="744"/>
      <c r="G41" s="333"/>
      <c r="H41" s="341"/>
      <c r="I41" s="351"/>
    </row>
    <row r="42" spans="2:9" ht="12.75">
      <c r="B42" s="345" t="s">
        <v>227</v>
      </c>
      <c r="C42" s="793">
        <v>0</v>
      </c>
      <c r="D42" s="794"/>
      <c r="E42" s="793">
        <v>0</v>
      </c>
      <c r="F42" s="794"/>
      <c r="G42" s="333"/>
      <c r="H42" s="341"/>
      <c r="I42" s="351"/>
    </row>
    <row r="43" spans="2:9" ht="12.75">
      <c r="B43" s="346" t="s">
        <v>226</v>
      </c>
      <c r="C43" s="745">
        <f>SUM(C33:D42)</f>
        <v>100</v>
      </c>
      <c r="D43" s="746"/>
      <c r="E43" s="745">
        <f>SUM(E33:E42)</f>
        <v>100</v>
      </c>
      <c r="F43" s="746"/>
      <c r="G43" s="333"/>
      <c r="H43" s="341"/>
      <c r="I43" s="351"/>
    </row>
    <row r="44" spans="2:9" ht="12.75">
      <c r="B44" s="336" t="s">
        <v>241</v>
      </c>
      <c r="C44" s="737">
        <v>180</v>
      </c>
      <c r="D44" s="738"/>
      <c r="E44" s="739">
        <v>461</v>
      </c>
      <c r="F44" s="738"/>
      <c r="G44" s="333"/>
      <c r="H44" s="341"/>
      <c r="I44" s="351"/>
    </row>
  </sheetData>
  <sheetProtection/>
  <mergeCells count="45">
    <mergeCell ref="C43:D43"/>
    <mergeCell ref="E43:F43"/>
    <mergeCell ref="C44:D44"/>
    <mergeCell ref="E44:F44"/>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H19:H25"/>
    <mergeCell ref="B29:I29"/>
    <mergeCell ref="B31:B32"/>
    <mergeCell ref="C31:D32"/>
    <mergeCell ref="E31:F32"/>
    <mergeCell ref="C33:D33"/>
    <mergeCell ref="E33:F33"/>
    <mergeCell ref="D14:E14"/>
    <mergeCell ref="F14:G14"/>
    <mergeCell ref="D15:E15"/>
    <mergeCell ref="F15:G15"/>
    <mergeCell ref="B17:I17"/>
    <mergeCell ref="C19:C25"/>
    <mergeCell ref="D19:D25"/>
    <mergeCell ref="E19:E25"/>
    <mergeCell ref="F19:F25"/>
    <mergeCell ref="G19:G25"/>
    <mergeCell ref="A1:I1"/>
    <mergeCell ref="B3:G3"/>
    <mergeCell ref="B5:B10"/>
    <mergeCell ref="C5:C6"/>
    <mergeCell ref="D5:G5"/>
    <mergeCell ref="B12:G12"/>
  </mergeCells>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H23"/>
  <sheetViews>
    <sheetView zoomScalePageLayoutView="0" workbookViewId="0" topLeftCell="A1">
      <selection activeCell="O35" sqref="O35"/>
    </sheetView>
  </sheetViews>
  <sheetFormatPr defaultColWidth="11.421875" defaultRowHeight="12.75"/>
  <cols>
    <col min="1" max="1" width="2.140625" style="347" customWidth="1"/>
    <col min="2" max="4" width="11.421875" style="347" customWidth="1"/>
    <col min="5" max="5" width="9.8515625" style="347" customWidth="1"/>
    <col min="6" max="7" width="25.7109375" style="347" customWidth="1"/>
    <col min="8" max="8" width="4.00390625" style="347" customWidth="1"/>
    <col min="9" max="16384" width="11.421875" style="347" customWidth="1"/>
  </cols>
  <sheetData>
    <row r="1" spans="1:8" ht="16.5">
      <c r="A1" s="762" t="s">
        <v>364</v>
      </c>
      <c r="B1" s="762"/>
      <c r="C1" s="762"/>
      <c r="D1" s="762"/>
      <c r="E1" s="762"/>
      <c r="F1" s="762"/>
      <c r="G1" s="762"/>
      <c r="H1" s="762"/>
    </row>
    <row r="2" spans="1:8" ht="12.75">
      <c r="A2" s="387"/>
      <c r="B2" s="387"/>
      <c r="C2" s="387"/>
      <c r="D2" s="387"/>
      <c r="E2" s="387"/>
      <c r="F2" s="387"/>
      <c r="G2" s="387"/>
      <c r="H2" s="387"/>
    </row>
    <row r="3" spans="2:7" ht="12.75">
      <c r="B3" s="471"/>
      <c r="C3" s="471"/>
      <c r="D3" s="471"/>
      <c r="E3" s="471"/>
      <c r="F3" s="472"/>
      <c r="G3" s="472"/>
    </row>
    <row r="4" spans="2:7" ht="12.75">
      <c r="B4" s="740" t="s">
        <v>210</v>
      </c>
      <c r="C4" s="740"/>
      <c r="D4" s="740"/>
      <c r="E4" s="740"/>
      <c r="F4" s="740"/>
      <c r="G4" s="740"/>
    </row>
    <row r="6" spans="2:7" ht="15">
      <c r="B6" s="473"/>
      <c r="C6" s="473"/>
      <c r="F6" s="457" t="s">
        <v>370</v>
      </c>
      <c r="G6" s="458" t="s">
        <v>291</v>
      </c>
    </row>
    <row r="7" spans="2:7" ht="12.75">
      <c r="B7" s="714" t="s">
        <v>211</v>
      </c>
      <c r="C7" s="757"/>
      <c r="D7" s="757"/>
      <c r="E7" s="715"/>
      <c r="F7" s="459">
        <v>0</v>
      </c>
      <c r="G7" s="354">
        <v>0</v>
      </c>
    </row>
    <row r="8" spans="2:7" ht="12.75">
      <c r="B8" s="716" t="s">
        <v>212</v>
      </c>
      <c r="C8" s="752"/>
      <c r="D8" s="752"/>
      <c r="E8" s="717"/>
      <c r="F8" s="460">
        <f>100*6/F22</f>
        <v>3.3333333333333335</v>
      </c>
      <c r="G8" s="355">
        <f>100*12/G22</f>
        <v>2.6030368763557483</v>
      </c>
    </row>
    <row r="9" spans="2:7" ht="12.75">
      <c r="B9" s="716" t="s">
        <v>213</v>
      </c>
      <c r="C9" s="752"/>
      <c r="D9" s="752"/>
      <c r="E9" s="717"/>
      <c r="F9" s="460">
        <f>100*174/F22</f>
        <v>96.66666666666667</v>
      </c>
      <c r="G9" s="355">
        <f>100*439/G22</f>
        <v>95.22776572668113</v>
      </c>
    </row>
    <row r="10" spans="2:7" ht="12.75">
      <c r="B10" s="716" t="s">
        <v>179</v>
      </c>
      <c r="C10" s="752"/>
      <c r="D10" s="752"/>
      <c r="E10" s="717"/>
      <c r="F10" s="460">
        <f>100*3/F22</f>
        <v>1.6666666666666667</v>
      </c>
      <c r="G10" s="355">
        <f>100*3/G22</f>
        <v>0.6507592190889371</v>
      </c>
    </row>
    <row r="11" spans="2:7" ht="12.75">
      <c r="B11" s="716" t="s">
        <v>214</v>
      </c>
      <c r="C11" s="752"/>
      <c r="D11" s="752"/>
      <c r="E11" s="717"/>
      <c r="F11" s="460">
        <f>100*2/F22</f>
        <v>1.1111111111111112</v>
      </c>
      <c r="G11" s="355">
        <f>100*3/G22</f>
        <v>0.6507592190889371</v>
      </c>
    </row>
    <row r="12" spans="2:7" ht="12.75">
      <c r="B12" s="716" t="s">
        <v>176</v>
      </c>
      <c r="C12" s="752"/>
      <c r="D12" s="752"/>
      <c r="E12" s="717"/>
      <c r="F12" s="460">
        <v>0</v>
      </c>
      <c r="G12" s="355">
        <v>0</v>
      </c>
    </row>
    <row r="13" spans="2:7" ht="12.75">
      <c r="B13" s="716" t="s">
        <v>215</v>
      </c>
      <c r="C13" s="752"/>
      <c r="D13" s="752"/>
      <c r="E13" s="717"/>
      <c r="F13" s="460">
        <v>0</v>
      </c>
      <c r="G13" s="355">
        <v>0</v>
      </c>
    </row>
    <row r="14" spans="2:7" ht="12.75">
      <c r="B14" s="716" t="s">
        <v>160</v>
      </c>
      <c r="C14" s="752"/>
      <c r="D14" s="752"/>
      <c r="E14" s="717"/>
      <c r="F14" s="460">
        <v>0</v>
      </c>
      <c r="G14" s="355">
        <v>0</v>
      </c>
    </row>
    <row r="15" spans="2:7" ht="12.75">
      <c r="B15" s="716" t="s">
        <v>216</v>
      </c>
      <c r="C15" s="752"/>
      <c r="D15" s="752"/>
      <c r="E15" s="717"/>
      <c r="F15" s="460">
        <v>0</v>
      </c>
      <c r="G15" s="355">
        <v>0</v>
      </c>
    </row>
    <row r="16" spans="2:7" ht="12.75">
      <c r="B16" s="716" t="s">
        <v>177</v>
      </c>
      <c r="C16" s="752"/>
      <c r="D16" s="752"/>
      <c r="E16" s="717"/>
      <c r="F16" s="460">
        <v>0</v>
      </c>
      <c r="G16" s="355">
        <v>0</v>
      </c>
    </row>
    <row r="17" spans="2:7" ht="12.75">
      <c r="B17" s="716" t="s">
        <v>4</v>
      </c>
      <c r="C17" s="752"/>
      <c r="D17" s="752"/>
      <c r="E17" s="717"/>
      <c r="F17" s="460">
        <v>0</v>
      </c>
      <c r="G17" s="355">
        <v>0</v>
      </c>
    </row>
    <row r="18" spans="2:7" ht="12.75">
      <c r="B18" s="439" t="s">
        <v>3</v>
      </c>
      <c r="C18" s="446"/>
      <c r="D18" s="446"/>
      <c r="E18" s="440"/>
      <c r="F18" s="460">
        <v>0</v>
      </c>
      <c r="G18" s="355">
        <v>0</v>
      </c>
    </row>
    <row r="19" spans="2:7" ht="12.75">
      <c r="B19" s="439" t="s">
        <v>371</v>
      </c>
      <c r="C19" s="446"/>
      <c r="D19" s="446"/>
      <c r="E19" s="440"/>
      <c r="F19" s="460">
        <f>100*1/F22</f>
        <v>0.5555555555555556</v>
      </c>
      <c r="G19" s="355">
        <f>100*4/G22</f>
        <v>0.8676789587852495</v>
      </c>
    </row>
    <row r="20" spans="2:7" ht="12.75">
      <c r="B20" s="718" t="s">
        <v>227</v>
      </c>
      <c r="C20" s="753"/>
      <c r="D20" s="753"/>
      <c r="E20" s="719"/>
      <c r="F20" s="460">
        <v>0</v>
      </c>
      <c r="G20" s="355">
        <v>0</v>
      </c>
    </row>
    <row r="21" spans="2:7" ht="12.75">
      <c r="B21" s="754" t="s">
        <v>226</v>
      </c>
      <c r="C21" s="755"/>
      <c r="D21" s="755"/>
      <c r="E21" s="756"/>
      <c r="F21" s="461">
        <f>SUM(F7:F20)</f>
        <v>103.33333333333334</v>
      </c>
      <c r="G21" s="462">
        <f>SUM(G7:G20)</f>
        <v>100</v>
      </c>
    </row>
    <row r="22" spans="2:7" ht="12.75">
      <c r="B22" s="749" t="s">
        <v>241</v>
      </c>
      <c r="C22" s="750"/>
      <c r="D22" s="750"/>
      <c r="E22" s="751"/>
      <c r="F22" s="463">
        <v>180</v>
      </c>
      <c r="G22" s="464">
        <v>461</v>
      </c>
    </row>
    <row r="23" spans="2:7" ht="12.75">
      <c r="B23" s="445"/>
      <c r="C23" s="445"/>
      <c r="D23" s="445"/>
      <c r="E23" s="445"/>
      <c r="F23" s="472"/>
      <c r="G23" s="472"/>
    </row>
  </sheetData>
  <sheetProtection/>
  <mergeCells count="16">
    <mergeCell ref="B17:E17"/>
    <mergeCell ref="B20:E20"/>
    <mergeCell ref="B21:E21"/>
    <mergeCell ref="B22:E22"/>
    <mergeCell ref="B11:E11"/>
    <mergeCell ref="B12:E12"/>
    <mergeCell ref="B13:E13"/>
    <mergeCell ref="B14:E14"/>
    <mergeCell ref="B15:E15"/>
    <mergeCell ref="B16:E16"/>
    <mergeCell ref="A1:H1"/>
    <mergeCell ref="B4:G4"/>
    <mergeCell ref="B7:E7"/>
    <mergeCell ref="B8:E8"/>
    <mergeCell ref="B9:E9"/>
    <mergeCell ref="B10:E10"/>
  </mergeCells>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A1:H16"/>
  <sheetViews>
    <sheetView zoomScalePageLayoutView="0" workbookViewId="0" topLeftCell="A1">
      <selection activeCell="J27" sqref="J27"/>
    </sheetView>
  </sheetViews>
  <sheetFormatPr defaultColWidth="11.421875" defaultRowHeight="12.75"/>
  <cols>
    <col min="1" max="1" width="2.140625" style="347" customWidth="1"/>
    <col min="2" max="2" width="40.28125" style="347" customWidth="1"/>
    <col min="3" max="3" width="12.421875" style="347" customWidth="1"/>
    <col min="4" max="4" width="13.421875" style="347" customWidth="1"/>
    <col min="5" max="6" width="11.421875" style="347" customWidth="1"/>
    <col min="7" max="7" width="2.421875" style="347" customWidth="1"/>
    <col min="8" max="9" width="11.421875" style="347" customWidth="1"/>
    <col min="10" max="10" width="32.00390625" style="347" bestFit="1" customWidth="1"/>
    <col min="11" max="16384" width="11.421875" style="347" customWidth="1"/>
  </cols>
  <sheetData>
    <row r="1" spans="1:7" ht="16.5">
      <c r="A1" s="795" t="s">
        <v>364</v>
      </c>
      <c r="B1" s="795"/>
      <c r="C1" s="795"/>
      <c r="D1" s="795"/>
      <c r="E1" s="795"/>
      <c r="F1" s="795"/>
      <c r="G1" s="795"/>
    </row>
    <row r="3" spans="2:8" ht="12.75">
      <c r="B3" s="740" t="s">
        <v>372</v>
      </c>
      <c r="C3" s="740"/>
      <c r="D3" s="740"/>
      <c r="E3" s="740"/>
      <c r="F3" s="740"/>
      <c r="G3" s="469"/>
      <c r="H3" s="469"/>
    </row>
    <row r="5" spans="2:6" ht="12.75">
      <c r="B5" s="253"/>
      <c r="C5" s="789" t="s">
        <v>370</v>
      </c>
      <c r="D5" s="796"/>
      <c r="E5" s="797" t="s">
        <v>291</v>
      </c>
      <c r="F5" s="798"/>
    </row>
    <row r="6" spans="2:6" ht="12.75">
      <c r="B6" s="362"/>
      <c r="C6" s="465" t="s">
        <v>373</v>
      </c>
      <c r="D6" s="465" t="s">
        <v>374</v>
      </c>
      <c r="E6" s="465" t="s">
        <v>373</v>
      </c>
      <c r="F6" s="465" t="s">
        <v>374</v>
      </c>
    </row>
    <row r="7" spans="2:6" ht="12.75">
      <c r="B7" s="438" t="s">
        <v>161</v>
      </c>
      <c r="C7" s="354">
        <v>3.888888888888889</v>
      </c>
      <c r="D7" s="354">
        <v>2.2222222222222223</v>
      </c>
      <c r="E7" s="354">
        <v>3.036876355748373</v>
      </c>
      <c r="F7" s="354">
        <v>1.735357917570499</v>
      </c>
    </row>
    <row r="8" spans="2:6" ht="12.75">
      <c r="B8" s="442" t="s">
        <v>162</v>
      </c>
      <c r="C8" s="355">
        <v>18.333333333333332</v>
      </c>
      <c r="D8" s="355">
        <v>7.777777777777778</v>
      </c>
      <c r="E8" s="355">
        <v>15.835140997830802</v>
      </c>
      <c r="F8" s="355">
        <v>6.507592190889371</v>
      </c>
    </row>
    <row r="9" spans="2:6" ht="12.75">
      <c r="B9" s="442" t="s">
        <v>163</v>
      </c>
      <c r="C9" s="355">
        <v>37.77777777777778</v>
      </c>
      <c r="D9" s="355">
        <v>26.666666666666668</v>
      </c>
      <c r="E9" s="355">
        <v>43.8177874186551</v>
      </c>
      <c r="F9" s="355">
        <v>27.982646420824295</v>
      </c>
    </row>
    <row r="10" spans="2:6" ht="12.75">
      <c r="B10" s="442" t="s">
        <v>164</v>
      </c>
      <c r="C10" s="355">
        <v>7.777777777777778</v>
      </c>
      <c r="D10" s="355">
        <v>14.444444444444445</v>
      </c>
      <c r="E10" s="355">
        <v>8.676789587852495</v>
      </c>
      <c r="F10" s="355">
        <v>15.184381778741866</v>
      </c>
    </row>
    <row r="11" spans="2:6" ht="12.75">
      <c r="B11" s="442" t="s">
        <v>165</v>
      </c>
      <c r="C11" s="355">
        <v>9.444444444444445</v>
      </c>
      <c r="D11" s="355">
        <v>23.333333333333332</v>
      </c>
      <c r="E11" s="355">
        <v>11.279826464208243</v>
      </c>
      <c r="F11" s="355">
        <v>21.90889370932755</v>
      </c>
    </row>
    <row r="12" spans="2:6" ht="12.75">
      <c r="B12" s="442" t="s">
        <v>166</v>
      </c>
      <c r="C12" s="355">
        <v>4.444444444444445</v>
      </c>
      <c r="D12" s="355">
        <v>0.5555555555555556</v>
      </c>
      <c r="E12" s="355">
        <v>3.2537960954446854</v>
      </c>
      <c r="F12" s="355">
        <v>2.1691973969631237</v>
      </c>
    </row>
    <row r="13" spans="2:6" ht="12.75">
      <c r="B13" s="439" t="s">
        <v>228</v>
      </c>
      <c r="C13" s="355">
        <v>0.5555555555555556</v>
      </c>
      <c r="D13" s="355">
        <v>0.5555555555555556</v>
      </c>
      <c r="E13" s="355">
        <v>0.21691973969631237</v>
      </c>
      <c r="F13" s="355">
        <v>0.8676789587852495</v>
      </c>
    </row>
    <row r="14" spans="2:6" ht="12.75">
      <c r="B14" s="441" t="s">
        <v>227</v>
      </c>
      <c r="C14" s="357">
        <v>17.77777777777778</v>
      </c>
      <c r="D14" s="357">
        <v>24.444444444444443</v>
      </c>
      <c r="E14" s="357">
        <v>13.882863340563992</v>
      </c>
      <c r="F14" s="357">
        <v>23.644251626898047</v>
      </c>
    </row>
    <row r="15" spans="2:6" ht="12.75">
      <c r="B15" s="466" t="s">
        <v>240</v>
      </c>
      <c r="C15" s="467">
        <v>100</v>
      </c>
      <c r="D15" s="359">
        <v>100</v>
      </c>
      <c r="E15" s="359">
        <v>100</v>
      </c>
      <c r="F15" s="359">
        <v>100</v>
      </c>
    </row>
    <row r="16" spans="2:6" ht="12.75">
      <c r="B16" s="468" t="s">
        <v>241</v>
      </c>
      <c r="C16" s="361">
        <v>180</v>
      </c>
      <c r="D16" s="360">
        <v>180</v>
      </c>
      <c r="E16" s="360">
        <v>461</v>
      </c>
      <c r="F16" s="360">
        <v>461</v>
      </c>
    </row>
  </sheetData>
  <sheetProtection/>
  <mergeCells count="4">
    <mergeCell ref="A1:G1"/>
    <mergeCell ref="B3:F3"/>
    <mergeCell ref="C5:D5"/>
    <mergeCell ref="E5:F5"/>
  </mergeCells>
  <printOptions/>
  <pageMargins left="0.7" right="0.7" top="0.75" bottom="0.75" header="0.3" footer="0.3"/>
  <pageSetup horizontalDpi="600" verticalDpi="600" orientation="portrait" paperSize="9" r:id="rId1"/>
</worksheet>
</file>

<file path=xl/worksheets/sheet88.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I52"/>
    </sheetView>
  </sheetViews>
  <sheetFormatPr defaultColWidth="11.421875" defaultRowHeight="12.75"/>
  <cols>
    <col min="1" max="1" width="2.140625" style="347" customWidth="1"/>
    <col min="2" max="2" width="20.8515625" style="347" customWidth="1"/>
    <col min="3" max="3" width="14.7109375" style="347" customWidth="1"/>
    <col min="4" max="4" width="10.7109375" style="347" customWidth="1"/>
    <col min="5" max="5" width="11.140625" style="347" customWidth="1"/>
    <col min="6" max="6" width="10.421875" style="347" customWidth="1"/>
    <col min="7" max="7" width="11.421875" style="347" customWidth="1"/>
    <col min="8" max="8" width="11.00390625" style="347" bestFit="1" customWidth="1"/>
    <col min="9" max="9" width="2.7109375" style="347" customWidth="1"/>
    <col min="10" max="16384" width="11.421875" style="347" customWidth="1"/>
  </cols>
  <sheetData>
    <row r="1" spans="1:9" ht="16.5">
      <c r="A1" s="762" t="s">
        <v>375</v>
      </c>
      <c r="B1" s="762"/>
      <c r="C1" s="762"/>
      <c r="D1" s="762"/>
      <c r="E1" s="762"/>
      <c r="F1" s="762"/>
      <c r="G1" s="762"/>
      <c r="H1" s="762"/>
      <c r="I1" s="762"/>
    </row>
    <row r="2" spans="1:9" ht="12.75">
      <c r="A2" s="387"/>
      <c r="B2" s="387"/>
      <c r="C2" s="387"/>
      <c r="D2" s="387"/>
      <c r="E2" s="387"/>
      <c r="F2" s="387"/>
      <c r="G2" s="387"/>
      <c r="H2" s="387"/>
      <c r="I2" s="387"/>
    </row>
    <row r="3" spans="1:9" ht="12.75">
      <c r="A3" s="387"/>
      <c r="B3" s="704" t="s">
        <v>288</v>
      </c>
      <c r="C3" s="704"/>
      <c r="D3" s="704"/>
      <c r="E3" s="704"/>
      <c r="F3" s="704"/>
      <c r="G3" s="704"/>
      <c r="H3" s="444"/>
      <c r="I3" s="387"/>
    </row>
    <row r="4" spans="2:8" ht="13.5">
      <c r="B4" s="271"/>
      <c r="C4" s="272"/>
      <c r="D4" s="272"/>
      <c r="E4" s="273"/>
      <c r="F4" s="274"/>
      <c r="G4" s="272"/>
      <c r="H4" s="480"/>
    </row>
    <row r="5" spans="2:6" ht="12.75">
      <c r="B5" s="725" t="s">
        <v>264</v>
      </c>
      <c r="C5" s="776" t="s">
        <v>264</v>
      </c>
      <c r="D5" s="777"/>
      <c r="E5" s="777"/>
      <c r="F5" s="778"/>
    </row>
    <row r="6" spans="2:6" ht="25.5">
      <c r="B6" s="799"/>
      <c r="C6" s="447" t="s">
        <v>266</v>
      </c>
      <c r="D6" s="447" t="s">
        <v>267</v>
      </c>
      <c r="E6" s="448" t="s">
        <v>226</v>
      </c>
      <c r="F6" s="449" t="s">
        <v>268</v>
      </c>
    </row>
    <row r="7" spans="2:6" ht="12.75">
      <c r="B7" s="800"/>
      <c r="C7" s="284">
        <v>2708</v>
      </c>
      <c r="D7" s="285">
        <v>292</v>
      </c>
      <c r="E7" s="285">
        <v>3000</v>
      </c>
      <c r="F7" s="286">
        <v>77</v>
      </c>
    </row>
    <row r="8" spans="1:256" ht="12.75">
      <c r="A8" s="363"/>
      <c r="B8" s="296"/>
      <c r="C8" s="296"/>
      <c r="D8" s="296"/>
      <c r="E8" s="308"/>
      <c r="F8" s="308"/>
      <c r="G8" s="308"/>
      <c r="H8" s="479"/>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c r="ER8" s="368"/>
      <c r="ES8" s="368"/>
      <c r="ET8" s="368"/>
      <c r="EU8" s="368"/>
      <c r="EV8" s="368"/>
      <c r="EW8" s="368"/>
      <c r="EX8" s="368"/>
      <c r="EY8" s="368"/>
      <c r="EZ8" s="368"/>
      <c r="FA8" s="368"/>
      <c r="FB8" s="368"/>
      <c r="FC8" s="368"/>
      <c r="FD8" s="368"/>
      <c r="FE8" s="368"/>
      <c r="FF8" s="368"/>
      <c r="FG8" s="368"/>
      <c r="FH8" s="368"/>
      <c r="FI8" s="368"/>
      <c r="FJ8" s="368"/>
      <c r="FK8" s="368"/>
      <c r="FL8" s="368"/>
      <c r="FM8" s="368"/>
      <c r="FN8" s="368"/>
      <c r="FO8" s="368"/>
      <c r="FP8" s="368"/>
      <c r="FQ8" s="368"/>
      <c r="FR8" s="368"/>
      <c r="FS8" s="368"/>
      <c r="FT8" s="368"/>
      <c r="FU8" s="368"/>
      <c r="FV8" s="368"/>
      <c r="FW8" s="368"/>
      <c r="FX8" s="368"/>
      <c r="FY8" s="368"/>
      <c r="FZ8" s="368"/>
      <c r="GA8" s="368"/>
      <c r="GB8" s="368"/>
      <c r="GC8" s="368"/>
      <c r="GD8" s="368"/>
      <c r="GE8" s="368"/>
      <c r="GF8" s="368"/>
      <c r="GG8" s="368"/>
      <c r="GH8" s="368"/>
      <c r="GI8" s="368"/>
      <c r="GJ8" s="368"/>
      <c r="GK8" s="368"/>
      <c r="GL8" s="368"/>
      <c r="GM8" s="368"/>
      <c r="GN8" s="368"/>
      <c r="GO8" s="368"/>
      <c r="GP8" s="368"/>
      <c r="GQ8" s="368"/>
      <c r="GR8" s="368"/>
      <c r="GS8" s="368"/>
      <c r="GT8" s="368"/>
      <c r="GU8" s="368"/>
      <c r="GV8" s="368"/>
      <c r="GW8" s="368"/>
      <c r="GX8" s="368"/>
      <c r="GY8" s="368"/>
      <c r="GZ8" s="368"/>
      <c r="HA8" s="368"/>
      <c r="HB8" s="368"/>
      <c r="HC8" s="368"/>
      <c r="HD8" s="368"/>
      <c r="HE8" s="368"/>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c r="IL8" s="368"/>
      <c r="IM8" s="368"/>
      <c r="IN8" s="368"/>
      <c r="IO8" s="368"/>
      <c r="IP8" s="368"/>
      <c r="IQ8" s="368"/>
      <c r="IR8" s="368"/>
      <c r="IS8" s="368"/>
      <c r="IT8" s="368"/>
      <c r="IU8" s="368"/>
      <c r="IV8" s="368"/>
    </row>
    <row r="9" spans="1:256" ht="12.75">
      <c r="A9" s="363"/>
      <c r="B9" s="704" t="s">
        <v>285</v>
      </c>
      <c r="C9" s="704"/>
      <c r="D9" s="704"/>
      <c r="E9" s="704"/>
      <c r="F9" s="704"/>
      <c r="G9" s="704"/>
      <c r="H9" s="481"/>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c r="DW9" s="368"/>
      <c r="DX9" s="368"/>
      <c r="DY9" s="368"/>
      <c r="DZ9" s="368"/>
      <c r="EA9" s="368"/>
      <c r="EB9" s="368"/>
      <c r="EC9" s="368"/>
      <c r="ED9" s="368"/>
      <c r="EE9" s="368"/>
      <c r="EF9" s="368"/>
      <c r="EG9" s="368"/>
      <c r="EH9" s="368"/>
      <c r="EI9" s="368"/>
      <c r="EJ9" s="368"/>
      <c r="EK9" s="368"/>
      <c r="EL9" s="368"/>
      <c r="EM9" s="368"/>
      <c r="EN9" s="368"/>
      <c r="EO9" s="368"/>
      <c r="EP9" s="368"/>
      <c r="EQ9" s="368"/>
      <c r="ER9" s="368"/>
      <c r="ES9" s="368"/>
      <c r="ET9" s="368"/>
      <c r="EU9" s="368"/>
      <c r="EV9" s="368"/>
      <c r="EW9" s="368"/>
      <c r="EX9" s="368"/>
      <c r="EY9" s="368"/>
      <c r="EZ9" s="368"/>
      <c r="FA9" s="368"/>
      <c r="FB9" s="368"/>
      <c r="FC9" s="368"/>
      <c r="FD9" s="368"/>
      <c r="FE9" s="368"/>
      <c r="FF9" s="368"/>
      <c r="FG9" s="368"/>
      <c r="FH9" s="368"/>
      <c r="FI9" s="368"/>
      <c r="FJ9" s="368"/>
      <c r="FK9" s="368"/>
      <c r="FL9" s="368"/>
      <c r="FM9" s="368"/>
      <c r="FN9" s="368"/>
      <c r="FO9" s="368"/>
      <c r="FP9" s="368"/>
      <c r="FQ9" s="368"/>
      <c r="FR9" s="368"/>
      <c r="FS9" s="368"/>
      <c r="FT9" s="368"/>
      <c r="FU9" s="368"/>
      <c r="FV9" s="368"/>
      <c r="FW9" s="368"/>
      <c r="FX9" s="368"/>
      <c r="FY9" s="368"/>
      <c r="FZ9" s="368"/>
      <c r="GA9" s="368"/>
      <c r="GB9" s="368"/>
      <c r="GC9" s="368"/>
      <c r="GD9" s="368"/>
      <c r="GE9" s="368"/>
      <c r="GF9" s="368"/>
      <c r="GG9" s="368"/>
      <c r="GH9" s="368"/>
      <c r="GI9" s="368"/>
      <c r="GJ9" s="368"/>
      <c r="GK9" s="368"/>
      <c r="GL9" s="368"/>
      <c r="GM9" s="368"/>
      <c r="GN9" s="368"/>
      <c r="GO9" s="368"/>
      <c r="GP9" s="368"/>
      <c r="GQ9" s="368"/>
      <c r="GR9" s="368"/>
      <c r="GS9" s="368"/>
      <c r="GT9" s="368"/>
      <c r="GU9" s="368"/>
      <c r="GV9" s="368"/>
      <c r="GW9" s="368"/>
      <c r="GX9" s="368"/>
      <c r="GY9" s="368"/>
      <c r="GZ9" s="368"/>
      <c r="HA9" s="368"/>
      <c r="HB9" s="368"/>
      <c r="HC9" s="368"/>
      <c r="HD9" s="368"/>
      <c r="HE9" s="368"/>
      <c r="HF9" s="368"/>
      <c r="HG9" s="368"/>
      <c r="HH9" s="368"/>
      <c r="HI9" s="368"/>
      <c r="HJ9" s="368"/>
      <c r="HK9" s="368"/>
      <c r="HL9" s="368"/>
      <c r="HM9" s="368"/>
      <c r="HN9" s="368"/>
      <c r="HO9" s="368"/>
      <c r="HP9" s="368"/>
      <c r="HQ9" s="368"/>
      <c r="HR9" s="368"/>
      <c r="HS9" s="368"/>
      <c r="HT9" s="368"/>
      <c r="HU9" s="368"/>
      <c r="HV9" s="368"/>
      <c r="HW9" s="368"/>
      <c r="HX9" s="368"/>
      <c r="HY9" s="368"/>
      <c r="HZ9" s="368"/>
      <c r="IA9" s="368"/>
      <c r="IB9" s="368"/>
      <c r="IC9" s="368"/>
      <c r="ID9" s="368"/>
      <c r="IE9" s="368"/>
      <c r="IF9" s="368"/>
      <c r="IG9" s="368"/>
      <c r="IH9" s="368"/>
      <c r="II9" s="368"/>
      <c r="IJ9" s="368"/>
      <c r="IK9" s="368"/>
      <c r="IL9" s="368"/>
      <c r="IM9" s="368"/>
      <c r="IN9" s="368"/>
      <c r="IO9" s="368"/>
      <c r="IP9" s="368"/>
      <c r="IQ9" s="368"/>
      <c r="IR9" s="368"/>
      <c r="IS9" s="368"/>
      <c r="IT9" s="368"/>
      <c r="IU9" s="368"/>
      <c r="IV9" s="368"/>
    </row>
    <row r="10" spans="1:256" ht="12.75">
      <c r="A10" s="363"/>
      <c r="B10" s="275"/>
      <c r="C10" s="297"/>
      <c r="D10" s="297"/>
      <c r="E10" s="274"/>
      <c r="F10" s="272"/>
      <c r="G10" s="272"/>
      <c r="H10" s="367"/>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c r="IO10" s="368"/>
      <c r="IP10" s="368"/>
      <c r="IQ10" s="368"/>
      <c r="IR10" s="368"/>
      <c r="IS10" s="368"/>
      <c r="IT10" s="368"/>
      <c r="IU10" s="368"/>
      <c r="IV10" s="368"/>
    </row>
    <row r="11" spans="1:256" ht="12.75">
      <c r="A11" s="363"/>
      <c r="B11" s="297"/>
      <c r="C11" s="297"/>
      <c r="D11" s="465" t="s">
        <v>266</v>
      </c>
      <c r="E11" s="474" t="s">
        <v>267</v>
      </c>
      <c r="F11" s="475" t="s">
        <v>226</v>
      </c>
      <c r="G11" s="296"/>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c r="IN11" s="368"/>
      <c r="IO11" s="368"/>
      <c r="IP11" s="368"/>
      <c r="IQ11" s="368"/>
      <c r="IR11" s="368"/>
      <c r="IS11" s="368"/>
      <c r="IT11" s="368"/>
      <c r="IU11" s="368"/>
      <c r="IV11" s="368"/>
    </row>
    <row r="12" spans="1:256" ht="12.75">
      <c r="A12" s="363"/>
      <c r="B12" s="801" t="s">
        <v>376</v>
      </c>
      <c r="C12" s="802"/>
      <c r="D12" s="452">
        <v>105</v>
      </c>
      <c r="E12" s="451">
        <v>8</v>
      </c>
      <c r="F12" s="285">
        <f>D12+E12</f>
        <v>113</v>
      </c>
      <c r="G12" s="296"/>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c r="IT12" s="368"/>
      <c r="IU12" s="368"/>
      <c r="IV12" s="368"/>
    </row>
    <row r="13" spans="1:256" ht="12.75">
      <c r="A13" s="363"/>
      <c r="B13" s="801" t="s">
        <v>377</v>
      </c>
      <c r="C13" s="802"/>
      <c r="D13" s="452">
        <v>43</v>
      </c>
      <c r="E13" s="451">
        <v>3</v>
      </c>
      <c r="F13" s="285">
        <f>D13+E13</f>
        <v>46</v>
      </c>
      <c r="G13" s="297"/>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c r="IO13" s="368"/>
      <c r="IP13" s="368"/>
      <c r="IQ13" s="368"/>
      <c r="IR13" s="368"/>
      <c r="IS13" s="368"/>
      <c r="IT13" s="368"/>
      <c r="IU13" s="368"/>
      <c r="IV13" s="368"/>
    </row>
    <row r="14" spans="1:256" ht="12.75">
      <c r="A14" s="363"/>
      <c r="B14" s="711" t="s">
        <v>378</v>
      </c>
      <c r="C14" s="713"/>
      <c r="D14" s="452">
        <v>1953</v>
      </c>
      <c r="E14" s="451">
        <v>181</v>
      </c>
      <c r="F14" s="285">
        <f>D14+E14</f>
        <v>2134</v>
      </c>
      <c r="G14" s="297"/>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c r="IO14" s="368"/>
      <c r="IP14" s="368"/>
      <c r="IQ14" s="368"/>
      <c r="IR14" s="368"/>
      <c r="IS14" s="368"/>
      <c r="IT14" s="368"/>
      <c r="IU14" s="368"/>
      <c r="IV14" s="368"/>
    </row>
    <row r="15" spans="1:256" ht="12.75">
      <c r="A15" s="363"/>
      <c r="B15" s="711" t="s">
        <v>418</v>
      </c>
      <c r="C15" s="713"/>
      <c r="D15" s="452">
        <v>1082</v>
      </c>
      <c r="E15" s="451">
        <v>82</v>
      </c>
      <c r="F15" s="285">
        <f>D15+E15</f>
        <v>1164</v>
      </c>
      <c r="G15" s="30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c r="IO15" s="368"/>
      <c r="IP15" s="368"/>
      <c r="IQ15" s="368"/>
      <c r="IR15" s="368"/>
      <c r="IS15" s="368"/>
      <c r="IT15" s="368"/>
      <c r="IU15" s="368"/>
      <c r="IV15" s="368"/>
    </row>
    <row r="16" spans="1:256" ht="12.75">
      <c r="A16" s="363"/>
      <c r="B16" s="711" t="s">
        <v>417</v>
      </c>
      <c r="C16" s="713"/>
      <c r="D16" s="285">
        <f aca="true" t="shared" si="0" ref="D16:F17">D12+D14</f>
        <v>2058</v>
      </c>
      <c r="E16" s="285">
        <f t="shared" si="0"/>
        <v>189</v>
      </c>
      <c r="F16" s="285">
        <f t="shared" si="0"/>
        <v>2247</v>
      </c>
      <c r="G16" s="307"/>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c r="IO16" s="368"/>
      <c r="IP16" s="368"/>
      <c r="IQ16" s="368"/>
      <c r="IR16" s="368"/>
      <c r="IS16" s="368"/>
      <c r="IT16" s="368"/>
      <c r="IU16" s="368"/>
      <c r="IV16" s="368"/>
    </row>
    <row r="17" spans="1:256" ht="12.75">
      <c r="A17" s="363"/>
      <c r="B17" s="711" t="s">
        <v>419</v>
      </c>
      <c r="C17" s="713"/>
      <c r="D17" s="285">
        <f t="shared" si="0"/>
        <v>1125</v>
      </c>
      <c r="E17" s="285">
        <f t="shared" si="0"/>
        <v>85</v>
      </c>
      <c r="F17" s="285">
        <f t="shared" si="0"/>
        <v>1210</v>
      </c>
      <c r="G17" s="307"/>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c r="IN17" s="368"/>
      <c r="IO17" s="368"/>
      <c r="IP17" s="368"/>
      <c r="IQ17" s="368"/>
      <c r="IR17" s="368"/>
      <c r="IS17" s="368"/>
      <c r="IT17" s="368"/>
      <c r="IU17" s="368"/>
      <c r="IV17" s="368"/>
    </row>
    <row r="18" spans="1:256" ht="12.75">
      <c r="A18" s="363"/>
      <c r="B18" s="296"/>
      <c r="C18" s="296"/>
      <c r="D18" s="296"/>
      <c r="E18" s="308"/>
      <c r="F18" s="308"/>
      <c r="G18" s="308"/>
      <c r="H18" s="479"/>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c r="IR18" s="368"/>
      <c r="IS18" s="368"/>
      <c r="IT18" s="368"/>
      <c r="IU18" s="368"/>
      <c r="IV18" s="368"/>
    </row>
    <row r="19" spans="1:256" ht="12.75">
      <c r="A19" s="363"/>
      <c r="B19" s="704" t="s">
        <v>380</v>
      </c>
      <c r="C19" s="704"/>
      <c r="D19" s="704"/>
      <c r="E19" s="704"/>
      <c r="F19" s="704"/>
      <c r="G19" s="704"/>
      <c r="H19" s="481"/>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8"/>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368"/>
      <c r="FK19" s="368"/>
      <c r="FL19" s="368"/>
      <c r="FM19" s="368"/>
      <c r="FN19" s="368"/>
      <c r="FO19" s="368"/>
      <c r="FP19" s="368"/>
      <c r="FQ19" s="368"/>
      <c r="FR19" s="368"/>
      <c r="FS19" s="368"/>
      <c r="FT19" s="368"/>
      <c r="FU19" s="368"/>
      <c r="FV19" s="368"/>
      <c r="FW19" s="368"/>
      <c r="FX19" s="368"/>
      <c r="FY19" s="368"/>
      <c r="FZ19" s="368"/>
      <c r="GA19" s="368"/>
      <c r="GB19" s="368"/>
      <c r="GC19" s="368"/>
      <c r="GD19" s="368"/>
      <c r="GE19" s="368"/>
      <c r="GF19" s="368"/>
      <c r="GG19" s="368"/>
      <c r="GH19" s="368"/>
      <c r="GI19" s="368"/>
      <c r="GJ19" s="368"/>
      <c r="GK19" s="368"/>
      <c r="GL19" s="368"/>
      <c r="GM19" s="368"/>
      <c r="GN19" s="368"/>
      <c r="GO19" s="368"/>
      <c r="GP19" s="368"/>
      <c r="GQ19" s="368"/>
      <c r="GR19" s="368"/>
      <c r="GS19" s="368"/>
      <c r="GT19" s="368"/>
      <c r="GU19" s="368"/>
      <c r="GV19" s="368"/>
      <c r="GW19" s="368"/>
      <c r="GX19" s="368"/>
      <c r="GY19" s="368"/>
      <c r="GZ19" s="368"/>
      <c r="HA19" s="368"/>
      <c r="HB19" s="368"/>
      <c r="HC19" s="368"/>
      <c r="HD19" s="368"/>
      <c r="HE19" s="368"/>
      <c r="HF19" s="368"/>
      <c r="HG19" s="368"/>
      <c r="HH19" s="368"/>
      <c r="HI19" s="368"/>
      <c r="HJ19" s="368"/>
      <c r="HK19" s="368"/>
      <c r="HL19" s="368"/>
      <c r="HM19" s="368"/>
      <c r="HN19" s="368"/>
      <c r="HO19" s="368"/>
      <c r="HP19" s="368"/>
      <c r="HQ19" s="368"/>
      <c r="HR19" s="368"/>
      <c r="HS19" s="368"/>
      <c r="HT19" s="368"/>
      <c r="HU19" s="368"/>
      <c r="HV19" s="368"/>
      <c r="HW19" s="368"/>
      <c r="HX19" s="368"/>
      <c r="HY19" s="368"/>
      <c r="HZ19" s="368"/>
      <c r="IA19" s="368"/>
      <c r="IB19" s="368"/>
      <c r="IC19" s="368"/>
      <c r="ID19" s="368"/>
      <c r="IE19" s="368"/>
      <c r="IF19" s="368"/>
      <c r="IG19" s="368"/>
      <c r="IH19" s="368"/>
      <c r="II19" s="368"/>
      <c r="IJ19" s="368"/>
      <c r="IK19" s="368"/>
      <c r="IL19" s="368"/>
      <c r="IM19" s="368"/>
      <c r="IN19" s="368"/>
      <c r="IO19" s="368"/>
      <c r="IP19" s="368"/>
      <c r="IQ19" s="368"/>
      <c r="IR19" s="368"/>
      <c r="IS19" s="368"/>
      <c r="IT19" s="368"/>
      <c r="IU19" s="368"/>
      <c r="IV19" s="368"/>
    </row>
    <row r="20" spans="1:256" ht="12.75">
      <c r="A20" s="363"/>
      <c r="B20" s="315"/>
      <c r="C20" s="274"/>
      <c r="D20" s="274"/>
      <c r="E20" s="272"/>
      <c r="F20" s="292"/>
      <c r="G20" s="297"/>
      <c r="H20" s="297"/>
      <c r="I20" s="254"/>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368"/>
      <c r="DI20" s="368"/>
      <c r="DJ20" s="368"/>
      <c r="DK20" s="368"/>
      <c r="DL20" s="368"/>
      <c r="DM20" s="368"/>
      <c r="DN20" s="368"/>
      <c r="DO20" s="368"/>
      <c r="DP20" s="368"/>
      <c r="DQ20" s="368"/>
      <c r="DR20" s="368"/>
      <c r="DS20" s="368"/>
      <c r="DT20" s="368"/>
      <c r="DU20" s="368"/>
      <c r="DV20" s="368"/>
      <c r="DW20" s="368"/>
      <c r="DX20" s="368"/>
      <c r="DY20" s="368"/>
      <c r="DZ20" s="368"/>
      <c r="EA20" s="368"/>
      <c r="EB20" s="368"/>
      <c r="EC20" s="368"/>
      <c r="ED20" s="368"/>
      <c r="EE20" s="368"/>
      <c r="EF20" s="368"/>
      <c r="EG20" s="368"/>
      <c r="EH20" s="368"/>
      <c r="EI20" s="368"/>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368"/>
      <c r="FK20" s="368"/>
      <c r="FL20" s="368"/>
      <c r="FM20" s="368"/>
      <c r="FN20" s="368"/>
      <c r="FO20" s="368"/>
      <c r="FP20" s="368"/>
      <c r="FQ20" s="368"/>
      <c r="FR20" s="368"/>
      <c r="FS20" s="368"/>
      <c r="FT20" s="368"/>
      <c r="FU20" s="368"/>
      <c r="FV20" s="368"/>
      <c r="FW20" s="368"/>
      <c r="FX20" s="368"/>
      <c r="FY20" s="368"/>
      <c r="FZ20" s="368"/>
      <c r="GA20" s="368"/>
      <c r="GB20" s="368"/>
      <c r="GC20" s="368"/>
      <c r="GD20" s="368"/>
      <c r="GE20" s="368"/>
      <c r="GF20" s="368"/>
      <c r="GG20" s="368"/>
      <c r="GH20" s="368"/>
      <c r="GI20" s="368"/>
      <c r="GJ20" s="368"/>
      <c r="GK20" s="368"/>
      <c r="GL20" s="368"/>
      <c r="GM20" s="368"/>
      <c r="GN20" s="368"/>
      <c r="GO20" s="368"/>
      <c r="GP20" s="368"/>
      <c r="GQ20" s="368"/>
      <c r="GR20" s="368"/>
      <c r="GS20" s="368"/>
      <c r="GT20" s="368"/>
      <c r="GU20" s="368"/>
      <c r="GV20" s="368"/>
      <c r="GW20" s="368"/>
      <c r="GX20" s="368"/>
      <c r="GY20" s="368"/>
      <c r="GZ20" s="368"/>
      <c r="HA20" s="368"/>
      <c r="HB20" s="368"/>
      <c r="HC20" s="368"/>
      <c r="HD20" s="368"/>
      <c r="HE20" s="368"/>
      <c r="HF20" s="368"/>
      <c r="HG20" s="368"/>
      <c r="HH20" s="368"/>
      <c r="HI20" s="368"/>
      <c r="HJ20" s="368"/>
      <c r="HK20" s="368"/>
      <c r="HL20" s="368"/>
      <c r="HM20" s="368"/>
      <c r="HN20" s="368"/>
      <c r="HO20" s="368"/>
      <c r="HP20" s="368"/>
      <c r="HQ20" s="368"/>
      <c r="HR20" s="368"/>
      <c r="HS20" s="368"/>
      <c r="HT20" s="368"/>
      <c r="HU20" s="368"/>
      <c r="HV20" s="368"/>
      <c r="HW20" s="368"/>
      <c r="HX20" s="368"/>
      <c r="HY20" s="368"/>
      <c r="HZ20" s="368"/>
      <c r="IA20" s="368"/>
      <c r="IB20" s="368"/>
      <c r="IC20" s="368"/>
      <c r="ID20" s="368"/>
      <c r="IE20" s="368"/>
      <c r="IF20" s="368"/>
      <c r="IG20" s="368"/>
      <c r="IH20" s="368"/>
      <c r="II20" s="368"/>
      <c r="IJ20" s="368"/>
      <c r="IK20" s="368"/>
      <c r="IL20" s="368"/>
      <c r="IM20" s="368"/>
      <c r="IN20" s="368"/>
      <c r="IO20" s="368"/>
      <c r="IP20" s="368"/>
      <c r="IQ20" s="368"/>
      <c r="IR20" s="368"/>
      <c r="IS20" s="368"/>
      <c r="IT20" s="368"/>
      <c r="IU20" s="368"/>
      <c r="IV20" s="368"/>
    </row>
    <row r="21" spans="1:256" ht="25.5">
      <c r="A21" s="363"/>
      <c r="B21" s="476" t="s">
        <v>274</v>
      </c>
      <c r="C21" s="477" t="s">
        <v>381</v>
      </c>
      <c r="D21" s="803" t="s">
        <v>382</v>
      </c>
      <c r="E21" s="804"/>
      <c r="F21" s="805" t="s">
        <v>383</v>
      </c>
      <c r="G21" s="804"/>
      <c r="H21" s="776" t="s">
        <v>226</v>
      </c>
      <c r="I21" s="778"/>
      <c r="J21" s="479"/>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c r="BG21" s="368"/>
      <c r="BH21" s="368"/>
      <c r="BI21" s="368"/>
      <c r="BJ21" s="368"/>
      <c r="BK21" s="368"/>
      <c r="BL21" s="368"/>
      <c r="BM21" s="368"/>
      <c r="BN21" s="368"/>
      <c r="BO21" s="368"/>
      <c r="BP21" s="368"/>
      <c r="BQ21" s="368"/>
      <c r="BR21" s="368"/>
      <c r="BS21" s="368"/>
      <c r="BT21" s="368"/>
      <c r="BU21" s="368"/>
      <c r="BV21" s="368"/>
      <c r="BW21" s="368"/>
      <c r="BX21" s="368"/>
      <c r="BY21" s="368"/>
      <c r="BZ21" s="368"/>
      <c r="CA21" s="368"/>
      <c r="CB21" s="368"/>
      <c r="CC21" s="368"/>
      <c r="CD21" s="368"/>
      <c r="CE21" s="368"/>
      <c r="CF21" s="368"/>
      <c r="CG21" s="368"/>
      <c r="CH21" s="368"/>
      <c r="CI21" s="368"/>
      <c r="CJ21" s="368"/>
      <c r="CK21" s="368"/>
      <c r="CL21" s="368"/>
      <c r="CM21" s="368"/>
      <c r="CN21" s="368"/>
      <c r="CO21" s="368"/>
      <c r="CP21" s="368"/>
      <c r="CQ21" s="368"/>
      <c r="CR21" s="368"/>
      <c r="CS21" s="368"/>
      <c r="CT21" s="368"/>
      <c r="CU21" s="368"/>
      <c r="CV21" s="368"/>
      <c r="CW21" s="368"/>
      <c r="CX21" s="368"/>
      <c r="CY21" s="368"/>
      <c r="CZ21" s="368"/>
      <c r="DA21" s="368"/>
      <c r="DB21" s="368"/>
      <c r="DC21" s="368"/>
      <c r="DD21" s="368"/>
      <c r="DE21" s="368"/>
      <c r="DF21" s="368"/>
      <c r="DG21" s="368"/>
      <c r="DH21" s="368"/>
      <c r="DI21" s="368"/>
      <c r="DJ21" s="368"/>
      <c r="DK21" s="368"/>
      <c r="DL21" s="368"/>
      <c r="DM21" s="368"/>
      <c r="DN21" s="368"/>
      <c r="DO21" s="368"/>
      <c r="DP21" s="368"/>
      <c r="DQ21" s="368"/>
      <c r="DR21" s="368"/>
      <c r="DS21" s="368"/>
      <c r="DT21" s="368"/>
      <c r="DU21" s="368"/>
      <c r="DV21" s="368"/>
      <c r="DW21" s="368"/>
      <c r="DX21" s="368"/>
      <c r="DY21" s="368"/>
      <c r="DZ21" s="368"/>
      <c r="EA21" s="368"/>
      <c r="EB21" s="368"/>
      <c r="EC21" s="368"/>
      <c r="ED21" s="368"/>
      <c r="EE21" s="368"/>
      <c r="EF21" s="368"/>
      <c r="EG21" s="368"/>
      <c r="EH21" s="368"/>
      <c r="EI21" s="368"/>
      <c r="EJ21" s="368"/>
      <c r="EK21" s="368"/>
      <c r="EL21" s="368"/>
      <c r="EM21" s="368"/>
      <c r="EN21" s="368"/>
      <c r="EO21" s="368"/>
      <c r="EP21" s="368"/>
      <c r="EQ21" s="368"/>
      <c r="ER21" s="368"/>
      <c r="ES21" s="368"/>
      <c r="ET21" s="368"/>
      <c r="EU21" s="368"/>
      <c r="EV21" s="368"/>
      <c r="EW21" s="368"/>
      <c r="EX21" s="368"/>
      <c r="EY21" s="368"/>
      <c r="EZ21" s="368"/>
      <c r="FA21" s="368"/>
      <c r="FB21" s="368"/>
      <c r="FC21" s="368"/>
      <c r="FD21" s="368"/>
      <c r="FE21" s="368"/>
      <c r="FF21" s="368"/>
      <c r="FG21" s="368"/>
      <c r="FH21" s="368"/>
      <c r="FI21" s="368"/>
      <c r="FJ21" s="368"/>
      <c r="FK21" s="368"/>
      <c r="FL21" s="368"/>
      <c r="FM21" s="368"/>
      <c r="FN21" s="368"/>
      <c r="FO21" s="368"/>
      <c r="FP21" s="368"/>
      <c r="FQ21" s="368"/>
      <c r="FR21" s="368"/>
      <c r="FS21" s="368"/>
      <c r="FT21" s="368"/>
      <c r="FU21" s="368"/>
      <c r="FV21" s="368"/>
      <c r="FW21" s="368"/>
      <c r="FX21" s="368"/>
      <c r="FY21" s="368"/>
      <c r="FZ21" s="368"/>
      <c r="GA21" s="368"/>
      <c r="GB21" s="368"/>
      <c r="GC21" s="368"/>
      <c r="GD21" s="368"/>
      <c r="GE21" s="368"/>
      <c r="GF21" s="368"/>
      <c r="GG21" s="368"/>
      <c r="GH21" s="368"/>
      <c r="GI21" s="368"/>
      <c r="GJ21" s="368"/>
      <c r="GK21" s="368"/>
      <c r="GL21" s="368"/>
      <c r="GM21" s="368"/>
      <c r="GN21" s="368"/>
      <c r="GO21" s="368"/>
      <c r="GP21" s="368"/>
      <c r="GQ21" s="368"/>
      <c r="GR21" s="368"/>
      <c r="GS21" s="368"/>
      <c r="GT21" s="368"/>
      <c r="GU21" s="368"/>
      <c r="GV21" s="368"/>
      <c r="GW21" s="368"/>
      <c r="GX21" s="368"/>
      <c r="GY21" s="368"/>
      <c r="GZ21" s="368"/>
      <c r="HA21" s="368"/>
      <c r="HB21" s="368"/>
      <c r="HC21" s="368"/>
      <c r="HD21" s="368"/>
      <c r="HE21" s="368"/>
      <c r="HF21" s="368"/>
      <c r="HG21" s="368"/>
      <c r="HH21" s="368"/>
      <c r="HI21" s="368"/>
      <c r="HJ21" s="368"/>
      <c r="HK21" s="368"/>
      <c r="HL21" s="368"/>
      <c r="HM21" s="368"/>
      <c r="HN21" s="368"/>
      <c r="HO21" s="368"/>
      <c r="HP21" s="368"/>
      <c r="HQ21" s="368"/>
      <c r="HR21" s="368"/>
      <c r="HS21" s="368"/>
      <c r="HT21" s="368"/>
      <c r="HU21" s="368"/>
      <c r="HV21" s="368"/>
      <c r="HW21" s="368"/>
      <c r="HX21" s="368"/>
      <c r="HY21" s="368"/>
      <c r="HZ21" s="368"/>
      <c r="IA21" s="368"/>
      <c r="IB21" s="368"/>
      <c r="IC21" s="368"/>
      <c r="ID21" s="368"/>
      <c r="IE21" s="368"/>
      <c r="IF21" s="368"/>
      <c r="IG21" s="368"/>
      <c r="IH21" s="368"/>
      <c r="II21" s="368"/>
      <c r="IJ21" s="368"/>
      <c r="IK21" s="368"/>
      <c r="IL21" s="368"/>
      <c r="IM21" s="368"/>
      <c r="IN21" s="368"/>
      <c r="IO21" s="368"/>
      <c r="IP21" s="368"/>
      <c r="IQ21" s="368"/>
      <c r="IR21" s="368"/>
      <c r="IS21" s="368"/>
      <c r="IT21" s="368"/>
      <c r="IU21" s="368"/>
      <c r="IV21" s="368"/>
    </row>
    <row r="22" spans="1:256" ht="12.75">
      <c r="A22" s="363"/>
      <c r="B22" s="316">
        <v>100</v>
      </c>
      <c r="C22" s="316">
        <v>11</v>
      </c>
      <c r="D22" s="700">
        <v>80</v>
      </c>
      <c r="E22" s="701"/>
      <c r="F22" s="700">
        <v>80</v>
      </c>
      <c r="G22" s="701"/>
      <c r="H22" s="702">
        <v>271</v>
      </c>
      <c r="I22" s="703"/>
      <c r="J22" s="479"/>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368"/>
      <c r="DK22" s="368"/>
      <c r="DL22" s="368"/>
      <c r="DM22" s="368"/>
      <c r="DN22" s="368"/>
      <c r="DO22" s="368"/>
      <c r="DP22" s="368"/>
      <c r="DQ22" s="368"/>
      <c r="DR22" s="368"/>
      <c r="DS22" s="368"/>
      <c r="DT22" s="368"/>
      <c r="DU22" s="368"/>
      <c r="DV22" s="368"/>
      <c r="DW22" s="368"/>
      <c r="DX22" s="368"/>
      <c r="DY22" s="368"/>
      <c r="DZ22" s="368"/>
      <c r="EA22" s="368"/>
      <c r="EB22" s="368"/>
      <c r="EC22" s="368"/>
      <c r="ED22" s="368"/>
      <c r="EE22" s="368"/>
      <c r="EF22" s="368"/>
      <c r="EG22" s="368"/>
      <c r="EH22" s="368"/>
      <c r="EI22" s="368"/>
      <c r="EJ22" s="368"/>
      <c r="EK22" s="368"/>
      <c r="EL22" s="368"/>
      <c r="EM22" s="368"/>
      <c r="EN22" s="368"/>
      <c r="EO22" s="368"/>
      <c r="EP22" s="368"/>
      <c r="EQ22" s="368"/>
      <c r="ER22" s="368"/>
      <c r="ES22" s="368"/>
      <c r="ET22" s="368"/>
      <c r="EU22" s="368"/>
      <c r="EV22" s="368"/>
      <c r="EW22" s="368"/>
      <c r="EX22" s="368"/>
      <c r="EY22" s="368"/>
      <c r="EZ22" s="368"/>
      <c r="FA22" s="368"/>
      <c r="FB22" s="368"/>
      <c r="FC22" s="368"/>
      <c r="FD22" s="368"/>
      <c r="FE22" s="368"/>
      <c r="FF22" s="368"/>
      <c r="FG22" s="368"/>
      <c r="FH22" s="368"/>
      <c r="FI22" s="368"/>
      <c r="FJ22" s="368"/>
      <c r="FK22" s="368"/>
      <c r="FL22" s="368"/>
      <c r="FM22" s="368"/>
      <c r="FN22" s="368"/>
      <c r="FO22" s="368"/>
      <c r="FP22" s="368"/>
      <c r="FQ22" s="368"/>
      <c r="FR22" s="368"/>
      <c r="FS22" s="368"/>
      <c r="FT22" s="368"/>
      <c r="FU22" s="368"/>
      <c r="FV22" s="368"/>
      <c r="FW22" s="368"/>
      <c r="FX22" s="368"/>
      <c r="FY22" s="368"/>
      <c r="FZ22" s="368"/>
      <c r="GA22" s="368"/>
      <c r="GB22" s="368"/>
      <c r="GC22" s="368"/>
      <c r="GD22" s="368"/>
      <c r="GE22" s="368"/>
      <c r="GF22" s="368"/>
      <c r="GG22" s="368"/>
      <c r="GH22" s="368"/>
      <c r="GI22" s="368"/>
      <c r="GJ22" s="368"/>
      <c r="GK22" s="368"/>
      <c r="GL22" s="368"/>
      <c r="GM22" s="368"/>
      <c r="GN22" s="368"/>
      <c r="GO22" s="368"/>
      <c r="GP22" s="368"/>
      <c r="GQ22" s="368"/>
      <c r="GR22" s="368"/>
      <c r="GS22" s="368"/>
      <c r="GT22" s="368"/>
      <c r="GU22" s="368"/>
      <c r="GV22" s="368"/>
      <c r="GW22" s="368"/>
      <c r="GX22" s="368"/>
      <c r="GY22" s="368"/>
      <c r="GZ22" s="368"/>
      <c r="HA22" s="368"/>
      <c r="HB22" s="368"/>
      <c r="HC22" s="368"/>
      <c r="HD22" s="368"/>
      <c r="HE22" s="368"/>
      <c r="HF22" s="368"/>
      <c r="HG22" s="368"/>
      <c r="HH22" s="368"/>
      <c r="HI22" s="368"/>
      <c r="HJ22" s="368"/>
      <c r="HK22" s="368"/>
      <c r="HL22" s="368"/>
      <c r="HM22" s="368"/>
      <c r="HN22" s="368"/>
      <c r="HO22" s="368"/>
      <c r="HP22" s="368"/>
      <c r="HQ22" s="368"/>
      <c r="HR22" s="368"/>
      <c r="HS22" s="368"/>
      <c r="HT22" s="368"/>
      <c r="HU22" s="368"/>
      <c r="HV22" s="368"/>
      <c r="HW22" s="368"/>
      <c r="HX22" s="368"/>
      <c r="HY22" s="368"/>
      <c r="HZ22" s="368"/>
      <c r="IA22" s="368"/>
      <c r="IB22" s="368"/>
      <c r="IC22" s="368"/>
      <c r="ID22" s="368"/>
      <c r="IE22" s="368"/>
      <c r="IF22" s="368"/>
      <c r="IG22" s="368"/>
      <c r="IH22" s="368"/>
      <c r="II22" s="368"/>
      <c r="IJ22" s="368"/>
      <c r="IK22" s="368"/>
      <c r="IL22" s="368"/>
      <c r="IM22" s="368"/>
      <c r="IN22" s="368"/>
      <c r="IO22" s="368"/>
      <c r="IP22" s="368"/>
      <c r="IQ22" s="368"/>
      <c r="IR22" s="368"/>
      <c r="IS22" s="368"/>
      <c r="IT22" s="368"/>
      <c r="IU22" s="368"/>
      <c r="IV22" s="368"/>
    </row>
    <row r="23" spans="1:256" ht="12.75">
      <c r="A23" s="363"/>
      <c r="B23" s="296"/>
      <c r="C23" s="296"/>
      <c r="D23" s="296"/>
      <c r="E23" s="308"/>
      <c r="F23" s="308"/>
      <c r="G23" s="308"/>
      <c r="H23" s="297"/>
      <c r="I23" s="254"/>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c r="DO23" s="368"/>
      <c r="DP23" s="368"/>
      <c r="DQ23" s="368"/>
      <c r="DR23" s="368"/>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c r="FF23" s="368"/>
      <c r="FG23" s="368"/>
      <c r="FH23" s="368"/>
      <c r="FI23" s="368"/>
      <c r="FJ23" s="368"/>
      <c r="FK23" s="368"/>
      <c r="FL23" s="368"/>
      <c r="FM23" s="368"/>
      <c r="FN23" s="368"/>
      <c r="FO23" s="368"/>
      <c r="FP23" s="368"/>
      <c r="FQ23" s="368"/>
      <c r="FR23" s="368"/>
      <c r="FS23" s="368"/>
      <c r="FT23" s="368"/>
      <c r="FU23" s="368"/>
      <c r="FV23" s="368"/>
      <c r="FW23" s="368"/>
      <c r="FX23" s="368"/>
      <c r="FY23" s="368"/>
      <c r="FZ23" s="368"/>
      <c r="GA23" s="368"/>
      <c r="GB23" s="368"/>
      <c r="GC23" s="368"/>
      <c r="GD23" s="368"/>
      <c r="GE23" s="368"/>
      <c r="GF23" s="368"/>
      <c r="GG23" s="368"/>
      <c r="GH23" s="368"/>
      <c r="GI23" s="368"/>
      <c r="GJ23" s="368"/>
      <c r="GK23" s="368"/>
      <c r="GL23" s="368"/>
      <c r="GM23" s="368"/>
      <c r="GN23" s="368"/>
      <c r="GO23" s="368"/>
      <c r="GP23" s="368"/>
      <c r="GQ23" s="368"/>
      <c r="GR23" s="368"/>
      <c r="GS23" s="368"/>
      <c r="GT23" s="368"/>
      <c r="GU23" s="368"/>
      <c r="GV23" s="368"/>
      <c r="GW23" s="368"/>
      <c r="GX23" s="368"/>
      <c r="GY23" s="368"/>
      <c r="GZ23" s="368"/>
      <c r="HA23" s="368"/>
      <c r="HB23" s="368"/>
      <c r="HC23" s="368"/>
      <c r="HD23" s="368"/>
      <c r="HE23" s="368"/>
      <c r="HF23" s="368"/>
      <c r="HG23" s="368"/>
      <c r="HH23" s="368"/>
      <c r="HI23" s="368"/>
      <c r="HJ23" s="368"/>
      <c r="HK23" s="368"/>
      <c r="HL23" s="368"/>
      <c r="HM23" s="368"/>
      <c r="HN23" s="368"/>
      <c r="HO23" s="368"/>
      <c r="HP23" s="368"/>
      <c r="HQ23" s="368"/>
      <c r="HR23" s="368"/>
      <c r="HS23" s="368"/>
      <c r="HT23" s="368"/>
      <c r="HU23" s="368"/>
      <c r="HV23" s="368"/>
      <c r="HW23" s="368"/>
      <c r="HX23" s="368"/>
      <c r="HY23" s="368"/>
      <c r="HZ23" s="368"/>
      <c r="IA23" s="368"/>
      <c r="IB23" s="368"/>
      <c r="IC23" s="368"/>
      <c r="ID23" s="368"/>
      <c r="IE23" s="368"/>
      <c r="IF23" s="368"/>
      <c r="IG23" s="368"/>
      <c r="IH23" s="368"/>
      <c r="II23" s="368"/>
      <c r="IJ23" s="368"/>
      <c r="IK23" s="368"/>
      <c r="IL23" s="368"/>
      <c r="IM23" s="368"/>
      <c r="IN23" s="368"/>
      <c r="IO23" s="368"/>
      <c r="IP23" s="368"/>
      <c r="IQ23" s="368"/>
      <c r="IR23" s="368"/>
      <c r="IS23" s="368"/>
      <c r="IT23" s="368"/>
      <c r="IU23" s="368"/>
      <c r="IV23" s="368"/>
    </row>
    <row r="24" spans="2:256" ht="12.75">
      <c r="B24" s="704" t="s">
        <v>365</v>
      </c>
      <c r="C24" s="704"/>
      <c r="D24" s="704"/>
      <c r="E24" s="704"/>
      <c r="F24" s="704"/>
      <c r="G24" s="704"/>
      <c r="H24" s="704"/>
      <c r="I24" s="704"/>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8"/>
      <c r="CF24" s="368"/>
      <c r="CG24" s="368"/>
      <c r="CH24" s="368"/>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8"/>
      <c r="DS24" s="368"/>
      <c r="DT24" s="368"/>
      <c r="DU24" s="368"/>
      <c r="DV24" s="368"/>
      <c r="DW24" s="368"/>
      <c r="DX24" s="368"/>
      <c r="DY24" s="368"/>
      <c r="DZ24" s="368"/>
      <c r="EA24" s="368"/>
      <c r="EB24" s="368"/>
      <c r="EC24" s="368"/>
      <c r="ED24" s="368"/>
      <c r="EE24" s="368"/>
      <c r="EF24" s="368"/>
      <c r="EG24" s="368"/>
      <c r="EH24" s="368"/>
      <c r="EI24" s="368"/>
      <c r="EJ24" s="368"/>
      <c r="EK24" s="368"/>
      <c r="EL24" s="368"/>
      <c r="EM24" s="368"/>
      <c r="EN24" s="368"/>
      <c r="EO24" s="368"/>
      <c r="EP24" s="368"/>
      <c r="EQ24" s="368"/>
      <c r="ER24" s="368"/>
      <c r="ES24" s="368"/>
      <c r="ET24" s="368"/>
      <c r="EU24" s="368"/>
      <c r="EV24" s="368"/>
      <c r="EW24" s="368"/>
      <c r="EX24" s="368"/>
      <c r="EY24" s="368"/>
      <c r="EZ24" s="368"/>
      <c r="FA24" s="368"/>
      <c r="FB24" s="368"/>
      <c r="FC24" s="368"/>
      <c r="FD24" s="368"/>
      <c r="FE24" s="368"/>
      <c r="FF24" s="368"/>
      <c r="FG24" s="368"/>
      <c r="FH24" s="368"/>
      <c r="FI24" s="368"/>
      <c r="FJ24" s="368"/>
      <c r="FK24" s="368"/>
      <c r="FL24" s="368"/>
      <c r="FM24" s="368"/>
      <c r="FN24" s="368"/>
      <c r="FO24" s="368"/>
      <c r="FP24" s="368"/>
      <c r="FQ24" s="368"/>
      <c r="FR24" s="368"/>
      <c r="FS24" s="368"/>
      <c r="FT24" s="368"/>
      <c r="FU24" s="368"/>
      <c r="FV24" s="368"/>
      <c r="FW24" s="368"/>
      <c r="FX24" s="368"/>
      <c r="FY24" s="368"/>
      <c r="FZ24" s="368"/>
      <c r="GA24" s="368"/>
      <c r="GB24" s="368"/>
      <c r="GC24" s="368"/>
      <c r="GD24" s="368"/>
      <c r="GE24" s="368"/>
      <c r="GF24" s="368"/>
      <c r="GG24" s="368"/>
      <c r="GH24" s="368"/>
      <c r="GI24" s="368"/>
      <c r="GJ24" s="368"/>
      <c r="GK24" s="368"/>
      <c r="GL24" s="368"/>
      <c r="GM24" s="368"/>
      <c r="GN24" s="368"/>
      <c r="GO24" s="368"/>
      <c r="GP24" s="368"/>
      <c r="GQ24" s="368"/>
      <c r="GR24" s="368"/>
      <c r="GS24" s="368"/>
      <c r="GT24" s="368"/>
      <c r="GU24" s="368"/>
      <c r="GV24" s="368"/>
      <c r="GW24" s="368"/>
      <c r="GX24" s="368"/>
      <c r="GY24" s="368"/>
      <c r="GZ24" s="368"/>
      <c r="HA24" s="368"/>
      <c r="HB24" s="368"/>
      <c r="HC24" s="368"/>
      <c r="HD24" s="368"/>
      <c r="HE24" s="368"/>
      <c r="HF24" s="368"/>
      <c r="HG24" s="368"/>
      <c r="HH24" s="368"/>
      <c r="HI24" s="368"/>
      <c r="HJ24" s="368"/>
      <c r="HK24" s="368"/>
      <c r="HL24" s="368"/>
      <c r="HM24" s="368"/>
      <c r="HN24" s="368"/>
      <c r="HO24" s="368"/>
      <c r="HP24" s="368"/>
      <c r="HQ24" s="368"/>
      <c r="HR24" s="368"/>
      <c r="HS24" s="368"/>
      <c r="HT24" s="368"/>
      <c r="HU24" s="368"/>
      <c r="HV24" s="368"/>
      <c r="HW24" s="368"/>
      <c r="HX24" s="368"/>
      <c r="HY24" s="368"/>
      <c r="HZ24" s="368"/>
      <c r="IA24" s="368"/>
      <c r="IB24" s="368"/>
      <c r="IC24" s="368"/>
      <c r="ID24" s="368"/>
      <c r="IE24" s="368"/>
      <c r="IF24" s="368"/>
      <c r="IG24" s="368"/>
      <c r="IH24" s="368"/>
      <c r="II24" s="368"/>
      <c r="IJ24" s="368"/>
      <c r="IK24" s="368"/>
      <c r="IL24" s="368"/>
      <c r="IM24" s="368"/>
      <c r="IN24" s="368"/>
      <c r="IO24" s="368"/>
      <c r="IP24" s="368"/>
      <c r="IQ24" s="368"/>
      <c r="IR24" s="368"/>
      <c r="IS24" s="368"/>
      <c r="IT24" s="368"/>
      <c r="IU24" s="368"/>
      <c r="IV24" s="368"/>
    </row>
    <row r="25" spans="2:256" ht="12.75">
      <c r="B25" s="317"/>
      <c r="C25" s="317"/>
      <c r="D25" s="317"/>
      <c r="E25" s="317"/>
      <c r="F25" s="317"/>
      <c r="G25" s="317"/>
      <c r="H25" s="317"/>
      <c r="I25" s="317"/>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c r="HM25" s="368"/>
      <c r="HN25" s="368"/>
      <c r="HO25" s="368"/>
      <c r="HP25" s="368"/>
      <c r="HQ25" s="368"/>
      <c r="HR25" s="368"/>
      <c r="HS25" s="368"/>
      <c r="HT25" s="368"/>
      <c r="HU25" s="368"/>
      <c r="HV25" s="368"/>
      <c r="HW25" s="368"/>
      <c r="HX25" s="368"/>
      <c r="HY25" s="368"/>
      <c r="HZ25" s="368"/>
      <c r="IA25" s="368"/>
      <c r="IB25" s="368"/>
      <c r="IC25" s="368"/>
      <c r="ID25" s="368"/>
      <c r="IE25" s="368"/>
      <c r="IF25" s="368"/>
      <c r="IG25" s="368"/>
      <c r="IH25" s="368"/>
      <c r="II25" s="368"/>
      <c r="IJ25" s="368"/>
      <c r="IK25" s="368"/>
      <c r="IL25" s="368"/>
      <c r="IM25" s="368"/>
      <c r="IN25" s="368"/>
      <c r="IO25" s="368"/>
      <c r="IP25" s="368"/>
      <c r="IQ25" s="368"/>
      <c r="IR25" s="368"/>
      <c r="IS25" s="368"/>
      <c r="IT25" s="368"/>
      <c r="IU25" s="368"/>
      <c r="IV25" s="368"/>
    </row>
    <row r="26" spans="2:9" ht="12.75">
      <c r="B26" s="318"/>
      <c r="C26" s="783" t="s">
        <v>384</v>
      </c>
      <c r="D26" s="783" t="s">
        <v>385</v>
      </c>
      <c r="E26" s="783" t="s">
        <v>386</v>
      </c>
      <c r="F26" s="783" t="s">
        <v>387</v>
      </c>
      <c r="G26" s="783" t="s">
        <v>388</v>
      </c>
      <c r="H26" s="786" t="s">
        <v>226</v>
      </c>
      <c r="I26" s="253"/>
    </row>
    <row r="27" spans="2:8" ht="12.75">
      <c r="B27" s="318"/>
      <c r="C27" s="784"/>
      <c r="D27" s="784"/>
      <c r="E27" s="784"/>
      <c r="F27" s="784"/>
      <c r="G27" s="784"/>
      <c r="H27" s="787"/>
    </row>
    <row r="28" spans="2:8" ht="12.75">
      <c r="B28" s="318"/>
      <c r="C28" s="784"/>
      <c r="D28" s="784"/>
      <c r="E28" s="784"/>
      <c r="F28" s="784"/>
      <c r="G28" s="784"/>
      <c r="H28" s="787"/>
    </row>
    <row r="29" spans="2:8" ht="12.75">
      <c r="B29" s="318"/>
      <c r="C29" s="784"/>
      <c r="D29" s="784"/>
      <c r="E29" s="784"/>
      <c r="F29" s="784"/>
      <c r="G29" s="784"/>
      <c r="H29" s="787"/>
    </row>
    <row r="30" spans="2:8" ht="12.75">
      <c r="B30" s="318"/>
      <c r="C30" s="784"/>
      <c r="D30" s="784"/>
      <c r="E30" s="784"/>
      <c r="F30" s="784"/>
      <c r="G30" s="784"/>
      <c r="H30" s="787"/>
    </row>
    <row r="31" spans="2:8" ht="12.75">
      <c r="B31" s="318"/>
      <c r="C31" s="784"/>
      <c r="D31" s="784"/>
      <c r="E31" s="784"/>
      <c r="F31" s="784"/>
      <c r="G31" s="784"/>
      <c r="H31" s="787"/>
    </row>
    <row r="32" spans="2:8" ht="12.75">
      <c r="B32" s="318"/>
      <c r="C32" s="785"/>
      <c r="D32" s="785"/>
      <c r="E32" s="785"/>
      <c r="F32" s="785"/>
      <c r="G32" s="785"/>
      <c r="H32" s="788"/>
    </row>
    <row r="33" spans="2:8" ht="12.75">
      <c r="B33" s="319" t="s">
        <v>291</v>
      </c>
      <c r="C33" s="331">
        <v>0.5666666666666667</v>
      </c>
      <c r="D33" s="332">
        <v>26.166666666666668</v>
      </c>
      <c r="E33" s="332">
        <v>5.366666666666666</v>
      </c>
      <c r="F33" s="332">
        <v>22.233333333333334</v>
      </c>
      <c r="G33" s="333">
        <v>45.666666666666664</v>
      </c>
      <c r="H33" s="335">
        <f>SUM(C33:G33)</f>
        <v>100</v>
      </c>
    </row>
    <row r="34" spans="2:8" ht="12.75">
      <c r="B34" s="325" t="s">
        <v>241</v>
      </c>
      <c r="C34" s="337"/>
      <c r="D34" s="327"/>
      <c r="E34" s="327"/>
      <c r="F34" s="327"/>
      <c r="G34" s="326"/>
      <c r="H34" s="339">
        <v>3000</v>
      </c>
    </row>
    <row r="35" spans="1:256" ht="12.75">
      <c r="A35" s="363"/>
      <c r="B35" s="296"/>
      <c r="C35" s="296"/>
      <c r="D35" s="296"/>
      <c r="E35" s="308"/>
      <c r="F35" s="308"/>
      <c r="G35" s="308"/>
      <c r="H35" s="297"/>
      <c r="I35" s="254"/>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368"/>
      <c r="DI35" s="368"/>
      <c r="DJ35" s="368"/>
      <c r="DK35" s="368"/>
      <c r="DL35" s="368"/>
      <c r="DM35" s="368"/>
      <c r="DN35" s="368"/>
      <c r="DO35" s="368"/>
      <c r="DP35" s="368"/>
      <c r="DQ35" s="368"/>
      <c r="DR35" s="368"/>
      <c r="DS35" s="368"/>
      <c r="DT35" s="368"/>
      <c r="DU35" s="368"/>
      <c r="DV35" s="368"/>
      <c r="DW35" s="368"/>
      <c r="DX35" s="368"/>
      <c r="DY35" s="368"/>
      <c r="DZ35" s="368"/>
      <c r="EA35" s="368"/>
      <c r="EB35" s="368"/>
      <c r="EC35" s="368"/>
      <c r="ED35" s="368"/>
      <c r="EE35" s="368"/>
      <c r="EF35" s="368"/>
      <c r="EG35" s="368"/>
      <c r="EH35" s="368"/>
      <c r="EI35" s="368"/>
      <c r="EJ35" s="368"/>
      <c r="EK35" s="368"/>
      <c r="EL35" s="368"/>
      <c r="EM35" s="368"/>
      <c r="EN35" s="368"/>
      <c r="EO35" s="368"/>
      <c r="EP35" s="368"/>
      <c r="EQ35" s="368"/>
      <c r="ER35" s="368"/>
      <c r="ES35" s="368"/>
      <c r="ET35" s="368"/>
      <c r="EU35" s="368"/>
      <c r="EV35" s="368"/>
      <c r="EW35" s="368"/>
      <c r="EX35" s="368"/>
      <c r="EY35" s="368"/>
      <c r="EZ35" s="368"/>
      <c r="FA35" s="368"/>
      <c r="FB35" s="368"/>
      <c r="FC35" s="368"/>
      <c r="FD35" s="368"/>
      <c r="FE35" s="368"/>
      <c r="FF35" s="368"/>
      <c r="FG35" s="368"/>
      <c r="FH35" s="368"/>
      <c r="FI35" s="368"/>
      <c r="FJ35" s="368"/>
      <c r="FK35" s="368"/>
      <c r="FL35" s="368"/>
      <c r="FM35" s="368"/>
      <c r="FN35" s="368"/>
      <c r="FO35" s="368"/>
      <c r="FP35" s="368"/>
      <c r="FQ35" s="368"/>
      <c r="FR35" s="368"/>
      <c r="FS35" s="368"/>
      <c r="FT35" s="368"/>
      <c r="FU35" s="368"/>
      <c r="FV35" s="368"/>
      <c r="FW35" s="368"/>
      <c r="FX35" s="368"/>
      <c r="FY35" s="368"/>
      <c r="FZ35" s="368"/>
      <c r="GA35" s="368"/>
      <c r="GB35" s="368"/>
      <c r="GC35" s="368"/>
      <c r="GD35" s="368"/>
      <c r="GE35" s="368"/>
      <c r="GF35" s="368"/>
      <c r="GG35" s="368"/>
      <c r="GH35" s="368"/>
      <c r="GI35" s="368"/>
      <c r="GJ35" s="368"/>
      <c r="GK35" s="368"/>
      <c r="GL35" s="368"/>
      <c r="GM35" s="368"/>
      <c r="GN35" s="368"/>
      <c r="GO35" s="368"/>
      <c r="GP35" s="368"/>
      <c r="GQ35" s="368"/>
      <c r="GR35" s="368"/>
      <c r="GS35" s="368"/>
      <c r="GT35" s="368"/>
      <c r="GU35" s="368"/>
      <c r="GV35" s="368"/>
      <c r="GW35" s="368"/>
      <c r="GX35" s="368"/>
      <c r="GY35" s="368"/>
      <c r="GZ35" s="368"/>
      <c r="HA35" s="368"/>
      <c r="HB35" s="368"/>
      <c r="HC35" s="368"/>
      <c r="HD35" s="368"/>
      <c r="HE35" s="368"/>
      <c r="HF35" s="368"/>
      <c r="HG35" s="368"/>
      <c r="HH35" s="368"/>
      <c r="HI35" s="368"/>
      <c r="HJ35" s="368"/>
      <c r="HK35" s="368"/>
      <c r="HL35" s="368"/>
      <c r="HM35" s="368"/>
      <c r="HN35" s="368"/>
      <c r="HO35" s="368"/>
      <c r="HP35" s="368"/>
      <c r="HQ35" s="368"/>
      <c r="HR35" s="368"/>
      <c r="HS35" s="368"/>
      <c r="HT35" s="368"/>
      <c r="HU35" s="368"/>
      <c r="HV35" s="368"/>
      <c r="HW35" s="368"/>
      <c r="HX35" s="368"/>
      <c r="HY35" s="368"/>
      <c r="HZ35" s="368"/>
      <c r="IA35" s="368"/>
      <c r="IB35" s="368"/>
      <c r="IC35" s="368"/>
      <c r="ID35" s="368"/>
      <c r="IE35" s="368"/>
      <c r="IF35" s="368"/>
      <c r="IG35" s="368"/>
      <c r="IH35" s="368"/>
      <c r="II35" s="368"/>
      <c r="IJ35" s="368"/>
      <c r="IK35" s="368"/>
      <c r="IL35" s="368"/>
      <c r="IM35" s="368"/>
      <c r="IN35" s="368"/>
      <c r="IO35" s="368"/>
      <c r="IP35" s="368"/>
      <c r="IQ35" s="368"/>
      <c r="IR35" s="368"/>
      <c r="IS35" s="368"/>
      <c r="IT35" s="368"/>
      <c r="IU35" s="368"/>
      <c r="IV35" s="368"/>
    </row>
    <row r="36" spans="2:9" ht="12.75">
      <c r="B36" s="704" t="s">
        <v>283</v>
      </c>
      <c r="C36" s="704"/>
      <c r="D36" s="704"/>
      <c r="E36" s="704"/>
      <c r="F36" s="704"/>
      <c r="G36" s="704"/>
      <c r="H36" s="704"/>
      <c r="I36" s="704"/>
    </row>
    <row r="37" spans="2:9" ht="12.75">
      <c r="B37" s="343"/>
      <c r="C37" s="343"/>
      <c r="D37" s="343"/>
      <c r="E37" s="343"/>
      <c r="F37" s="333"/>
      <c r="G37" s="333"/>
      <c r="H37" s="341"/>
      <c r="I37" s="342"/>
    </row>
    <row r="38" spans="2:7" ht="12.75">
      <c r="B38" s="789" t="s">
        <v>235</v>
      </c>
      <c r="C38" s="791" t="s">
        <v>291</v>
      </c>
      <c r="D38" s="791"/>
      <c r="E38" s="333"/>
      <c r="F38" s="341"/>
      <c r="G38" s="342"/>
    </row>
    <row r="39" spans="2:7" ht="12.75">
      <c r="B39" s="790"/>
      <c r="C39" s="792"/>
      <c r="D39" s="792"/>
      <c r="E39" s="333"/>
      <c r="F39" s="341"/>
      <c r="G39" s="342"/>
    </row>
    <row r="40" spans="2:7" ht="12.75">
      <c r="B40" s="276" t="s">
        <v>242</v>
      </c>
      <c r="C40" s="747">
        <v>0.6</v>
      </c>
      <c r="D40" s="748"/>
      <c r="E40" s="333"/>
      <c r="F40" s="341"/>
      <c r="G40" s="342"/>
    </row>
    <row r="41" spans="2:7" ht="12.75">
      <c r="B41" s="344" t="s">
        <v>243</v>
      </c>
      <c r="C41" s="743">
        <v>40.2</v>
      </c>
      <c r="D41" s="744"/>
      <c r="E41" s="333"/>
      <c r="F41" s="341"/>
      <c r="G41" s="342"/>
    </row>
    <row r="42" spans="2:7" ht="12.75">
      <c r="B42" s="344" t="s">
        <v>244</v>
      </c>
      <c r="C42" s="743">
        <v>23.9</v>
      </c>
      <c r="D42" s="744"/>
      <c r="E42" s="333"/>
      <c r="F42" s="341"/>
      <c r="G42" s="342"/>
    </row>
    <row r="43" spans="2:7" ht="12.75">
      <c r="B43" s="344" t="s">
        <v>245</v>
      </c>
      <c r="C43" s="743">
        <v>13.7</v>
      </c>
      <c r="D43" s="744"/>
      <c r="E43" s="333"/>
      <c r="F43" s="341"/>
      <c r="G43" s="342"/>
    </row>
    <row r="44" spans="2:7" ht="12.75">
      <c r="B44" s="344" t="s">
        <v>246</v>
      </c>
      <c r="C44" s="743">
        <v>5.966666666666667</v>
      </c>
      <c r="D44" s="744"/>
      <c r="E44" s="333"/>
      <c r="F44" s="341"/>
      <c r="G44" s="342"/>
    </row>
    <row r="45" spans="2:7" ht="12.75">
      <c r="B45" s="344" t="s">
        <v>247</v>
      </c>
      <c r="C45" s="743">
        <v>5.4</v>
      </c>
      <c r="D45" s="744"/>
      <c r="E45" s="333"/>
      <c r="F45" s="341"/>
      <c r="G45" s="342"/>
    </row>
    <row r="46" spans="2:7" ht="12.75">
      <c r="B46" s="344" t="s">
        <v>248</v>
      </c>
      <c r="C46" s="743">
        <v>4.866666666666666</v>
      </c>
      <c r="D46" s="744"/>
      <c r="E46" s="333"/>
      <c r="F46" s="341"/>
      <c r="G46" s="342"/>
    </row>
    <row r="47" spans="2:7" ht="12.75">
      <c r="B47" s="344" t="s">
        <v>249</v>
      </c>
      <c r="C47" s="743">
        <v>3.2</v>
      </c>
      <c r="D47" s="744"/>
      <c r="E47" s="333"/>
      <c r="F47" s="341"/>
      <c r="G47" s="342"/>
    </row>
    <row r="48" spans="2:7" ht="12.75">
      <c r="B48" s="344" t="s">
        <v>250</v>
      </c>
      <c r="C48" s="743">
        <v>2.1666666666666665</v>
      </c>
      <c r="D48" s="744"/>
      <c r="E48" s="333"/>
      <c r="F48" s="341"/>
      <c r="G48" s="342"/>
    </row>
    <row r="49" spans="2:7" ht="12.75">
      <c r="B49" s="345" t="s">
        <v>227</v>
      </c>
      <c r="C49" s="743">
        <v>0</v>
      </c>
      <c r="D49" s="744"/>
      <c r="E49" s="333"/>
      <c r="F49" s="341"/>
      <c r="G49" s="342"/>
    </row>
    <row r="50" spans="2:7" ht="12.75">
      <c r="B50" s="346" t="s">
        <v>226</v>
      </c>
      <c r="C50" s="745">
        <f>SUM(C40:C49)</f>
        <v>100.00000000000001</v>
      </c>
      <c r="D50" s="746"/>
      <c r="E50" s="333"/>
      <c r="F50" s="341"/>
      <c r="G50" s="342"/>
    </row>
    <row r="51" spans="2:7" ht="12.75">
      <c r="B51" s="336" t="s">
        <v>241</v>
      </c>
      <c r="C51" s="737">
        <v>3000</v>
      </c>
      <c r="D51" s="738"/>
      <c r="E51" s="333"/>
      <c r="F51" s="341"/>
      <c r="G51" s="342"/>
    </row>
    <row r="52" spans="2:9" ht="12.75">
      <c r="B52" s="348"/>
      <c r="C52" s="443"/>
      <c r="D52" s="443"/>
      <c r="E52" s="443"/>
      <c r="F52" s="443"/>
      <c r="G52" s="443"/>
      <c r="H52" s="350"/>
      <c r="I52" s="351"/>
    </row>
  </sheetData>
  <sheetProtection/>
  <mergeCells count="40">
    <mergeCell ref="C48:D48"/>
    <mergeCell ref="C49:D49"/>
    <mergeCell ref="C50:D50"/>
    <mergeCell ref="C51:D51"/>
    <mergeCell ref="B16:C16"/>
    <mergeCell ref="B17:C17"/>
    <mergeCell ref="C42:D42"/>
    <mergeCell ref="C43:D43"/>
    <mergeCell ref="C44:D44"/>
    <mergeCell ref="C45:D45"/>
    <mergeCell ref="C46:D46"/>
    <mergeCell ref="C47:D47"/>
    <mergeCell ref="H26:H32"/>
    <mergeCell ref="B36:I36"/>
    <mergeCell ref="B38:B39"/>
    <mergeCell ref="C38:D39"/>
    <mergeCell ref="C40:D40"/>
    <mergeCell ref="C41:D41"/>
    <mergeCell ref="H21:I21"/>
    <mergeCell ref="D22:E22"/>
    <mergeCell ref="F22:G22"/>
    <mergeCell ref="H22:I22"/>
    <mergeCell ref="B24:I24"/>
    <mergeCell ref="C26:C32"/>
    <mergeCell ref="D26:D32"/>
    <mergeCell ref="E26:E32"/>
    <mergeCell ref="F26:F32"/>
    <mergeCell ref="G26:G32"/>
    <mergeCell ref="B13:C13"/>
    <mergeCell ref="B14:C14"/>
    <mergeCell ref="B15:C15"/>
    <mergeCell ref="B19:G19"/>
    <mergeCell ref="D21:E21"/>
    <mergeCell ref="F21:G21"/>
    <mergeCell ref="A1:I1"/>
    <mergeCell ref="B3:G3"/>
    <mergeCell ref="B5:B7"/>
    <mergeCell ref="C5:F5"/>
    <mergeCell ref="B9:G9"/>
    <mergeCell ref="B12:C12"/>
  </mergeCells>
  <printOptions/>
  <pageMargins left="0.7" right="0.7" top="0.75" bottom="0.75" header="0.3" footer="0.3"/>
  <pageSetup horizontalDpi="600" verticalDpi="600" orientation="portrait" paperSize="9" r:id="rId1"/>
</worksheet>
</file>

<file path=xl/worksheets/sheet89.xml><?xml version="1.0" encoding="utf-8"?>
<worksheet xmlns="http://schemas.openxmlformats.org/spreadsheetml/2006/main" xmlns:r="http://schemas.openxmlformats.org/officeDocument/2006/relationships">
  <dimension ref="A1:I51"/>
  <sheetViews>
    <sheetView zoomScalePageLayoutView="0" workbookViewId="0" topLeftCell="A13">
      <selection activeCell="J21" sqref="J21"/>
    </sheetView>
  </sheetViews>
  <sheetFormatPr defaultColWidth="11.421875" defaultRowHeight="12.75"/>
  <cols>
    <col min="1" max="1" width="2.140625" style="347" customWidth="1"/>
    <col min="2" max="4" width="11.421875" style="347" customWidth="1"/>
    <col min="5" max="5" width="9.8515625" style="347" customWidth="1"/>
    <col min="6" max="7" width="25.7109375" style="347" customWidth="1"/>
    <col min="8" max="8" width="4.00390625" style="347" customWidth="1"/>
    <col min="9" max="16384" width="11.421875" style="347" customWidth="1"/>
  </cols>
  <sheetData>
    <row r="1" spans="1:8" ht="16.5">
      <c r="A1" s="795" t="s">
        <v>375</v>
      </c>
      <c r="B1" s="795"/>
      <c r="C1" s="795"/>
      <c r="D1" s="795"/>
      <c r="E1" s="795"/>
      <c r="F1" s="795"/>
      <c r="G1" s="795"/>
      <c r="H1" s="795"/>
    </row>
    <row r="2" spans="1:8" ht="12.75">
      <c r="A2" s="387"/>
      <c r="B2" s="387"/>
      <c r="C2" s="387"/>
      <c r="D2" s="387"/>
      <c r="E2" s="387"/>
      <c r="F2" s="387"/>
      <c r="G2" s="387"/>
      <c r="H2" s="387"/>
    </row>
    <row r="3" spans="1:8" ht="12.75">
      <c r="A3" s="387"/>
      <c r="B3" s="704" t="s">
        <v>198</v>
      </c>
      <c r="C3" s="704"/>
      <c r="D3" s="704"/>
      <c r="E3" s="704"/>
      <c r="F3" s="704"/>
      <c r="G3" s="704"/>
      <c r="H3" s="387"/>
    </row>
    <row r="4" spans="2:6" ht="12.75">
      <c r="B4" s="317"/>
      <c r="C4" s="317"/>
      <c r="D4" s="317"/>
      <c r="E4" s="317"/>
      <c r="F4" s="253"/>
    </row>
    <row r="5" spans="2:6" ht="12.75">
      <c r="B5" s="806"/>
      <c r="C5" s="806"/>
      <c r="D5" s="806"/>
      <c r="E5" s="806"/>
      <c r="F5" s="478" t="s">
        <v>291</v>
      </c>
    </row>
    <row r="6" spans="2:6" ht="12.75">
      <c r="B6" s="705" t="s">
        <v>389</v>
      </c>
      <c r="C6" s="706"/>
      <c r="D6" s="706"/>
      <c r="E6" s="707"/>
      <c r="F6" s="482">
        <v>56.3</v>
      </c>
    </row>
    <row r="7" spans="2:6" ht="12.75">
      <c r="B7" s="720" t="s">
        <v>390</v>
      </c>
      <c r="C7" s="758"/>
      <c r="D7" s="758"/>
      <c r="E7" s="721"/>
      <c r="F7" s="483">
        <v>2.433333333333333</v>
      </c>
    </row>
    <row r="8" spans="2:6" ht="12.75">
      <c r="B8" s="720" t="s">
        <v>391</v>
      </c>
      <c r="C8" s="758"/>
      <c r="D8" s="758"/>
      <c r="E8" s="721"/>
      <c r="F8" s="483">
        <v>27.766666666666666</v>
      </c>
    </row>
    <row r="9" spans="2:6" ht="12.75">
      <c r="B9" s="720" t="s">
        <v>392</v>
      </c>
      <c r="C9" s="758"/>
      <c r="D9" s="758"/>
      <c r="E9" s="721"/>
      <c r="F9" s="483">
        <v>1.1666666666666667</v>
      </c>
    </row>
    <row r="10" spans="2:6" ht="12.75">
      <c r="B10" s="720" t="s">
        <v>393</v>
      </c>
      <c r="C10" s="758"/>
      <c r="D10" s="758"/>
      <c r="E10" s="721"/>
      <c r="F10" s="483">
        <v>2.8666666666666667</v>
      </c>
    </row>
    <row r="11" spans="2:6" ht="12.75">
      <c r="B11" s="720" t="s">
        <v>394</v>
      </c>
      <c r="C11" s="758"/>
      <c r="D11" s="758"/>
      <c r="E11" s="721"/>
      <c r="F11" s="483">
        <v>0.13333333333333333</v>
      </c>
    </row>
    <row r="12" spans="2:6" ht="12.75">
      <c r="B12" s="720" t="s">
        <v>395</v>
      </c>
      <c r="C12" s="758"/>
      <c r="D12" s="758"/>
      <c r="E12" s="721"/>
      <c r="F12" s="483">
        <v>0.7</v>
      </c>
    </row>
    <row r="13" spans="2:6" ht="12.75">
      <c r="B13" s="720" t="s">
        <v>396</v>
      </c>
      <c r="C13" s="758"/>
      <c r="D13" s="758"/>
      <c r="E13" s="721"/>
      <c r="F13" s="483">
        <v>2.033333333333333</v>
      </c>
    </row>
    <row r="14" spans="2:6" ht="12.75">
      <c r="B14" s="720" t="s">
        <v>397</v>
      </c>
      <c r="C14" s="758"/>
      <c r="D14" s="758"/>
      <c r="E14" s="721"/>
      <c r="F14" s="483">
        <v>0.2</v>
      </c>
    </row>
    <row r="15" spans="2:6" ht="12.75">
      <c r="B15" s="708" t="s">
        <v>227</v>
      </c>
      <c r="C15" s="709"/>
      <c r="D15" s="709"/>
      <c r="E15" s="710"/>
      <c r="F15" s="483">
        <v>6.4</v>
      </c>
    </row>
    <row r="16" spans="2:6" ht="12.75">
      <c r="B16" s="807" t="s">
        <v>226</v>
      </c>
      <c r="C16" s="808"/>
      <c r="D16" s="808"/>
      <c r="E16" s="808"/>
      <c r="F16" s="462">
        <f>SUM(F6:F15)</f>
        <v>100.00000000000001</v>
      </c>
    </row>
    <row r="17" spans="2:6" ht="12.75">
      <c r="B17" s="809" t="s">
        <v>241</v>
      </c>
      <c r="C17" s="810"/>
      <c r="D17" s="810"/>
      <c r="E17" s="810"/>
      <c r="F17" s="464">
        <v>3000</v>
      </c>
    </row>
    <row r="18" spans="2:7" ht="12.75">
      <c r="B18" s="343"/>
      <c r="C18" s="343"/>
      <c r="D18" s="343"/>
      <c r="E18" s="343"/>
      <c r="F18" s="456"/>
      <c r="G18" s="472"/>
    </row>
    <row r="19" spans="2:7" ht="12.75">
      <c r="B19" s="704" t="s">
        <v>210</v>
      </c>
      <c r="C19" s="704"/>
      <c r="D19" s="704"/>
      <c r="E19" s="704"/>
      <c r="F19" s="704"/>
      <c r="G19" s="704"/>
    </row>
    <row r="20" ht="12.75">
      <c r="F20" s="253"/>
    </row>
    <row r="21" spans="2:6" ht="12.75">
      <c r="B21" s="473"/>
      <c r="C21" s="473"/>
      <c r="F21" s="458" t="s">
        <v>291</v>
      </c>
    </row>
    <row r="22" spans="2:9" ht="12.75">
      <c r="B22" s="714" t="s">
        <v>211</v>
      </c>
      <c r="C22" s="757"/>
      <c r="D22" s="757"/>
      <c r="E22" s="715"/>
      <c r="F22" s="354">
        <v>7.680608365019012</v>
      </c>
      <c r="I22" s="484"/>
    </row>
    <row r="23" spans="2:9" ht="12.75">
      <c r="B23" s="716" t="s">
        <v>212</v>
      </c>
      <c r="C23" s="752"/>
      <c r="D23" s="752"/>
      <c r="E23" s="717"/>
      <c r="F23" s="355">
        <v>14.106463878326997</v>
      </c>
      <c r="I23" s="484"/>
    </row>
    <row r="24" spans="2:9" ht="12.75">
      <c r="B24" s="716" t="s">
        <v>213</v>
      </c>
      <c r="C24" s="752"/>
      <c r="D24" s="752"/>
      <c r="E24" s="717"/>
      <c r="F24" s="355">
        <v>42.43346007604563</v>
      </c>
      <c r="I24" s="484"/>
    </row>
    <row r="25" spans="2:9" ht="12.75">
      <c r="B25" s="716" t="s">
        <v>179</v>
      </c>
      <c r="C25" s="752"/>
      <c r="D25" s="752"/>
      <c r="E25" s="717"/>
      <c r="F25" s="355">
        <v>0.6844106463878327</v>
      </c>
      <c r="I25" s="484"/>
    </row>
    <row r="26" spans="2:9" ht="12.75">
      <c r="B26" s="716" t="s">
        <v>214</v>
      </c>
      <c r="C26" s="752"/>
      <c r="D26" s="752"/>
      <c r="E26" s="717"/>
      <c r="F26" s="355">
        <v>4.7908745247148286</v>
      </c>
      <c r="I26" s="484"/>
    </row>
    <row r="27" spans="2:9" ht="12.75">
      <c r="B27" s="716" t="s">
        <v>176</v>
      </c>
      <c r="C27" s="752"/>
      <c r="D27" s="752"/>
      <c r="E27" s="717"/>
      <c r="F27" s="355">
        <v>5.475285171102661</v>
      </c>
      <c r="I27" s="484"/>
    </row>
    <row r="28" spans="2:9" ht="12.75">
      <c r="B28" s="716" t="s">
        <v>215</v>
      </c>
      <c r="C28" s="752"/>
      <c r="D28" s="752"/>
      <c r="E28" s="717"/>
      <c r="F28" s="355">
        <v>1.3307984790874525</v>
      </c>
      <c r="I28" s="484"/>
    </row>
    <row r="29" spans="2:9" ht="12.75">
      <c r="B29" s="716" t="s">
        <v>160</v>
      </c>
      <c r="C29" s="752"/>
      <c r="D29" s="752"/>
      <c r="E29" s="717"/>
      <c r="F29" s="355">
        <v>20.228136882129277</v>
      </c>
      <c r="I29" s="484"/>
    </row>
    <row r="30" spans="2:9" ht="12.75">
      <c r="B30" s="716" t="s">
        <v>216</v>
      </c>
      <c r="C30" s="752"/>
      <c r="D30" s="752"/>
      <c r="E30" s="717"/>
      <c r="F30" s="355">
        <v>0.49429657794676807</v>
      </c>
      <c r="I30" s="484"/>
    </row>
    <row r="31" spans="2:9" ht="12.75">
      <c r="B31" s="716" t="s">
        <v>177</v>
      </c>
      <c r="C31" s="752"/>
      <c r="D31" s="752"/>
      <c r="E31" s="717"/>
      <c r="F31" s="355">
        <v>0</v>
      </c>
      <c r="I31" s="484"/>
    </row>
    <row r="32" spans="2:9" ht="12.75">
      <c r="B32" s="716" t="s">
        <v>398</v>
      </c>
      <c r="C32" s="752"/>
      <c r="D32" s="752"/>
      <c r="E32" s="717"/>
      <c r="F32" s="355">
        <v>2.7756653992395437</v>
      </c>
      <c r="I32" s="484"/>
    </row>
    <row r="33" spans="2:6" ht="12.75">
      <c r="B33" s="439" t="s">
        <v>371</v>
      </c>
      <c r="C33" s="446"/>
      <c r="D33" s="446"/>
      <c r="E33" s="440"/>
      <c r="F33" s="355">
        <v>0</v>
      </c>
    </row>
    <row r="34" spans="2:6" ht="12.75">
      <c r="B34" s="718" t="s">
        <v>227</v>
      </c>
      <c r="C34" s="753"/>
      <c r="D34" s="753"/>
      <c r="E34" s="719"/>
      <c r="F34" s="355">
        <v>0</v>
      </c>
    </row>
    <row r="35" spans="2:6" ht="12.75">
      <c r="B35" s="754" t="s">
        <v>226</v>
      </c>
      <c r="C35" s="755"/>
      <c r="D35" s="755"/>
      <c r="E35" s="756"/>
      <c r="F35" s="462">
        <f>SUM(F22:F34)</f>
        <v>99.99999999999999</v>
      </c>
    </row>
    <row r="36" spans="2:6" ht="12.75">
      <c r="B36" s="749" t="s">
        <v>241</v>
      </c>
      <c r="C36" s="750"/>
      <c r="D36" s="750"/>
      <c r="E36" s="751"/>
      <c r="F36" s="464">
        <v>2630</v>
      </c>
    </row>
    <row r="37" spans="2:7" ht="12.75">
      <c r="B37" s="287"/>
      <c r="C37" s="287"/>
      <c r="D37" s="287"/>
      <c r="E37" s="287"/>
      <c r="F37" s="456"/>
      <c r="G37" s="472"/>
    </row>
    <row r="38" spans="2:6" ht="12.75">
      <c r="B38" s="704" t="s">
        <v>399</v>
      </c>
      <c r="C38" s="704"/>
      <c r="D38" s="704"/>
      <c r="E38" s="704"/>
      <c r="F38" s="704"/>
    </row>
    <row r="40" ht="12.75">
      <c r="D40" s="792" t="s">
        <v>291</v>
      </c>
    </row>
    <row r="41" spans="2:4" ht="12.75">
      <c r="B41" s="362"/>
      <c r="C41" s="362"/>
      <c r="D41" s="811"/>
    </row>
    <row r="42" spans="2:4" ht="12.75">
      <c r="B42" s="714" t="s">
        <v>161</v>
      </c>
      <c r="C42" s="715"/>
      <c r="D42" s="354">
        <v>2.1333333333333333</v>
      </c>
    </row>
    <row r="43" spans="2:4" ht="12.75">
      <c r="B43" s="720" t="s">
        <v>162</v>
      </c>
      <c r="C43" s="721"/>
      <c r="D43" s="355">
        <v>14.133333333333333</v>
      </c>
    </row>
    <row r="44" spans="2:4" ht="12.75">
      <c r="B44" s="720" t="s">
        <v>163</v>
      </c>
      <c r="C44" s="721"/>
      <c r="D44" s="355">
        <v>28.1</v>
      </c>
    </row>
    <row r="45" spans="2:4" ht="12.75">
      <c r="B45" s="720" t="s">
        <v>164</v>
      </c>
      <c r="C45" s="721"/>
      <c r="D45" s="355">
        <v>7.433333333333334</v>
      </c>
    </row>
    <row r="46" spans="2:4" ht="12.75">
      <c r="B46" s="720" t="s">
        <v>165</v>
      </c>
      <c r="C46" s="721"/>
      <c r="D46" s="355">
        <v>16.566666666666666</v>
      </c>
    </row>
    <row r="47" spans="2:4" ht="12.75">
      <c r="B47" s="720" t="s">
        <v>166</v>
      </c>
      <c r="C47" s="721"/>
      <c r="D47" s="355">
        <v>13.133333333333333</v>
      </c>
    </row>
    <row r="48" spans="2:4" ht="12.75">
      <c r="B48" s="439" t="s">
        <v>228</v>
      </c>
      <c r="C48" s="439"/>
      <c r="D48" s="355">
        <v>0.1</v>
      </c>
    </row>
    <row r="49" spans="2:4" ht="12.75">
      <c r="B49" s="718" t="s">
        <v>227</v>
      </c>
      <c r="C49" s="719"/>
      <c r="D49" s="357">
        <v>18.4</v>
      </c>
    </row>
    <row r="50" spans="2:4" ht="12.75">
      <c r="B50" s="754" t="s">
        <v>240</v>
      </c>
      <c r="C50" s="756"/>
      <c r="D50" s="359">
        <v>100</v>
      </c>
    </row>
    <row r="51" spans="2:4" ht="12.75">
      <c r="B51" s="749" t="s">
        <v>241</v>
      </c>
      <c r="C51" s="751"/>
      <c r="D51" s="360">
        <v>3000</v>
      </c>
    </row>
  </sheetData>
  <sheetProtection/>
  <mergeCells count="41">
    <mergeCell ref="B46:C46"/>
    <mergeCell ref="B47:C47"/>
    <mergeCell ref="B49:C49"/>
    <mergeCell ref="B50:C50"/>
    <mergeCell ref="B51:C51"/>
    <mergeCell ref="B38:F38"/>
    <mergeCell ref="D40:D41"/>
    <mergeCell ref="B42:C42"/>
    <mergeCell ref="B43:C43"/>
    <mergeCell ref="B44:C44"/>
    <mergeCell ref="B45:C45"/>
    <mergeCell ref="B30:E30"/>
    <mergeCell ref="B31:E31"/>
    <mergeCell ref="B32:E32"/>
    <mergeCell ref="B34:E34"/>
    <mergeCell ref="B35:E35"/>
    <mergeCell ref="B36:E36"/>
    <mergeCell ref="B24:E24"/>
    <mergeCell ref="B25:E25"/>
    <mergeCell ref="B26:E26"/>
    <mergeCell ref="B27:E27"/>
    <mergeCell ref="B28:E28"/>
    <mergeCell ref="B29:E29"/>
    <mergeCell ref="B15:E15"/>
    <mergeCell ref="B16:E16"/>
    <mergeCell ref="B17:E17"/>
    <mergeCell ref="B19:G19"/>
    <mergeCell ref="B22:E22"/>
    <mergeCell ref="B23:E23"/>
    <mergeCell ref="B9:E9"/>
    <mergeCell ref="B10:E10"/>
    <mergeCell ref="B11:E11"/>
    <mergeCell ref="B12:E12"/>
    <mergeCell ref="B13:E13"/>
    <mergeCell ref="B14:E14"/>
    <mergeCell ref="A1:H1"/>
    <mergeCell ref="B3:G3"/>
    <mergeCell ref="B5:E5"/>
    <mergeCell ref="B6:E6"/>
    <mergeCell ref="B7:E7"/>
    <mergeCell ref="B8:E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40"/>
  <sheetViews>
    <sheetView showGridLines="0" zoomScalePageLayoutView="0" workbookViewId="0" topLeftCell="A16">
      <selection activeCell="E36" sqref="C36:F36"/>
    </sheetView>
  </sheetViews>
  <sheetFormatPr defaultColWidth="11.421875" defaultRowHeight="12.75"/>
  <cols>
    <col min="1" max="1" width="2.140625" style="0" customWidth="1"/>
    <col min="2" max="2" width="40.28125" style="0" customWidth="1"/>
    <col min="3" max="3" width="12.421875" style="0" customWidth="1"/>
    <col min="4" max="4" width="13.421875" style="0" customWidth="1"/>
    <col min="5" max="5" width="11.421875" style="0" customWidth="1"/>
    <col min="7" max="7" width="2.421875" style="0" customWidth="1"/>
  </cols>
  <sheetData>
    <row r="1" spans="1:7" ht="16.5">
      <c r="A1" s="581" t="s">
        <v>5</v>
      </c>
      <c r="B1" s="581"/>
      <c r="C1" s="581"/>
      <c r="D1" s="581"/>
      <c r="E1" s="581"/>
      <c r="F1" s="581"/>
      <c r="G1" s="581"/>
    </row>
    <row r="3" spans="2:8" ht="12.75" customHeight="1">
      <c r="B3" s="582" t="s">
        <v>289</v>
      </c>
      <c r="C3" s="582"/>
      <c r="D3" s="582"/>
      <c r="E3" s="582"/>
      <c r="F3" s="582"/>
      <c r="G3" s="46"/>
      <c r="H3" s="46"/>
    </row>
    <row r="4" ht="8.25" customHeight="1"/>
    <row r="5" spans="3:6" ht="19.5" customHeight="1">
      <c r="C5" s="621" t="s">
        <v>290</v>
      </c>
      <c r="D5" s="645"/>
      <c r="E5" s="643" t="s">
        <v>291</v>
      </c>
      <c r="F5" s="644"/>
    </row>
    <row r="6" spans="2:6" ht="16.5" customHeight="1">
      <c r="B6" s="101"/>
      <c r="C6" s="377" t="s">
        <v>233</v>
      </c>
      <c r="D6" s="377" t="s">
        <v>234</v>
      </c>
      <c r="E6" s="377" t="s">
        <v>233</v>
      </c>
      <c r="F6" s="377" t="s">
        <v>234</v>
      </c>
    </row>
    <row r="7" spans="2:6" ht="17.25" customHeight="1">
      <c r="B7" s="96" t="s">
        <v>161</v>
      </c>
      <c r="C7" s="5">
        <v>2.5</v>
      </c>
      <c r="D7" s="5">
        <v>1.6</v>
      </c>
      <c r="E7" s="5">
        <v>2.5</v>
      </c>
      <c r="F7" s="5">
        <v>1.6</v>
      </c>
    </row>
    <row r="8" spans="2:6" ht="17.25" customHeight="1">
      <c r="B8" s="94" t="s">
        <v>162</v>
      </c>
      <c r="C8" s="102">
        <v>11.1</v>
      </c>
      <c r="D8" s="102">
        <v>5.6</v>
      </c>
      <c r="E8" s="102">
        <v>11.2</v>
      </c>
      <c r="F8" s="102">
        <v>5.8</v>
      </c>
    </row>
    <row r="9" spans="2:6" ht="17.25" customHeight="1">
      <c r="B9" s="94" t="s">
        <v>163</v>
      </c>
      <c r="C9" s="102">
        <v>11.9</v>
      </c>
      <c r="D9" s="102">
        <v>6.2</v>
      </c>
      <c r="E9" s="102">
        <v>11.9</v>
      </c>
      <c r="F9" s="102">
        <v>6.1</v>
      </c>
    </row>
    <row r="10" spans="2:6" ht="17.25" customHeight="1">
      <c r="B10" s="94" t="s">
        <v>164</v>
      </c>
      <c r="C10" s="102">
        <v>3.4</v>
      </c>
      <c r="D10" s="102">
        <v>5.8</v>
      </c>
      <c r="E10" s="102">
        <v>3.3</v>
      </c>
      <c r="F10" s="102">
        <v>5.6</v>
      </c>
    </row>
    <row r="11" spans="2:6" ht="17.25" customHeight="1">
      <c r="B11" s="94" t="s">
        <v>165</v>
      </c>
      <c r="C11" s="102">
        <v>30</v>
      </c>
      <c r="D11" s="102">
        <v>41.5</v>
      </c>
      <c r="E11" s="102">
        <v>29.5</v>
      </c>
      <c r="F11" s="102">
        <v>41.1</v>
      </c>
    </row>
    <row r="12" spans="2:6" ht="17.25" customHeight="1">
      <c r="B12" s="94" t="s">
        <v>166</v>
      </c>
      <c r="C12" s="102">
        <v>24.7</v>
      </c>
      <c r="D12" s="102">
        <v>11.5</v>
      </c>
      <c r="E12" s="102">
        <v>25.1</v>
      </c>
      <c r="F12" s="102">
        <v>11.5</v>
      </c>
    </row>
    <row r="13" spans="2:6" ht="17.25" customHeight="1">
      <c r="B13" s="97" t="s">
        <v>228</v>
      </c>
      <c r="C13" s="102">
        <v>2.2</v>
      </c>
      <c r="D13" s="102">
        <v>17.3</v>
      </c>
      <c r="E13" s="102">
        <v>2.5</v>
      </c>
      <c r="F13" s="102">
        <v>17.9</v>
      </c>
    </row>
    <row r="14" spans="2:6" ht="17.25" customHeight="1">
      <c r="B14" s="47" t="s">
        <v>227</v>
      </c>
      <c r="C14" s="6">
        <v>14.2</v>
      </c>
      <c r="D14" s="6">
        <v>10.5</v>
      </c>
      <c r="E14" s="6">
        <v>14.1</v>
      </c>
      <c r="F14" s="6">
        <v>10.5</v>
      </c>
    </row>
    <row r="15" spans="2:6" ht="15.75" customHeight="1">
      <c r="B15" s="104" t="s">
        <v>240</v>
      </c>
      <c r="C15" s="90">
        <f>SUM(C7:C14)</f>
        <v>100</v>
      </c>
      <c r="D15" s="91">
        <f>SUM(D7:D14)</f>
        <v>100</v>
      </c>
      <c r="E15" s="91">
        <f>SUM(E7:E14)</f>
        <v>100.1</v>
      </c>
      <c r="F15" s="91">
        <f>SUM(F7:F14)</f>
        <v>100.1</v>
      </c>
    </row>
    <row r="16" spans="2:6" ht="15.75" customHeight="1">
      <c r="B16" s="54" t="s">
        <v>241</v>
      </c>
      <c r="C16" s="92">
        <v>2841</v>
      </c>
      <c r="D16" s="93">
        <v>2841</v>
      </c>
      <c r="E16" s="93">
        <v>3056</v>
      </c>
      <c r="F16" s="93">
        <v>3056</v>
      </c>
    </row>
    <row r="17" ht="16.5" customHeight="1"/>
    <row r="18" spans="2:8" ht="12.75" customHeight="1">
      <c r="B18" s="582" t="s">
        <v>284</v>
      </c>
      <c r="C18" s="582"/>
      <c r="D18" s="582"/>
      <c r="E18" s="582"/>
      <c r="F18" s="582"/>
      <c r="G18" s="46"/>
      <c r="H18" s="46"/>
    </row>
    <row r="19" ht="8.25" customHeight="1"/>
    <row r="20" spans="3:6" ht="19.5" customHeight="1">
      <c r="C20" s="621" t="s">
        <v>290</v>
      </c>
      <c r="D20" s="645"/>
      <c r="E20" s="643" t="s">
        <v>292</v>
      </c>
      <c r="F20" s="644"/>
    </row>
    <row r="21" spans="2:8" ht="17.25" customHeight="1">
      <c r="B21" s="96" t="s">
        <v>252</v>
      </c>
      <c r="C21" s="641">
        <v>39.7</v>
      </c>
      <c r="D21" s="642">
        <v>46.5</v>
      </c>
      <c r="E21" s="641">
        <v>39.3</v>
      </c>
      <c r="F21" s="642">
        <v>47.2</v>
      </c>
      <c r="H21" s="402"/>
    </row>
    <row r="22" spans="2:8" ht="17.25" customHeight="1">
      <c r="B22" s="97" t="s">
        <v>253</v>
      </c>
      <c r="C22" s="639">
        <v>2.7</v>
      </c>
      <c r="D22" s="640">
        <v>2</v>
      </c>
      <c r="E22" s="639">
        <v>2.7</v>
      </c>
      <c r="F22" s="640">
        <v>2</v>
      </c>
      <c r="H22" s="402"/>
    </row>
    <row r="23" spans="2:6" ht="17.25" customHeight="1">
      <c r="B23" s="97" t="s">
        <v>232</v>
      </c>
      <c r="C23" s="639">
        <v>0.5</v>
      </c>
      <c r="D23" s="640">
        <v>1</v>
      </c>
      <c r="E23" s="639">
        <v>0.5</v>
      </c>
      <c r="F23" s="640">
        <v>1</v>
      </c>
    </row>
    <row r="24" spans="2:6" ht="17.25" customHeight="1">
      <c r="B24" s="97" t="s">
        <v>254</v>
      </c>
      <c r="C24" s="639">
        <v>0.4</v>
      </c>
      <c r="D24" s="640">
        <v>0.5</v>
      </c>
      <c r="E24" s="639">
        <v>0.4</v>
      </c>
      <c r="F24" s="640">
        <v>0.4</v>
      </c>
    </row>
    <row r="25" spans="2:6" ht="17.25" customHeight="1">
      <c r="B25" s="97" t="s">
        <v>255</v>
      </c>
      <c r="C25" s="639">
        <v>0</v>
      </c>
      <c r="D25" s="640"/>
      <c r="E25" s="639">
        <v>0</v>
      </c>
      <c r="F25" s="640"/>
    </row>
    <row r="26" spans="2:6" ht="17.25" customHeight="1">
      <c r="B26" s="97" t="s">
        <v>256</v>
      </c>
      <c r="C26" s="639">
        <v>0</v>
      </c>
      <c r="D26" s="640"/>
      <c r="E26" s="639">
        <v>0</v>
      </c>
      <c r="F26" s="640"/>
    </row>
    <row r="27" spans="2:6" ht="17.25" customHeight="1">
      <c r="B27" s="97" t="s">
        <v>180</v>
      </c>
      <c r="C27" s="639">
        <v>0</v>
      </c>
      <c r="D27" s="640"/>
      <c r="E27" s="639">
        <v>0</v>
      </c>
      <c r="F27" s="640"/>
    </row>
    <row r="28" spans="2:6" ht="17.25" customHeight="1">
      <c r="B28" s="97" t="s">
        <v>257</v>
      </c>
      <c r="C28" s="639">
        <v>1.9</v>
      </c>
      <c r="D28" s="640">
        <v>1.8</v>
      </c>
      <c r="E28" s="639">
        <v>1.9</v>
      </c>
      <c r="F28" s="640">
        <v>1.8</v>
      </c>
    </row>
    <row r="29" spans="2:6" ht="17.25" customHeight="1">
      <c r="B29" s="97" t="s">
        <v>258</v>
      </c>
      <c r="C29" s="639">
        <v>0</v>
      </c>
      <c r="D29" s="640">
        <v>0</v>
      </c>
      <c r="E29" s="639">
        <v>0</v>
      </c>
      <c r="F29" s="640">
        <v>0</v>
      </c>
    </row>
    <row r="30" spans="2:6" ht="17.25" customHeight="1">
      <c r="B30" s="97" t="s">
        <v>259</v>
      </c>
      <c r="C30" s="639">
        <v>0.1</v>
      </c>
      <c r="D30" s="640">
        <v>0</v>
      </c>
      <c r="E30" s="639">
        <v>0.1</v>
      </c>
      <c r="F30" s="640">
        <v>0</v>
      </c>
    </row>
    <row r="31" spans="2:6" ht="17.25" customHeight="1">
      <c r="B31" s="97" t="s">
        <v>260</v>
      </c>
      <c r="C31" s="639">
        <v>0</v>
      </c>
      <c r="D31" s="640"/>
      <c r="E31" s="639">
        <v>0</v>
      </c>
      <c r="F31" s="640"/>
    </row>
    <row r="32" spans="2:6" ht="17.25" customHeight="1">
      <c r="B32" s="97" t="s">
        <v>261</v>
      </c>
      <c r="C32" s="639">
        <v>0</v>
      </c>
      <c r="D32" s="640"/>
      <c r="E32" s="639">
        <v>0</v>
      </c>
      <c r="F32" s="640"/>
    </row>
    <row r="33" spans="2:6" ht="17.25" customHeight="1">
      <c r="B33" s="97" t="s">
        <v>262</v>
      </c>
      <c r="C33" s="639">
        <v>0.2</v>
      </c>
      <c r="D33" s="640">
        <v>0.1</v>
      </c>
      <c r="E33" s="639">
        <v>0.2</v>
      </c>
      <c r="F33" s="640">
        <v>0.1</v>
      </c>
    </row>
    <row r="34" spans="2:6" ht="17.25" customHeight="1">
      <c r="B34" s="97" t="s">
        <v>167</v>
      </c>
      <c r="C34" s="639">
        <v>0.5</v>
      </c>
      <c r="D34" s="640">
        <v>0.2</v>
      </c>
      <c r="E34" s="639">
        <v>0.5</v>
      </c>
      <c r="F34" s="640">
        <v>0.2</v>
      </c>
    </row>
    <row r="35" spans="2:6" ht="17.25" customHeight="1">
      <c r="B35" s="97" t="s">
        <v>263</v>
      </c>
      <c r="C35" s="639">
        <v>8.1</v>
      </c>
      <c r="D35" s="640">
        <v>10.2</v>
      </c>
      <c r="E35" s="639">
        <v>7.9</v>
      </c>
      <c r="F35" s="640">
        <v>10.5</v>
      </c>
    </row>
    <row r="36" spans="2:8" ht="15.75" customHeight="1">
      <c r="B36" s="47" t="s">
        <v>227</v>
      </c>
      <c r="C36" s="646" t="s">
        <v>333</v>
      </c>
      <c r="D36" s="647"/>
      <c r="E36" s="646" t="s">
        <v>341</v>
      </c>
      <c r="F36" s="647"/>
      <c r="H36" s="402"/>
    </row>
    <row r="37" spans="2:8" ht="15.75" customHeight="1">
      <c r="B37" s="98" t="s">
        <v>240</v>
      </c>
      <c r="C37" s="650">
        <v>100</v>
      </c>
      <c r="D37" s="651"/>
      <c r="E37" s="650">
        <v>100</v>
      </c>
      <c r="F37" s="651"/>
      <c r="H37" s="402"/>
    </row>
    <row r="38" spans="2:8" ht="12.75">
      <c r="B38" s="99" t="s">
        <v>241</v>
      </c>
      <c r="C38" s="648">
        <v>2841</v>
      </c>
      <c r="D38" s="649"/>
      <c r="E38" s="648">
        <v>3056</v>
      </c>
      <c r="F38" s="649"/>
      <c r="H38" s="402"/>
    </row>
    <row r="39" ht="12.75">
      <c r="B39" s="422" t="s">
        <v>348</v>
      </c>
    </row>
    <row r="40" ht="12.75">
      <c r="B40" s="423" t="s">
        <v>346</v>
      </c>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90.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I52"/>
    </sheetView>
  </sheetViews>
  <sheetFormatPr defaultColWidth="11.421875" defaultRowHeight="12.75"/>
  <cols>
    <col min="1" max="1" width="2.140625" style="347" customWidth="1"/>
    <col min="2" max="2" width="20.8515625" style="347" customWidth="1"/>
    <col min="3" max="3" width="14.7109375" style="347" customWidth="1"/>
    <col min="4" max="4" width="10.7109375" style="347" customWidth="1"/>
    <col min="5" max="5" width="11.140625" style="347" customWidth="1"/>
    <col min="6" max="6" width="10.421875" style="347" customWidth="1"/>
    <col min="7" max="7" width="11.421875" style="347" customWidth="1"/>
    <col min="8" max="8" width="11.00390625" style="347" bestFit="1" customWidth="1"/>
    <col min="9" max="9" width="2.7109375" style="347" customWidth="1"/>
    <col min="10" max="16384" width="11.421875" style="347" customWidth="1"/>
  </cols>
  <sheetData>
    <row r="1" spans="1:9" ht="16.5">
      <c r="A1" s="762" t="s">
        <v>400</v>
      </c>
      <c r="B1" s="762"/>
      <c r="C1" s="762"/>
      <c r="D1" s="762"/>
      <c r="E1" s="762"/>
      <c r="F1" s="762"/>
      <c r="G1" s="762"/>
      <c r="H1" s="762"/>
      <c r="I1" s="762"/>
    </row>
    <row r="2" spans="1:9" ht="12.75">
      <c r="A2" s="387"/>
      <c r="B2" s="387"/>
      <c r="C2" s="387"/>
      <c r="D2" s="387"/>
      <c r="E2" s="387"/>
      <c r="F2" s="387"/>
      <c r="G2" s="387"/>
      <c r="H2" s="387"/>
      <c r="I2" s="387"/>
    </row>
    <row r="3" spans="1:9" ht="12.75">
      <c r="A3" s="387"/>
      <c r="B3" s="704" t="s">
        <v>288</v>
      </c>
      <c r="C3" s="704"/>
      <c r="D3" s="704"/>
      <c r="E3" s="704"/>
      <c r="F3" s="704"/>
      <c r="G3" s="704"/>
      <c r="H3" s="437"/>
      <c r="I3" s="387"/>
    </row>
    <row r="4" spans="2:8" ht="13.5">
      <c r="B4" s="271"/>
      <c r="C4" s="272"/>
      <c r="D4" s="272"/>
      <c r="E4" s="273"/>
      <c r="F4" s="274"/>
      <c r="G4" s="272"/>
      <c r="H4" s="275"/>
    </row>
    <row r="5" spans="2:6" ht="12.75">
      <c r="B5" s="812" t="s">
        <v>264</v>
      </c>
      <c r="C5" s="776" t="s">
        <v>264</v>
      </c>
      <c r="D5" s="777"/>
      <c r="E5" s="777"/>
      <c r="F5" s="778"/>
    </row>
    <row r="6" spans="2:6" ht="25.5">
      <c r="B6" s="813"/>
      <c r="C6" s="447" t="s">
        <v>266</v>
      </c>
      <c r="D6" s="447" t="s">
        <v>267</v>
      </c>
      <c r="E6" s="448" t="s">
        <v>226</v>
      </c>
      <c r="F6" s="449" t="s">
        <v>268</v>
      </c>
    </row>
    <row r="7" spans="2:6" ht="12.75">
      <c r="B7" s="814"/>
      <c r="C7" s="284">
        <v>1979</v>
      </c>
      <c r="D7" s="285">
        <v>1018</v>
      </c>
      <c r="E7" s="285">
        <v>2997</v>
      </c>
      <c r="F7" s="286">
        <v>74</v>
      </c>
    </row>
    <row r="8" spans="1:256" ht="12.75">
      <c r="A8" s="363"/>
      <c r="B8" s="296"/>
      <c r="C8" s="296"/>
      <c r="D8" s="296"/>
      <c r="E8" s="308"/>
      <c r="F8" s="308"/>
      <c r="G8" s="308"/>
      <c r="H8" s="297"/>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c r="ER8" s="368"/>
      <c r="ES8" s="368"/>
      <c r="ET8" s="368"/>
      <c r="EU8" s="368"/>
      <c r="EV8" s="368"/>
      <c r="EW8" s="368"/>
      <c r="EX8" s="368"/>
      <c r="EY8" s="368"/>
      <c r="EZ8" s="368"/>
      <c r="FA8" s="368"/>
      <c r="FB8" s="368"/>
      <c r="FC8" s="368"/>
      <c r="FD8" s="368"/>
      <c r="FE8" s="368"/>
      <c r="FF8" s="368"/>
      <c r="FG8" s="368"/>
      <c r="FH8" s="368"/>
      <c r="FI8" s="368"/>
      <c r="FJ8" s="368"/>
      <c r="FK8" s="368"/>
      <c r="FL8" s="368"/>
      <c r="FM8" s="368"/>
      <c r="FN8" s="368"/>
      <c r="FO8" s="368"/>
      <c r="FP8" s="368"/>
      <c r="FQ8" s="368"/>
      <c r="FR8" s="368"/>
      <c r="FS8" s="368"/>
      <c r="FT8" s="368"/>
      <c r="FU8" s="368"/>
      <c r="FV8" s="368"/>
      <c r="FW8" s="368"/>
      <c r="FX8" s="368"/>
      <c r="FY8" s="368"/>
      <c r="FZ8" s="368"/>
      <c r="GA8" s="368"/>
      <c r="GB8" s="368"/>
      <c r="GC8" s="368"/>
      <c r="GD8" s="368"/>
      <c r="GE8" s="368"/>
      <c r="GF8" s="368"/>
      <c r="GG8" s="368"/>
      <c r="GH8" s="368"/>
      <c r="GI8" s="368"/>
      <c r="GJ8" s="368"/>
      <c r="GK8" s="368"/>
      <c r="GL8" s="368"/>
      <c r="GM8" s="368"/>
      <c r="GN8" s="368"/>
      <c r="GO8" s="368"/>
      <c r="GP8" s="368"/>
      <c r="GQ8" s="368"/>
      <c r="GR8" s="368"/>
      <c r="GS8" s="368"/>
      <c r="GT8" s="368"/>
      <c r="GU8" s="368"/>
      <c r="GV8" s="368"/>
      <c r="GW8" s="368"/>
      <c r="GX8" s="368"/>
      <c r="GY8" s="368"/>
      <c r="GZ8" s="368"/>
      <c r="HA8" s="368"/>
      <c r="HB8" s="368"/>
      <c r="HC8" s="368"/>
      <c r="HD8" s="368"/>
      <c r="HE8" s="368"/>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c r="IL8" s="368"/>
      <c r="IM8" s="368"/>
      <c r="IN8" s="368"/>
      <c r="IO8" s="368"/>
      <c r="IP8" s="368"/>
      <c r="IQ8" s="368"/>
      <c r="IR8" s="368"/>
      <c r="IS8" s="368"/>
      <c r="IT8" s="368"/>
      <c r="IU8" s="368"/>
      <c r="IV8" s="368"/>
    </row>
    <row r="9" spans="1:256" ht="12.75">
      <c r="A9" s="363"/>
      <c r="B9" s="704" t="s">
        <v>285</v>
      </c>
      <c r="C9" s="704"/>
      <c r="D9" s="704"/>
      <c r="E9" s="704"/>
      <c r="F9" s="704"/>
      <c r="G9" s="704"/>
      <c r="H9" s="270"/>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c r="DW9" s="368"/>
      <c r="DX9" s="368"/>
      <c r="DY9" s="368"/>
      <c r="DZ9" s="368"/>
      <c r="EA9" s="368"/>
      <c r="EB9" s="368"/>
      <c r="EC9" s="368"/>
      <c r="ED9" s="368"/>
      <c r="EE9" s="368"/>
      <c r="EF9" s="368"/>
      <c r="EG9" s="368"/>
      <c r="EH9" s="368"/>
      <c r="EI9" s="368"/>
      <c r="EJ9" s="368"/>
      <c r="EK9" s="368"/>
      <c r="EL9" s="368"/>
      <c r="EM9" s="368"/>
      <c r="EN9" s="368"/>
      <c r="EO9" s="368"/>
      <c r="EP9" s="368"/>
      <c r="EQ9" s="368"/>
      <c r="ER9" s="368"/>
      <c r="ES9" s="368"/>
      <c r="ET9" s="368"/>
      <c r="EU9" s="368"/>
      <c r="EV9" s="368"/>
      <c r="EW9" s="368"/>
      <c r="EX9" s="368"/>
      <c r="EY9" s="368"/>
      <c r="EZ9" s="368"/>
      <c r="FA9" s="368"/>
      <c r="FB9" s="368"/>
      <c r="FC9" s="368"/>
      <c r="FD9" s="368"/>
      <c r="FE9" s="368"/>
      <c r="FF9" s="368"/>
      <c r="FG9" s="368"/>
      <c r="FH9" s="368"/>
      <c r="FI9" s="368"/>
      <c r="FJ9" s="368"/>
      <c r="FK9" s="368"/>
      <c r="FL9" s="368"/>
      <c r="FM9" s="368"/>
      <c r="FN9" s="368"/>
      <c r="FO9" s="368"/>
      <c r="FP9" s="368"/>
      <c r="FQ9" s="368"/>
      <c r="FR9" s="368"/>
      <c r="FS9" s="368"/>
      <c r="FT9" s="368"/>
      <c r="FU9" s="368"/>
      <c r="FV9" s="368"/>
      <c r="FW9" s="368"/>
      <c r="FX9" s="368"/>
      <c r="FY9" s="368"/>
      <c r="FZ9" s="368"/>
      <c r="GA9" s="368"/>
      <c r="GB9" s="368"/>
      <c r="GC9" s="368"/>
      <c r="GD9" s="368"/>
      <c r="GE9" s="368"/>
      <c r="GF9" s="368"/>
      <c r="GG9" s="368"/>
      <c r="GH9" s="368"/>
      <c r="GI9" s="368"/>
      <c r="GJ9" s="368"/>
      <c r="GK9" s="368"/>
      <c r="GL9" s="368"/>
      <c r="GM9" s="368"/>
      <c r="GN9" s="368"/>
      <c r="GO9" s="368"/>
      <c r="GP9" s="368"/>
      <c r="GQ9" s="368"/>
      <c r="GR9" s="368"/>
      <c r="GS9" s="368"/>
      <c r="GT9" s="368"/>
      <c r="GU9" s="368"/>
      <c r="GV9" s="368"/>
      <c r="GW9" s="368"/>
      <c r="GX9" s="368"/>
      <c r="GY9" s="368"/>
      <c r="GZ9" s="368"/>
      <c r="HA9" s="368"/>
      <c r="HB9" s="368"/>
      <c r="HC9" s="368"/>
      <c r="HD9" s="368"/>
      <c r="HE9" s="368"/>
      <c r="HF9" s="368"/>
      <c r="HG9" s="368"/>
      <c r="HH9" s="368"/>
      <c r="HI9" s="368"/>
      <c r="HJ9" s="368"/>
      <c r="HK9" s="368"/>
      <c r="HL9" s="368"/>
      <c r="HM9" s="368"/>
      <c r="HN9" s="368"/>
      <c r="HO9" s="368"/>
      <c r="HP9" s="368"/>
      <c r="HQ9" s="368"/>
      <c r="HR9" s="368"/>
      <c r="HS9" s="368"/>
      <c r="HT9" s="368"/>
      <c r="HU9" s="368"/>
      <c r="HV9" s="368"/>
      <c r="HW9" s="368"/>
      <c r="HX9" s="368"/>
      <c r="HY9" s="368"/>
      <c r="HZ9" s="368"/>
      <c r="IA9" s="368"/>
      <c r="IB9" s="368"/>
      <c r="IC9" s="368"/>
      <c r="ID9" s="368"/>
      <c r="IE9" s="368"/>
      <c r="IF9" s="368"/>
      <c r="IG9" s="368"/>
      <c r="IH9" s="368"/>
      <c r="II9" s="368"/>
      <c r="IJ9" s="368"/>
      <c r="IK9" s="368"/>
      <c r="IL9" s="368"/>
      <c r="IM9" s="368"/>
      <c r="IN9" s="368"/>
      <c r="IO9" s="368"/>
      <c r="IP9" s="368"/>
      <c r="IQ9" s="368"/>
      <c r="IR9" s="368"/>
      <c r="IS9" s="368"/>
      <c r="IT9" s="368"/>
      <c r="IU9" s="368"/>
      <c r="IV9" s="368"/>
    </row>
    <row r="10" spans="1:256" ht="12.75">
      <c r="A10" s="363"/>
      <c r="B10" s="275"/>
      <c r="C10" s="297"/>
      <c r="D10" s="297"/>
      <c r="E10" s="274"/>
      <c r="F10" s="272"/>
      <c r="G10" s="272"/>
      <c r="H10" s="296"/>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c r="IO10" s="368"/>
      <c r="IP10" s="368"/>
      <c r="IQ10" s="368"/>
      <c r="IR10" s="368"/>
      <c r="IS10" s="368"/>
      <c r="IT10" s="368"/>
      <c r="IU10" s="368"/>
      <c r="IV10" s="368"/>
    </row>
    <row r="11" spans="1:256" ht="12.75">
      <c r="A11" s="363"/>
      <c r="B11" s="297"/>
      <c r="C11" s="297"/>
      <c r="D11" s="465" t="s">
        <v>266</v>
      </c>
      <c r="E11" s="474" t="s">
        <v>267</v>
      </c>
      <c r="F11" s="475" t="s">
        <v>226</v>
      </c>
      <c r="G11" s="296"/>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c r="IN11" s="368"/>
      <c r="IO11" s="368"/>
      <c r="IP11" s="368"/>
      <c r="IQ11" s="368"/>
      <c r="IR11" s="368"/>
      <c r="IS11" s="368"/>
      <c r="IT11" s="368"/>
      <c r="IU11" s="368"/>
      <c r="IV11" s="368"/>
    </row>
    <row r="12" spans="1:256" ht="12.75">
      <c r="A12" s="363"/>
      <c r="B12" s="801" t="s">
        <v>376</v>
      </c>
      <c r="C12" s="802"/>
      <c r="D12" s="452">
        <v>322</v>
      </c>
      <c r="E12" s="451">
        <v>172</v>
      </c>
      <c r="F12" s="285">
        <f>D12+E12</f>
        <v>494</v>
      </c>
      <c r="G12" s="296"/>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c r="IT12" s="368"/>
      <c r="IU12" s="368"/>
      <c r="IV12" s="368"/>
    </row>
    <row r="13" spans="1:256" ht="12.75">
      <c r="A13" s="363"/>
      <c r="B13" s="801" t="s">
        <v>377</v>
      </c>
      <c r="C13" s="802"/>
      <c r="D13" s="452">
        <v>202</v>
      </c>
      <c r="E13" s="451">
        <v>92</v>
      </c>
      <c r="F13" s="285">
        <f>D13+E13</f>
        <v>294</v>
      </c>
      <c r="G13" s="297"/>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c r="IO13" s="368"/>
      <c r="IP13" s="368"/>
      <c r="IQ13" s="368"/>
      <c r="IR13" s="368"/>
      <c r="IS13" s="368"/>
      <c r="IT13" s="368"/>
      <c r="IU13" s="368"/>
      <c r="IV13" s="368"/>
    </row>
    <row r="14" spans="1:256" ht="12.75">
      <c r="A14" s="363"/>
      <c r="B14" s="711" t="s">
        <v>378</v>
      </c>
      <c r="C14" s="713"/>
      <c r="D14" s="452">
        <v>1769</v>
      </c>
      <c r="E14" s="451">
        <v>991</v>
      </c>
      <c r="F14" s="285">
        <f>D14+E14</f>
        <v>2760</v>
      </c>
      <c r="G14" s="297"/>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c r="IO14" s="368"/>
      <c r="IP14" s="368"/>
      <c r="IQ14" s="368"/>
      <c r="IR14" s="368"/>
      <c r="IS14" s="368"/>
      <c r="IT14" s="368"/>
      <c r="IU14" s="368"/>
      <c r="IV14" s="368"/>
    </row>
    <row r="15" spans="1:256" ht="12.75">
      <c r="A15" s="363"/>
      <c r="B15" s="711" t="s">
        <v>379</v>
      </c>
      <c r="C15" s="713"/>
      <c r="D15" s="452">
        <v>1174</v>
      </c>
      <c r="E15" s="451">
        <v>589</v>
      </c>
      <c r="F15" s="285">
        <f>D15+E15</f>
        <v>1763</v>
      </c>
      <c r="G15" s="30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c r="IO15" s="368"/>
      <c r="IP15" s="368"/>
      <c r="IQ15" s="368"/>
      <c r="IR15" s="368"/>
      <c r="IS15" s="368"/>
      <c r="IT15" s="368"/>
      <c r="IU15" s="368"/>
      <c r="IV15" s="368"/>
    </row>
    <row r="16" spans="1:256" ht="12.75">
      <c r="A16" s="363"/>
      <c r="B16" s="711" t="s">
        <v>417</v>
      </c>
      <c r="C16" s="713"/>
      <c r="D16" s="285">
        <f aca="true" t="shared" si="0" ref="D16:F17">D12+D14</f>
        <v>2091</v>
      </c>
      <c r="E16" s="285">
        <f t="shared" si="0"/>
        <v>1163</v>
      </c>
      <c r="F16" s="285">
        <f t="shared" si="0"/>
        <v>3254</v>
      </c>
      <c r="G16" s="307"/>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c r="IO16" s="368"/>
      <c r="IP16" s="368"/>
      <c r="IQ16" s="368"/>
      <c r="IR16" s="368"/>
      <c r="IS16" s="368"/>
      <c r="IT16" s="368"/>
      <c r="IU16" s="368"/>
      <c r="IV16" s="368"/>
    </row>
    <row r="17" spans="1:256" ht="12.75">
      <c r="A17" s="363"/>
      <c r="B17" s="711" t="s">
        <v>419</v>
      </c>
      <c r="C17" s="713"/>
      <c r="D17" s="285">
        <f t="shared" si="0"/>
        <v>1376</v>
      </c>
      <c r="E17" s="285">
        <f t="shared" si="0"/>
        <v>681</v>
      </c>
      <c r="F17" s="285">
        <f t="shared" si="0"/>
        <v>2057</v>
      </c>
      <c r="G17" s="307"/>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c r="IN17" s="368"/>
      <c r="IO17" s="368"/>
      <c r="IP17" s="368"/>
      <c r="IQ17" s="368"/>
      <c r="IR17" s="368"/>
      <c r="IS17" s="368"/>
      <c r="IT17" s="368"/>
      <c r="IU17" s="368"/>
      <c r="IV17" s="368"/>
    </row>
    <row r="18" spans="1:256" ht="12.75">
      <c r="A18" s="363"/>
      <c r="B18" s="296"/>
      <c r="C18" s="296"/>
      <c r="D18" s="296"/>
      <c r="E18" s="308"/>
      <c r="F18" s="308"/>
      <c r="G18" s="308"/>
      <c r="H18" s="297"/>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c r="IR18" s="368"/>
      <c r="IS18" s="368"/>
      <c r="IT18" s="368"/>
      <c r="IU18" s="368"/>
      <c r="IV18" s="368"/>
    </row>
    <row r="19" spans="1:256" ht="12.75">
      <c r="A19" s="363"/>
      <c r="B19" s="704" t="s">
        <v>380</v>
      </c>
      <c r="C19" s="704"/>
      <c r="D19" s="704"/>
      <c r="E19" s="704"/>
      <c r="F19" s="704"/>
      <c r="G19" s="704"/>
      <c r="H19" s="270"/>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8"/>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368"/>
      <c r="FK19" s="368"/>
      <c r="FL19" s="368"/>
      <c r="FM19" s="368"/>
      <c r="FN19" s="368"/>
      <c r="FO19" s="368"/>
      <c r="FP19" s="368"/>
      <c r="FQ19" s="368"/>
      <c r="FR19" s="368"/>
      <c r="FS19" s="368"/>
      <c r="FT19" s="368"/>
      <c r="FU19" s="368"/>
      <c r="FV19" s="368"/>
      <c r="FW19" s="368"/>
      <c r="FX19" s="368"/>
      <c r="FY19" s="368"/>
      <c r="FZ19" s="368"/>
      <c r="GA19" s="368"/>
      <c r="GB19" s="368"/>
      <c r="GC19" s="368"/>
      <c r="GD19" s="368"/>
      <c r="GE19" s="368"/>
      <c r="GF19" s="368"/>
      <c r="GG19" s="368"/>
      <c r="GH19" s="368"/>
      <c r="GI19" s="368"/>
      <c r="GJ19" s="368"/>
      <c r="GK19" s="368"/>
      <c r="GL19" s="368"/>
      <c r="GM19" s="368"/>
      <c r="GN19" s="368"/>
      <c r="GO19" s="368"/>
      <c r="GP19" s="368"/>
      <c r="GQ19" s="368"/>
      <c r="GR19" s="368"/>
      <c r="GS19" s="368"/>
      <c r="GT19" s="368"/>
      <c r="GU19" s="368"/>
      <c r="GV19" s="368"/>
      <c r="GW19" s="368"/>
      <c r="GX19" s="368"/>
      <c r="GY19" s="368"/>
      <c r="GZ19" s="368"/>
      <c r="HA19" s="368"/>
      <c r="HB19" s="368"/>
      <c r="HC19" s="368"/>
      <c r="HD19" s="368"/>
      <c r="HE19" s="368"/>
      <c r="HF19" s="368"/>
      <c r="HG19" s="368"/>
      <c r="HH19" s="368"/>
      <c r="HI19" s="368"/>
      <c r="HJ19" s="368"/>
      <c r="HK19" s="368"/>
      <c r="HL19" s="368"/>
      <c r="HM19" s="368"/>
      <c r="HN19" s="368"/>
      <c r="HO19" s="368"/>
      <c r="HP19" s="368"/>
      <c r="HQ19" s="368"/>
      <c r="HR19" s="368"/>
      <c r="HS19" s="368"/>
      <c r="HT19" s="368"/>
      <c r="HU19" s="368"/>
      <c r="HV19" s="368"/>
      <c r="HW19" s="368"/>
      <c r="HX19" s="368"/>
      <c r="HY19" s="368"/>
      <c r="HZ19" s="368"/>
      <c r="IA19" s="368"/>
      <c r="IB19" s="368"/>
      <c r="IC19" s="368"/>
      <c r="ID19" s="368"/>
      <c r="IE19" s="368"/>
      <c r="IF19" s="368"/>
      <c r="IG19" s="368"/>
      <c r="IH19" s="368"/>
      <c r="II19" s="368"/>
      <c r="IJ19" s="368"/>
      <c r="IK19" s="368"/>
      <c r="IL19" s="368"/>
      <c r="IM19" s="368"/>
      <c r="IN19" s="368"/>
      <c r="IO19" s="368"/>
      <c r="IP19" s="368"/>
      <c r="IQ19" s="368"/>
      <c r="IR19" s="368"/>
      <c r="IS19" s="368"/>
      <c r="IT19" s="368"/>
      <c r="IU19" s="368"/>
      <c r="IV19" s="368"/>
    </row>
    <row r="20" spans="1:256" ht="12.75">
      <c r="A20" s="363"/>
      <c r="B20" s="315"/>
      <c r="C20" s="274"/>
      <c r="D20" s="274"/>
      <c r="E20" s="272"/>
      <c r="F20" s="292"/>
      <c r="G20" s="297"/>
      <c r="H20" s="297"/>
      <c r="I20" s="254"/>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368"/>
      <c r="DI20" s="368"/>
      <c r="DJ20" s="368"/>
      <c r="DK20" s="368"/>
      <c r="DL20" s="368"/>
      <c r="DM20" s="368"/>
      <c r="DN20" s="368"/>
      <c r="DO20" s="368"/>
      <c r="DP20" s="368"/>
      <c r="DQ20" s="368"/>
      <c r="DR20" s="368"/>
      <c r="DS20" s="368"/>
      <c r="DT20" s="368"/>
      <c r="DU20" s="368"/>
      <c r="DV20" s="368"/>
      <c r="DW20" s="368"/>
      <c r="DX20" s="368"/>
      <c r="DY20" s="368"/>
      <c r="DZ20" s="368"/>
      <c r="EA20" s="368"/>
      <c r="EB20" s="368"/>
      <c r="EC20" s="368"/>
      <c r="ED20" s="368"/>
      <c r="EE20" s="368"/>
      <c r="EF20" s="368"/>
      <c r="EG20" s="368"/>
      <c r="EH20" s="368"/>
      <c r="EI20" s="368"/>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368"/>
      <c r="FK20" s="368"/>
      <c r="FL20" s="368"/>
      <c r="FM20" s="368"/>
      <c r="FN20" s="368"/>
      <c r="FO20" s="368"/>
      <c r="FP20" s="368"/>
      <c r="FQ20" s="368"/>
      <c r="FR20" s="368"/>
      <c r="FS20" s="368"/>
      <c r="FT20" s="368"/>
      <c r="FU20" s="368"/>
      <c r="FV20" s="368"/>
      <c r="FW20" s="368"/>
      <c r="FX20" s="368"/>
      <c r="FY20" s="368"/>
      <c r="FZ20" s="368"/>
      <c r="GA20" s="368"/>
      <c r="GB20" s="368"/>
      <c r="GC20" s="368"/>
      <c r="GD20" s="368"/>
      <c r="GE20" s="368"/>
      <c r="GF20" s="368"/>
      <c r="GG20" s="368"/>
      <c r="GH20" s="368"/>
      <c r="GI20" s="368"/>
      <c r="GJ20" s="368"/>
      <c r="GK20" s="368"/>
      <c r="GL20" s="368"/>
      <c r="GM20" s="368"/>
      <c r="GN20" s="368"/>
      <c r="GO20" s="368"/>
      <c r="GP20" s="368"/>
      <c r="GQ20" s="368"/>
      <c r="GR20" s="368"/>
      <c r="GS20" s="368"/>
      <c r="GT20" s="368"/>
      <c r="GU20" s="368"/>
      <c r="GV20" s="368"/>
      <c r="GW20" s="368"/>
      <c r="GX20" s="368"/>
      <c r="GY20" s="368"/>
      <c r="GZ20" s="368"/>
      <c r="HA20" s="368"/>
      <c r="HB20" s="368"/>
      <c r="HC20" s="368"/>
      <c r="HD20" s="368"/>
      <c r="HE20" s="368"/>
      <c r="HF20" s="368"/>
      <c r="HG20" s="368"/>
      <c r="HH20" s="368"/>
      <c r="HI20" s="368"/>
      <c r="HJ20" s="368"/>
      <c r="HK20" s="368"/>
      <c r="HL20" s="368"/>
      <c r="HM20" s="368"/>
      <c r="HN20" s="368"/>
      <c r="HO20" s="368"/>
      <c r="HP20" s="368"/>
      <c r="HQ20" s="368"/>
      <c r="HR20" s="368"/>
      <c r="HS20" s="368"/>
      <c r="HT20" s="368"/>
      <c r="HU20" s="368"/>
      <c r="HV20" s="368"/>
      <c r="HW20" s="368"/>
      <c r="HX20" s="368"/>
      <c r="HY20" s="368"/>
      <c r="HZ20" s="368"/>
      <c r="IA20" s="368"/>
      <c r="IB20" s="368"/>
      <c r="IC20" s="368"/>
      <c r="ID20" s="368"/>
      <c r="IE20" s="368"/>
      <c r="IF20" s="368"/>
      <c r="IG20" s="368"/>
      <c r="IH20" s="368"/>
      <c r="II20" s="368"/>
      <c r="IJ20" s="368"/>
      <c r="IK20" s="368"/>
      <c r="IL20" s="368"/>
      <c r="IM20" s="368"/>
      <c r="IN20" s="368"/>
      <c r="IO20" s="368"/>
      <c r="IP20" s="368"/>
      <c r="IQ20" s="368"/>
      <c r="IR20" s="368"/>
      <c r="IS20" s="368"/>
      <c r="IT20" s="368"/>
      <c r="IU20" s="368"/>
      <c r="IV20" s="368"/>
    </row>
    <row r="21" spans="1:256" ht="25.5">
      <c r="A21" s="479"/>
      <c r="B21" s="476" t="s">
        <v>274</v>
      </c>
      <c r="C21" s="477" t="s">
        <v>381</v>
      </c>
      <c r="D21" s="803" t="s">
        <v>382</v>
      </c>
      <c r="E21" s="804"/>
      <c r="F21" s="803" t="s">
        <v>383</v>
      </c>
      <c r="G21" s="804"/>
      <c r="H21" s="776" t="s">
        <v>226</v>
      </c>
      <c r="I21" s="778"/>
      <c r="J21" s="479"/>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c r="BW21" s="485"/>
      <c r="BX21" s="485"/>
      <c r="BY21" s="485"/>
      <c r="BZ21" s="485"/>
      <c r="CA21" s="485"/>
      <c r="CB21" s="485"/>
      <c r="CC21" s="485"/>
      <c r="CD21" s="485"/>
      <c r="CE21" s="485"/>
      <c r="CF21" s="485"/>
      <c r="CG21" s="485"/>
      <c r="CH21" s="485"/>
      <c r="CI21" s="485"/>
      <c r="CJ21" s="485"/>
      <c r="CK21" s="485"/>
      <c r="CL21" s="485"/>
      <c r="CM21" s="485"/>
      <c r="CN21" s="485"/>
      <c r="CO21" s="485"/>
      <c r="CP21" s="485"/>
      <c r="CQ21" s="485"/>
      <c r="CR21" s="485"/>
      <c r="CS21" s="485"/>
      <c r="CT21" s="485"/>
      <c r="CU21" s="485"/>
      <c r="CV21" s="485"/>
      <c r="CW21" s="485"/>
      <c r="CX21" s="485"/>
      <c r="CY21" s="485"/>
      <c r="CZ21" s="485"/>
      <c r="DA21" s="485"/>
      <c r="DB21" s="485"/>
      <c r="DC21" s="485"/>
      <c r="DD21" s="485"/>
      <c r="DE21" s="485"/>
      <c r="DF21" s="485"/>
      <c r="DG21" s="485"/>
      <c r="DH21" s="485"/>
      <c r="DI21" s="485"/>
      <c r="DJ21" s="485"/>
      <c r="DK21" s="485"/>
      <c r="DL21" s="485"/>
      <c r="DM21" s="485"/>
      <c r="DN21" s="485"/>
      <c r="DO21" s="485"/>
      <c r="DP21" s="485"/>
      <c r="DQ21" s="485"/>
      <c r="DR21" s="485"/>
      <c r="DS21" s="485"/>
      <c r="DT21" s="485"/>
      <c r="DU21" s="485"/>
      <c r="DV21" s="485"/>
      <c r="DW21" s="485"/>
      <c r="DX21" s="485"/>
      <c r="DY21" s="485"/>
      <c r="DZ21" s="485"/>
      <c r="EA21" s="485"/>
      <c r="EB21" s="485"/>
      <c r="EC21" s="485"/>
      <c r="ED21" s="485"/>
      <c r="EE21" s="485"/>
      <c r="EF21" s="485"/>
      <c r="EG21" s="485"/>
      <c r="EH21" s="485"/>
      <c r="EI21" s="485"/>
      <c r="EJ21" s="485"/>
      <c r="EK21" s="485"/>
      <c r="EL21" s="485"/>
      <c r="EM21" s="485"/>
      <c r="EN21" s="485"/>
      <c r="EO21" s="485"/>
      <c r="EP21" s="485"/>
      <c r="EQ21" s="485"/>
      <c r="ER21" s="485"/>
      <c r="ES21" s="485"/>
      <c r="ET21" s="485"/>
      <c r="EU21" s="485"/>
      <c r="EV21" s="485"/>
      <c r="EW21" s="485"/>
      <c r="EX21" s="485"/>
      <c r="EY21" s="485"/>
      <c r="EZ21" s="485"/>
      <c r="FA21" s="485"/>
      <c r="FB21" s="485"/>
      <c r="FC21" s="485"/>
      <c r="FD21" s="485"/>
      <c r="FE21" s="485"/>
      <c r="FF21" s="485"/>
      <c r="FG21" s="485"/>
      <c r="FH21" s="485"/>
      <c r="FI21" s="485"/>
      <c r="FJ21" s="485"/>
      <c r="FK21" s="485"/>
      <c r="FL21" s="485"/>
      <c r="FM21" s="485"/>
      <c r="FN21" s="485"/>
      <c r="FO21" s="485"/>
      <c r="FP21" s="485"/>
      <c r="FQ21" s="485"/>
      <c r="FR21" s="485"/>
      <c r="FS21" s="485"/>
      <c r="FT21" s="485"/>
      <c r="FU21" s="485"/>
      <c r="FV21" s="485"/>
      <c r="FW21" s="485"/>
      <c r="FX21" s="485"/>
      <c r="FY21" s="485"/>
      <c r="FZ21" s="485"/>
      <c r="GA21" s="485"/>
      <c r="GB21" s="485"/>
      <c r="GC21" s="485"/>
      <c r="GD21" s="485"/>
      <c r="GE21" s="485"/>
      <c r="GF21" s="485"/>
      <c r="GG21" s="485"/>
      <c r="GH21" s="485"/>
      <c r="GI21" s="485"/>
      <c r="GJ21" s="485"/>
      <c r="GK21" s="485"/>
      <c r="GL21" s="485"/>
      <c r="GM21" s="485"/>
      <c r="GN21" s="485"/>
      <c r="GO21" s="485"/>
      <c r="GP21" s="485"/>
      <c r="GQ21" s="485"/>
      <c r="GR21" s="485"/>
      <c r="GS21" s="485"/>
      <c r="GT21" s="485"/>
      <c r="GU21" s="485"/>
      <c r="GV21" s="485"/>
      <c r="GW21" s="485"/>
      <c r="GX21" s="485"/>
      <c r="GY21" s="485"/>
      <c r="GZ21" s="485"/>
      <c r="HA21" s="485"/>
      <c r="HB21" s="485"/>
      <c r="HC21" s="485"/>
      <c r="HD21" s="485"/>
      <c r="HE21" s="485"/>
      <c r="HF21" s="485"/>
      <c r="HG21" s="485"/>
      <c r="HH21" s="485"/>
      <c r="HI21" s="485"/>
      <c r="HJ21" s="485"/>
      <c r="HK21" s="485"/>
      <c r="HL21" s="485"/>
      <c r="HM21" s="485"/>
      <c r="HN21" s="485"/>
      <c r="HO21" s="485"/>
      <c r="HP21" s="485"/>
      <c r="HQ21" s="485"/>
      <c r="HR21" s="485"/>
      <c r="HS21" s="485"/>
      <c r="HT21" s="485"/>
      <c r="HU21" s="485"/>
      <c r="HV21" s="485"/>
      <c r="HW21" s="485"/>
      <c r="HX21" s="485"/>
      <c r="HY21" s="485"/>
      <c r="HZ21" s="485"/>
      <c r="IA21" s="485"/>
      <c r="IB21" s="485"/>
      <c r="IC21" s="485"/>
      <c r="ID21" s="485"/>
      <c r="IE21" s="485"/>
      <c r="IF21" s="485"/>
      <c r="IG21" s="485"/>
      <c r="IH21" s="485"/>
      <c r="II21" s="485"/>
      <c r="IJ21" s="485"/>
      <c r="IK21" s="485"/>
      <c r="IL21" s="485"/>
      <c r="IM21" s="485"/>
      <c r="IN21" s="485"/>
      <c r="IO21" s="485"/>
      <c r="IP21" s="485"/>
      <c r="IQ21" s="485"/>
      <c r="IR21" s="485"/>
      <c r="IS21" s="485"/>
      <c r="IT21" s="485"/>
      <c r="IU21" s="485"/>
      <c r="IV21" s="485"/>
    </row>
    <row r="22" spans="1:256" ht="12.75">
      <c r="A22" s="363"/>
      <c r="B22" s="316">
        <v>29</v>
      </c>
      <c r="C22" s="316">
        <v>10</v>
      </c>
      <c r="D22" s="700">
        <v>45</v>
      </c>
      <c r="E22" s="701"/>
      <c r="F22" s="700">
        <v>69</v>
      </c>
      <c r="G22" s="701"/>
      <c r="H22" s="702">
        <f>SUM(B22:G22)</f>
        <v>153</v>
      </c>
      <c r="I22" s="703"/>
      <c r="J22" s="479"/>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368"/>
      <c r="DK22" s="368"/>
      <c r="DL22" s="368"/>
      <c r="DM22" s="368"/>
      <c r="DN22" s="368"/>
      <c r="DO22" s="368"/>
      <c r="DP22" s="368"/>
      <c r="DQ22" s="368"/>
      <c r="DR22" s="368"/>
      <c r="DS22" s="368"/>
      <c r="DT22" s="368"/>
      <c r="DU22" s="368"/>
      <c r="DV22" s="368"/>
      <c r="DW22" s="368"/>
      <c r="DX22" s="368"/>
      <c r="DY22" s="368"/>
      <c r="DZ22" s="368"/>
      <c r="EA22" s="368"/>
      <c r="EB22" s="368"/>
      <c r="EC22" s="368"/>
      <c r="ED22" s="368"/>
      <c r="EE22" s="368"/>
      <c r="EF22" s="368"/>
      <c r="EG22" s="368"/>
      <c r="EH22" s="368"/>
      <c r="EI22" s="368"/>
      <c r="EJ22" s="368"/>
      <c r="EK22" s="368"/>
      <c r="EL22" s="368"/>
      <c r="EM22" s="368"/>
      <c r="EN22" s="368"/>
      <c r="EO22" s="368"/>
      <c r="EP22" s="368"/>
      <c r="EQ22" s="368"/>
      <c r="ER22" s="368"/>
      <c r="ES22" s="368"/>
      <c r="ET22" s="368"/>
      <c r="EU22" s="368"/>
      <c r="EV22" s="368"/>
      <c r="EW22" s="368"/>
      <c r="EX22" s="368"/>
      <c r="EY22" s="368"/>
      <c r="EZ22" s="368"/>
      <c r="FA22" s="368"/>
      <c r="FB22" s="368"/>
      <c r="FC22" s="368"/>
      <c r="FD22" s="368"/>
      <c r="FE22" s="368"/>
      <c r="FF22" s="368"/>
      <c r="FG22" s="368"/>
      <c r="FH22" s="368"/>
      <c r="FI22" s="368"/>
      <c r="FJ22" s="368"/>
      <c r="FK22" s="368"/>
      <c r="FL22" s="368"/>
      <c r="FM22" s="368"/>
      <c r="FN22" s="368"/>
      <c r="FO22" s="368"/>
      <c r="FP22" s="368"/>
      <c r="FQ22" s="368"/>
      <c r="FR22" s="368"/>
      <c r="FS22" s="368"/>
      <c r="FT22" s="368"/>
      <c r="FU22" s="368"/>
      <c r="FV22" s="368"/>
      <c r="FW22" s="368"/>
      <c r="FX22" s="368"/>
      <c r="FY22" s="368"/>
      <c r="FZ22" s="368"/>
      <c r="GA22" s="368"/>
      <c r="GB22" s="368"/>
      <c r="GC22" s="368"/>
      <c r="GD22" s="368"/>
      <c r="GE22" s="368"/>
      <c r="GF22" s="368"/>
      <c r="GG22" s="368"/>
      <c r="GH22" s="368"/>
      <c r="GI22" s="368"/>
      <c r="GJ22" s="368"/>
      <c r="GK22" s="368"/>
      <c r="GL22" s="368"/>
      <c r="GM22" s="368"/>
      <c r="GN22" s="368"/>
      <c r="GO22" s="368"/>
      <c r="GP22" s="368"/>
      <c r="GQ22" s="368"/>
      <c r="GR22" s="368"/>
      <c r="GS22" s="368"/>
      <c r="GT22" s="368"/>
      <c r="GU22" s="368"/>
      <c r="GV22" s="368"/>
      <c r="GW22" s="368"/>
      <c r="GX22" s="368"/>
      <c r="GY22" s="368"/>
      <c r="GZ22" s="368"/>
      <c r="HA22" s="368"/>
      <c r="HB22" s="368"/>
      <c r="HC22" s="368"/>
      <c r="HD22" s="368"/>
      <c r="HE22" s="368"/>
      <c r="HF22" s="368"/>
      <c r="HG22" s="368"/>
      <c r="HH22" s="368"/>
      <c r="HI22" s="368"/>
      <c r="HJ22" s="368"/>
      <c r="HK22" s="368"/>
      <c r="HL22" s="368"/>
      <c r="HM22" s="368"/>
      <c r="HN22" s="368"/>
      <c r="HO22" s="368"/>
      <c r="HP22" s="368"/>
      <c r="HQ22" s="368"/>
      <c r="HR22" s="368"/>
      <c r="HS22" s="368"/>
      <c r="HT22" s="368"/>
      <c r="HU22" s="368"/>
      <c r="HV22" s="368"/>
      <c r="HW22" s="368"/>
      <c r="HX22" s="368"/>
      <c r="HY22" s="368"/>
      <c r="HZ22" s="368"/>
      <c r="IA22" s="368"/>
      <c r="IB22" s="368"/>
      <c r="IC22" s="368"/>
      <c r="ID22" s="368"/>
      <c r="IE22" s="368"/>
      <c r="IF22" s="368"/>
      <c r="IG22" s="368"/>
      <c r="IH22" s="368"/>
      <c r="II22" s="368"/>
      <c r="IJ22" s="368"/>
      <c r="IK22" s="368"/>
      <c r="IL22" s="368"/>
      <c r="IM22" s="368"/>
      <c r="IN22" s="368"/>
      <c r="IO22" s="368"/>
      <c r="IP22" s="368"/>
      <c r="IQ22" s="368"/>
      <c r="IR22" s="368"/>
      <c r="IS22" s="368"/>
      <c r="IT22" s="368"/>
      <c r="IU22" s="368"/>
      <c r="IV22" s="368"/>
    </row>
    <row r="23" spans="1:256" ht="12.75">
      <c r="A23" s="363"/>
      <c r="B23" s="296"/>
      <c r="C23" s="296"/>
      <c r="D23" s="296"/>
      <c r="E23" s="308"/>
      <c r="F23" s="308"/>
      <c r="G23" s="308"/>
      <c r="H23" s="297"/>
      <c r="I23" s="254"/>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c r="DO23" s="368"/>
      <c r="DP23" s="368"/>
      <c r="DQ23" s="368"/>
      <c r="DR23" s="368"/>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c r="FF23" s="368"/>
      <c r="FG23" s="368"/>
      <c r="FH23" s="368"/>
      <c r="FI23" s="368"/>
      <c r="FJ23" s="368"/>
      <c r="FK23" s="368"/>
      <c r="FL23" s="368"/>
      <c r="FM23" s="368"/>
      <c r="FN23" s="368"/>
      <c r="FO23" s="368"/>
      <c r="FP23" s="368"/>
      <c r="FQ23" s="368"/>
      <c r="FR23" s="368"/>
      <c r="FS23" s="368"/>
      <c r="FT23" s="368"/>
      <c r="FU23" s="368"/>
      <c r="FV23" s="368"/>
      <c r="FW23" s="368"/>
      <c r="FX23" s="368"/>
      <c r="FY23" s="368"/>
      <c r="FZ23" s="368"/>
      <c r="GA23" s="368"/>
      <c r="GB23" s="368"/>
      <c r="GC23" s="368"/>
      <c r="GD23" s="368"/>
      <c r="GE23" s="368"/>
      <c r="GF23" s="368"/>
      <c r="GG23" s="368"/>
      <c r="GH23" s="368"/>
      <c r="GI23" s="368"/>
      <c r="GJ23" s="368"/>
      <c r="GK23" s="368"/>
      <c r="GL23" s="368"/>
      <c r="GM23" s="368"/>
      <c r="GN23" s="368"/>
      <c r="GO23" s="368"/>
      <c r="GP23" s="368"/>
      <c r="GQ23" s="368"/>
      <c r="GR23" s="368"/>
      <c r="GS23" s="368"/>
      <c r="GT23" s="368"/>
      <c r="GU23" s="368"/>
      <c r="GV23" s="368"/>
      <c r="GW23" s="368"/>
      <c r="GX23" s="368"/>
      <c r="GY23" s="368"/>
      <c r="GZ23" s="368"/>
      <c r="HA23" s="368"/>
      <c r="HB23" s="368"/>
      <c r="HC23" s="368"/>
      <c r="HD23" s="368"/>
      <c r="HE23" s="368"/>
      <c r="HF23" s="368"/>
      <c r="HG23" s="368"/>
      <c r="HH23" s="368"/>
      <c r="HI23" s="368"/>
      <c r="HJ23" s="368"/>
      <c r="HK23" s="368"/>
      <c r="HL23" s="368"/>
      <c r="HM23" s="368"/>
      <c r="HN23" s="368"/>
      <c r="HO23" s="368"/>
      <c r="HP23" s="368"/>
      <c r="HQ23" s="368"/>
      <c r="HR23" s="368"/>
      <c r="HS23" s="368"/>
      <c r="HT23" s="368"/>
      <c r="HU23" s="368"/>
      <c r="HV23" s="368"/>
      <c r="HW23" s="368"/>
      <c r="HX23" s="368"/>
      <c r="HY23" s="368"/>
      <c r="HZ23" s="368"/>
      <c r="IA23" s="368"/>
      <c r="IB23" s="368"/>
      <c r="IC23" s="368"/>
      <c r="ID23" s="368"/>
      <c r="IE23" s="368"/>
      <c r="IF23" s="368"/>
      <c r="IG23" s="368"/>
      <c r="IH23" s="368"/>
      <c r="II23" s="368"/>
      <c r="IJ23" s="368"/>
      <c r="IK23" s="368"/>
      <c r="IL23" s="368"/>
      <c r="IM23" s="368"/>
      <c r="IN23" s="368"/>
      <c r="IO23" s="368"/>
      <c r="IP23" s="368"/>
      <c r="IQ23" s="368"/>
      <c r="IR23" s="368"/>
      <c r="IS23" s="368"/>
      <c r="IT23" s="368"/>
      <c r="IU23" s="368"/>
      <c r="IV23" s="368"/>
    </row>
    <row r="24" spans="2:256" ht="12.75">
      <c r="B24" s="704" t="s">
        <v>365</v>
      </c>
      <c r="C24" s="704"/>
      <c r="D24" s="704"/>
      <c r="E24" s="704"/>
      <c r="F24" s="704"/>
      <c r="G24" s="704"/>
      <c r="H24" s="704"/>
      <c r="I24" s="704"/>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8"/>
      <c r="CF24" s="368"/>
      <c r="CG24" s="368"/>
      <c r="CH24" s="368"/>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8"/>
      <c r="DS24" s="368"/>
      <c r="DT24" s="368"/>
      <c r="DU24" s="368"/>
      <c r="DV24" s="368"/>
      <c r="DW24" s="368"/>
      <c r="DX24" s="368"/>
      <c r="DY24" s="368"/>
      <c r="DZ24" s="368"/>
      <c r="EA24" s="368"/>
      <c r="EB24" s="368"/>
      <c r="EC24" s="368"/>
      <c r="ED24" s="368"/>
      <c r="EE24" s="368"/>
      <c r="EF24" s="368"/>
      <c r="EG24" s="368"/>
      <c r="EH24" s="368"/>
      <c r="EI24" s="368"/>
      <c r="EJ24" s="368"/>
      <c r="EK24" s="368"/>
      <c r="EL24" s="368"/>
      <c r="EM24" s="368"/>
      <c r="EN24" s="368"/>
      <c r="EO24" s="368"/>
      <c r="EP24" s="368"/>
      <c r="EQ24" s="368"/>
      <c r="ER24" s="368"/>
      <c r="ES24" s="368"/>
      <c r="ET24" s="368"/>
      <c r="EU24" s="368"/>
      <c r="EV24" s="368"/>
      <c r="EW24" s="368"/>
      <c r="EX24" s="368"/>
      <c r="EY24" s="368"/>
      <c r="EZ24" s="368"/>
      <c r="FA24" s="368"/>
      <c r="FB24" s="368"/>
      <c r="FC24" s="368"/>
      <c r="FD24" s="368"/>
      <c r="FE24" s="368"/>
      <c r="FF24" s="368"/>
      <c r="FG24" s="368"/>
      <c r="FH24" s="368"/>
      <c r="FI24" s="368"/>
      <c r="FJ24" s="368"/>
      <c r="FK24" s="368"/>
      <c r="FL24" s="368"/>
      <c r="FM24" s="368"/>
      <c r="FN24" s="368"/>
      <c r="FO24" s="368"/>
      <c r="FP24" s="368"/>
      <c r="FQ24" s="368"/>
      <c r="FR24" s="368"/>
      <c r="FS24" s="368"/>
      <c r="FT24" s="368"/>
      <c r="FU24" s="368"/>
      <c r="FV24" s="368"/>
      <c r="FW24" s="368"/>
      <c r="FX24" s="368"/>
      <c r="FY24" s="368"/>
      <c r="FZ24" s="368"/>
      <c r="GA24" s="368"/>
      <c r="GB24" s="368"/>
      <c r="GC24" s="368"/>
      <c r="GD24" s="368"/>
      <c r="GE24" s="368"/>
      <c r="GF24" s="368"/>
      <c r="GG24" s="368"/>
      <c r="GH24" s="368"/>
      <c r="GI24" s="368"/>
      <c r="GJ24" s="368"/>
      <c r="GK24" s="368"/>
      <c r="GL24" s="368"/>
      <c r="GM24" s="368"/>
      <c r="GN24" s="368"/>
      <c r="GO24" s="368"/>
      <c r="GP24" s="368"/>
      <c r="GQ24" s="368"/>
      <c r="GR24" s="368"/>
      <c r="GS24" s="368"/>
      <c r="GT24" s="368"/>
      <c r="GU24" s="368"/>
      <c r="GV24" s="368"/>
      <c r="GW24" s="368"/>
      <c r="GX24" s="368"/>
      <c r="GY24" s="368"/>
      <c r="GZ24" s="368"/>
      <c r="HA24" s="368"/>
      <c r="HB24" s="368"/>
      <c r="HC24" s="368"/>
      <c r="HD24" s="368"/>
      <c r="HE24" s="368"/>
      <c r="HF24" s="368"/>
      <c r="HG24" s="368"/>
      <c r="HH24" s="368"/>
      <c r="HI24" s="368"/>
      <c r="HJ24" s="368"/>
      <c r="HK24" s="368"/>
      <c r="HL24" s="368"/>
      <c r="HM24" s="368"/>
      <c r="HN24" s="368"/>
      <c r="HO24" s="368"/>
      <c r="HP24" s="368"/>
      <c r="HQ24" s="368"/>
      <c r="HR24" s="368"/>
      <c r="HS24" s="368"/>
      <c r="HT24" s="368"/>
      <c r="HU24" s="368"/>
      <c r="HV24" s="368"/>
      <c r="HW24" s="368"/>
      <c r="HX24" s="368"/>
      <c r="HY24" s="368"/>
      <c r="HZ24" s="368"/>
      <c r="IA24" s="368"/>
      <c r="IB24" s="368"/>
      <c r="IC24" s="368"/>
      <c r="ID24" s="368"/>
      <c r="IE24" s="368"/>
      <c r="IF24" s="368"/>
      <c r="IG24" s="368"/>
      <c r="IH24" s="368"/>
      <c r="II24" s="368"/>
      <c r="IJ24" s="368"/>
      <c r="IK24" s="368"/>
      <c r="IL24" s="368"/>
      <c r="IM24" s="368"/>
      <c r="IN24" s="368"/>
      <c r="IO24" s="368"/>
      <c r="IP24" s="368"/>
      <c r="IQ24" s="368"/>
      <c r="IR24" s="368"/>
      <c r="IS24" s="368"/>
      <c r="IT24" s="368"/>
      <c r="IU24" s="368"/>
      <c r="IV24" s="368"/>
    </row>
    <row r="25" spans="2:256" ht="12.75">
      <c r="B25" s="317"/>
      <c r="C25" s="317"/>
      <c r="D25" s="317"/>
      <c r="E25" s="317"/>
      <c r="F25" s="317"/>
      <c r="G25" s="317"/>
      <c r="H25" s="317"/>
      <c r="I25" s="317"/>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c r="HM25" s="368"/>
      <c r="HN25" s="368"/>
      <c r="HO25" s="368"/>
      <c r="HP25" s="368"/>
      <c r="HQ25" s="368"/>
      <c r="HR25" s="368"/>
      <c r="HS25" s="368"/>
      <c r="HT25" s="368"/>
      <c r="HU25" s="368"/>
      <c r="HV25" s="368"/>
      <c r="HW25" s="368"/>
      <c r="HX25" s="368"/>
      <c r="HY25" s="368"/>
      <c r="HZ25" s="368"/>
      <c r="IA25" s="368"/>
      <c r="IB25" s="368"/>
      <c r="IC25" s="368"/>
      <c r="ID25" s="368"/>
      <c r="IE25" s="368"/>
      <c r="IF25" s="368"/>
      <c r="IG25" s="368"/>
      <c r="IH25" s="368"/>
      <c r="II25" s="368"/>
      <c r="IJ25" s="368"/>
      <c r="IK25" s="368"/>
      <c r="IL25" s="368"/>
      <c r="IM25" s="368"/>
      <c r="IN25" s="368"/>
      <c r="IO25" s="368"/>
      <c r="IP25" s="368"/>
      <c r="IQ25" s="368"/>
      <c r="IR25" s="368"/>
      <c r="IS25" s="368"/>
      <c r="IT25" s="368"/>
      <c r="IU25" s="368"/>
      <c r="IV25" s="368"/>
    </row>
    <row r="26" spans="2:8" ht="12.75">
      <c r="B26" s="318"/>
      <c r="C26" s="783" t="s">
        <v>384</v>
      </c>
      <c r="D26" s="783" t="s">
        <v>385</v>
      </c>
      <c r="E26" s="783" t="s">
        <v>386</v>
      </c>
      <c r="F26" s="783" t="s">
        <v>387</v>
      </c>
      <c r="G26" s="783" t="s">
        <v>388</v>
      </c>
      <c r="H26" s="786" t="s">
        <v>226</v>
      </c>
    </row>
    <row r="27" spans="2:8" ht="12.75">
      <c r="B27" s="318"/>
      <c r="C27" s="784"/>
      <c r="D27" s="784"/>
      <c r="E27" s="784"/>
      <c r="F27" s="784"/>
      <c r="G27" s="784"/>
      <c r="H27" s="787"/>
    </row>
    <row r="28" spans="2:8" ht="12.75">
      <c r="B28" s="318"/>
      <c r="C28" s="784"/>
      <c r="D28" s="784"/>
      <c r="E28" s="784"/>
      <c r="F28" s="784"/>
      <c r="G28" s="784"/>
      <c r="H28" s="787"/>
    </row>
    <row r="29" spans="2:8" ht="12.75">
      <c r="B29" s="318"/>
      <c r="C29" s="784"/>
      <c r="D29" s="784"/>
      <c r="E29" s="784"/>
      <c r="F29" s="784"/>
      <c r="G29" s="784"/>
      <c r="H29" s="787"/>
    </row>
    <row r="30" spans="2:8" ht="12.75">
      <c r="B30" s="318"/>
      <c r="C30" s="784"/>
      <c r="D30" s="784"/>
      <c r="E30" s="784"/>
      <c r="F30" s="784"/>
      <c r="G30" s="784"/>
      <c r="H30" s="787"/>
    </row>
    <row r="31" spans="2:8" ht="12.75">
      <c r="B31" s="318"/>
      <c r="C31" s="784"/>
      <c r="D31" s="784"/>
      <c r="E31" s="784"/>
      <c r="F31" s="784"/>
      <c r="G31" s="784"/>
      <c r="H31" s="787"/>
    </row>
    <row r="32" spans="2:8" ht="12.75">
      <c r="B32" s="318"/>
      <c r="C32" s="785"/>
      <c r="D32" s="785"/>
      <c r="E32" s="785"/>
      <c r="F32" s="785"/>
      <c r="G32" s="785"/>
      <c r="H32" s="788"/>
    </row>
    <row r="33" spans="2:8" ht="12.75">
      <c r="B33" s="319" t="s">
        <v>291</v>
      </c>
      <c r="C33" s="331">
        <v>17.41741741741742</v>
      </c>
      <c r="D33" s="332">
        <v>0.7340674007340674</v>
      </c>
      <c r="E33" s="332">
        <v>13.54688021354688</v>
      </c>
      <c r="F33" s="331">
        <v>14.714714714714715</v>
      </c>
      <c r="G33" s="331">
        <v>53.58692025358692</v>
      </c>
      <c r="H33" s="335">
        <f>SUM(C33:G33)</f>
        <v>100</v>
      </c>
    </row>
    <row r="34" spans="2:8" ht="12.75">
      <c r="B34" s="325" t="s">
        <v>241</v>
      </c>
      <c r="C34" s="337"/>
      <c r="D34" s="327"/>
      <c r="E34" s="327"/>
      <c r="F34" s="327"/>
      <c r="G34" s="326"/>
      <c r="H34" s="339">
        <v>2997</v>
      </c>
    </row>
    <row r="35" spans="1:256" ht="12.75">
      <c r="A35" s="363"/>
      <c r="B35" s="296"/>
      <c r="C35" s="296"/>
      <c r="D35" s="296"/>
      <c r="E35" s="308"/>
      <c r="F35" s="308"/>
      <c r="G35" s="308"/>
      <c r="H35" s="297"/>
      <c r="I35" s="254"/>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368"/>
      <c r="DI35" s="368"/>
      <c r="DJ35" s="368"/>
      <c r="DK35" s="368"/>
      <c r="DL35" s="368"/>
      <c r="DM35" s="368"/>
      <c r="DN35" s="368"/>
      <c r="DO35" s="368"/>
      <c r="DP35" s="368"/>
      <c r="DQ35" s="368"/>
      <c r="DR35" s="368"/>
      <c r="DS35" s="368"/>
      <c r="DT35" s="368"/>
      <c r="DU35" s="368"/>
      <c r="DV35" s="368"/>
      <c r="DW35" s="368"/>
      <c r="DX35" s="368"/>
      <c r="DY35" s="368"/>
      <c r="DZ35" s="368"/>
      <c r="EA35" s="368"/>
      <c r="EB35" s="368"/>
      <c r="EC35" s="368"/>
      <c r="ED35" s="368"/>
      <c r="EE35" s="368"/>
      <c r="EF35" s="368"/>
      <c r="EG35" s="368"/>
      <c r="EH35" s="368"/>
      <c r="EI35" s="368"/>
      <c r="EJ35" s="368"/>
      <c r="EK35" s="368"/>
      <c r="EL35" s="368"/>
      <c r="EM35" s="368"/>
      <c r="EN35" s="368"/>
      <c r="EO35" s="368"/>
      <c r="EP35" s="368"/>
      <c r="EQ35" s="368"/>
      <c r="ER35" s="368"/>
      <c r="ES35" s="368"/>
      <c r="ET35" s="368"/>
      <c r="EU35" s="368"/>
      <c r="EV35" s="368"/>
      <c r="EW35" s="368"/>
      <c r="EX35" s="368"/>
      <c r="EY35" s="368"/>
      <c r="EZ35" s="368"/>
      <c r="FA35" s="368"/>
      <c r="FB35" s="368"/>
      <c r="FC35" s="368"/>
      <c r="FD35" s="368"/>
      <c r="FE35" s="368"/>
      <c r="FF35" s="368"/>
      <c r="FG35" s="368"/>
      <c r="FH35" s="368"/>
      <c r="FI35" s="368"/>
      <c r="FJ35" s="368"/>
      <c r="FK35" s="368"/>
      <c r="FL35" s="368"/>
      <c r="FM35" s="368"/>
      <c r="FN35" s="368"/>
      <c r="FO35" s="368"/>
      <c r="FP35" s="368"/>
      <c r="FQ35" s="368"/>
      <c r="FR35" s="368"/>
      <c r="FS35" s="368"/>
      <c r="FT35" s="368"/>
      <c r="FU35" s="368"/>
      <c r="FV35" s="368"/>
      <c r="FW35" s="368"/>
      <c r="FX35" s="368"/>
      <c r="FY35" s="368"/>
      <c r="FZ35" s="368"/>
      <c r="GA35" s="368"/>
      <c r="GB35" s="368"/>
      <c r="GC35" s="368"/>
      <c r="GD35" s="368"/>
      <c r="GE35" s="368"/>
      <c r="GF35" s="368"/>
      <c r="GG35" s="368"/>
      <c r="GH35" s="368"/>
      <c r="GI35" s="368"/>
      <c r="GJ35" s="368"/>
      <c r="GK35" s="368"/>
      <c r="GL35" s="368"/>
      <c r="GM35" s="368"/>
      <c r="GN35" s="368"/>
      <c r="GO35" s="368"/>
      <c r="GP35" s="368"/>
      <c r="GQ35" s="368"/>
      <c r="GR35" s="368"/>
      <c r="GS35" s="368"/>
      <c r="GT35" s="368"/>
      <c r="GU35" s="368"/>
      <c r="GV35" s="368"/>
      <c r="GW35" s="368"/>
      <c r="GX35" s="368"/>
      <c r="GY35" s="368"/>
      <c r="GZ35" s="368"/>
      <c r="HA35" s="368"/>
      <c r="HB35" s="368"/>
      <c r="HC35" s="368"/>
      <c r="HD35" s="368"/>
      <c r="HE35" s="368"/>
      <c r="HF35" s="368"/>
      <c r="HG35" s="368"/>
      <c r="HH35" s="368"/>
      <c r="HI35" s="368"/>
      <c r="HJ35" s="368"/>
      <c r="HK35" s="368"/>
      <c r="HL35" s="368"/>
      <c r="HM35" s="368"/>
      <c r="HN35" s="368"/>
      <c r="HO35" s="368"/>
      <c r="HP35" s="368"/>
      <c r="HQ35" s="368"/>
      <c r="HR35" s="368"/>
      <c r="HS35" s="368"/>
      <c r="HT35" s="368"/>
      <c r="HU35" s="368"/>
      <c r="HV35" s="368"/>
      <c r="HW35" s="368"/>
      <c r="HX35" s="368"/>
      <c r="HY35" s="368"/>
      <c r="HZ35" s="368"/>
      <c r="IA35" s="368"/>
      <c r="IB35" s="368"/>
      <c r="IC35" s="368"/>
      <c r="ID35" s="368"/>
      <c r="IE35" s="368"/>
      <c r="IF35" s="368"/>
      <c r="IG35" s="368"/>
      <c r="IH35" s="368"/>
      <c r="II35" s="368"/>
      <c r="IJ35" s="368"/>
      <c r="IK35" s="368"/>
      <c r="IL35" s="368"/>
      <c r="IM35" s="368"/>
      <c r="IN35" s="368"/>
      <c r="IO35" s="368"/>
      <c r="IP35" s="368"/>
      <c r="IQ35" s="368"/>
      <c r="IR35" s="368"/>
      <c r="IS35" s="368"/>
      <c r="IT35" s="368"/>
      <c r="IU35" s="368"/>
      <c r="IV35" s="368"/>
    </row>
    <row r="36" spans="2:9" ht="12.75">
      <c r="B36" s="704" t="s">
        <v>283</v>
      </c>
      <c r="C36" s="704"/>
      <c r="D36" s="704"/>
      <c r="E36" s="704"/>
      <c r="F36" s="704"/>
      <c r="G36" s="704"/>
      <c r="H36" s="704"/>
      <c r="I36" s="704"/>
    </row>
    <row r="37" spans="2:9" ht="12.75">
      <c r="B37" s="343"/>
      <c r="C37" s="343"/>
      <c r="D37" s="343"/>
      <c r="E37" s="343"/>
      <c r="F37" s="333"/>
      <c r="G37" s="333"/>
      <c r="H37" s="341"/>
      <c r="I37" s="342"/>
    </row>
    <row r="38" spans="2:7" ht="12.75">
      <c r="B38" s="789" t="s">
        <v>235</v>
      </c>
      <c r="C38" s="791" t="s">
        <v>291</v>
      </c>
      <c r="D38" s="791"/>
      <c r="E38" s="333"/>
      <c r="F38" s="341"/>
      <c r="G38" s="342"/>
    </row>
    <row r="39" spans="2:7" ht="12.75">
      <c r="B39" s="790"/>
      <c r="C39" s="792"/>
      <c r="D39" s="792"/>
      <c r="E39" s="333"/>
      <c r="F39" s="341"/>
      <c r="G39" s="342"/>
    </row>
    <row r="40" spans="2:7" ht="12.75">
      <c r="B40" s="276" t="s">
        <v>242</v>
      </c>
      <c r="C40" s="747">
        <v>0.7340674007340674</v>
      </c>
      <c r="D40" s="748"/>
      <c r="E40" s="333"/>
      <c r="F40" s="341"/>
      <c r="G40" s="342"/>
    </row>
    <row r="41" spans="2:7" ht="12.75">
      <c r="B41" s="344" t="s">
        <v>243</v>
      </c>
      <c r="C41" s="743">
        <v>54.75475475475476</v>
      </c>
      <c r="D41" s="744"/>
      <c r="E41" s="333"/>
      <c r="F41" s="341"/>
      <c r="G41" s="342"/>
    </row>
    <row r="42" spans="2:7" ht="12.75">
      <c r="B42" s="344" t="s">
        <v>244</v>
      </c>
      <c r="C42" s="743">
        <v>27.660994327660994</v>
      </c>
      <c r="D42" s="744"/>
      <c r="E42" s="333"/>
      <c r="F42" s="341"/>
      <c r="G42" s="342"/>
    </row>
    <row r="43" spans="2:7" ht="12.75">
      <c r="B43" s="344" t="s">
        <v>245</v>
      </c>
      <c r="C43" s="743">
        <v>9.976643309976643</v>
      </c>
      <c r="D43" s="744"/>
      <c r="E43" s="333"/>
      <c r="F43" s="341"/>
      <c r="G43" s="342"/>
    </row>
    <row r="44" spans="2:7" ht="12.75">
      <c r="B44" s="344" t="s">
        <v>246</v>
      </c>
      <c r="C44" s="743">
        <v>2.669336002669336</v>
      </c>
      <c r="D44" s="744"/>
      <c r="E44" s="333"/>
      <c r="F44" s="341"/>
      <c r="G44" s="342"/>
    </row>
    <row r="45" spans="2:7" ht="12.75">
      <c r="B45" s="344" t="s">
        <v>247</v>
      </c>
      <c r="C45" s="743">
        <v>1.6016016016016017</v>
      </c>
      <c r="D45" s="744"/>
      <c r="E45" s="333"/>
      <c r="F45" s="341"/>
      <c r="G45" s="342"/>
    </row>
    <row r="46" spans="2:7" ht="12.75">
      <c r="B46" s="344" t="s">
        <v>248</v>
      </c>
      <c r="C46" s="743">
        <v>1.5348682015348682</v>
      </c>
      <c r="D46" s="744"/>
      <c r="E46" s="333"/>
      <c r="F46" s="341"/>
      <c r="G46" s="342"/>
    </row>
    <row r="47" spans="2:7" ht="12.75">
      <c r="B47" s="344" t="s">
        <v>249</v>
      </c>
      <c r="C47" s="743">
        <v>0.8008008008008008</v>
      </c>
      <c r="D47" s="744"/>
      <c r="E47" s="333"/>
      <c r="F47" s="341"/>
      <c r="G47" s="342"/>
    </row>
    <row r="48" spans="2:7" ht="12.75">
      <c r="B48" s="344" t="s">
        <v>250</v>
      </c>
      <c r="C48" s="743">
        <v>0.2669336002669336</v>
      </c>
      <c r="D48" s="744"/>
      <c r="E48" s="333"/>
      <c r="F48" s="341"/>
      <c r="G48" s="342"/>
    </row>
    <row r="49" spans="2:7" ht="12.75">
      <c r="B49" s="345" t="s">
        <v>227</v>
      </c>
      <c r="C49" s="743">
        <v>0</v>
      </c>
      <c r="D49" s="744"/>
      <c r="E49" s="333"/>
      <c r="F49" s="341"/>
      <c r="G49" s="342"/>
    </row>
    <row r="50" spans="2:7" ht="12.75">
      <c r="B50" s="346" t="s">
        <v>226</v>
      </c>
      <c r="C50" s="745">
        <f>SUM(C40:C49)</f>
        <v>100</v>
      </c>
      <c r="D50" s="746"/>
      <c r="E50" s="333"/>
      <c r="F50" s="341"/>
      <c r="G50" s="342"/>
    </row>
    <row r="51" spans="2:7" ht="12.75">
      <c r="B51" s="336" t="s">
        <v>241</v>
      </c>
      <c r="C51" s="737">
        <v>2997</v>
      </c>
      <c r="D51" s="738"/>
      <c r="E51" s="333"/>
      <c r="F51" s="341"/>
      <c r="G51" s="342"/>
    </row>
    <row r="52" spans="2:9" ht="12.75">
      <c r="B52" s="340"/>
      <c r="C52" s="333"/>
      <c r="D52" s="333"/>
      <c r="E52" s="333"/>
      <c r="F52" s="333"/>
      <c r="G52" s="333"/>
      <c r="H52" s="341"/>
      <c r="I52" s="342"/>
    </row>
  </sheetData>
  <sheetProtection/>
  <mergeCells count="40">
    <mergeCell ref="C48:D48"/>
    <mergeCell ref="C49:D49"/>
    <mergeCell ref="C50:D50"/>
    <mergeCell ref="C51:D51"/>
    <mergeCell ref="B16:C16"/>
    <mergeCell ref="B17:C17"/>
    <mergeCell ref="C42:D42"/>
    <mergeCell ref="C43:D43"/>
    <mergeCell ref="C44:D44"/>
    <mergeCell ref="C45:D45"/>
    <mergeCell ref="C46:D46"/>
    <mergeCell ref="C47:D47"/>
    <mergeCell ref="H26:H32"/>
    <mergeCell ref="B36:I36"/>
    <mergeCell ref="B38:B39"/>
    <mergeCell ref="C38:D39"/>
    <mergeCell ref="C40:D40"/>
    <mergeCell ref="C41:D41"/>
    <mergeCell ref="H21:I21"/>
    <mergeCell ref="D22:E22"/>
    <mergeCell ref="F22:G22"/>
    <mergeCell ref="H22:I22"/>
    <mergeCell ref="B24:I24"/>
    <mergeCell ref="C26:C32"/>
    <mergeCell ref="D26:D32"/>
    <mergeCell ref="E26:E32"/>
    <mergeCell ref="F26:F32"/>
    <mergeCell ref="G26:G32"/>
    <mergeCell ref="B13:C13"/>
    <mergeCell ref="B14:C14"/>
    <mergeCell ref="B15:C15"/>
    <mergeCell ref="B19:G19"/>
    <mergeCell ref="D21:E21"/>
    <mergeCell ref="F21:G21"/>
    <mergeCell ref="A1:I1"/>
    <mergeCell ref="B3:G3"/>
    <mergeCell ref="B5:B7"/>
    <mergeCell ref="C5:F5"/>
    <mergeCell ref="B9:G9"/>
    <mergeCell ref="B12:C12"/>
  </mergeCells>
  <printOptions/>
  <pageMargins left="0.7" right="0.7" top="0.75" bottom="0.75" header="0.3" footer="0.3"/>
  <pageSetup orientation="portrait" paperSize="9"/>
</worksheet>
</file>

<file path=xl/worksheets/sheet91.xml><?xml version="1.0" encoding="utf-8"?>
<worksheet xmlns="http://schemas.openxmlformats.org/spreadsheetml/2006/main" xmlns:r="http://schemas.openxmlformats.org/officeDocument/2006/relationships">
  <dimension ref="A1:H51"/>
  <sheetViews>
    <sheetView zoomScalePageLayoutView="0" workbookViewId="0" topLeftCell="A10">
      <selection activeCell="O39" sqref="O39"/>
    </sheetView>
  </sheetViews>
  <sheetFormatPr defaultColWidth="11.421875" defaultRowHeight="12.75"/>
  <cols>
    <col min="1" max="1" width="2.140625" style="347" customWidth="1"/>
    <col min="2" max="4" width="11.421875" style="347" customWidth="1"/>
    <col min="5" max="5" width="9.8515625" style="347" customWidth="1"/>
    <col min="6" max="7" width="25.7109375" style="347" customWidth="1"/>
    <col min="8" max="8" width="4.00390625" style="347" customWidth="1"/>
    <col min="9" max="16384" width="11.421875" style="347" customWidth="1"/>
  </cols>
  <sheetData>
    <row r="1" spans="1:8" ht="16.5">
      <c r="A1" s="795" t="s">
        <v>400</v>
      </c>
      <c r="B1" s="795"/>
      <c r="C1" s="795"/>
      <c r="D1" s="795"/>
      <c r="E1" s="795"/>
      <c r="F1" s="795"/>
      <c r="G1" s="795"/>
      <c r="H1" s="795"/>
    </row>
    <row r="2" spans="1:8" ht="12.75">
      <c r="A2" s="387"/>
      <c r="B2" s="387"/>
      <c r="C2" s="387"/>
      <c r="D2" s="387"/>
      <c r="E2" s="387"/>
      <c r="F2" s="387"/>
      <c r="G2" s="387"/>
      <c r="H2" s="387"/>
    </row>
    <row r="3" spans="1:8" ht="12.75">
      <c r="A3" s="387"/>
      <c r="B3" s="704" t="s">
        <v>198</v>
      </c>
      <c r="C3" s="704"/>
      <c r="D3" s="704"/>
      <c r="E3" s="704"/>
      <c r="F3" s="704"/>
      <c r="G3" s="704"/>
      <c r="H3" s="387"/>
    </row>
    <row r="4" spans="2:5" ht="12.75">
      <c r="B4" s="486"/>
      <c r="C4" s="486"/>
      <c r="D4" s="486"/>
      <c r="E4" s="486"/>
    </row>
    <row r="5" spans="2:6" ht="12.75">
      <c r="B5" s="806"/>
      <c r="C5" s="806"/>
      <c r="D5" s="806"/>
      <c r="E5" s="806"/>
      <c r="F5" s="478" t="s">
        <v>291</v>
      </c>
    </row>
    <row r="6" spans="2:6" ht="12.75">
      <c r="B6" s="705" t="s">
        <v>389</v>
      </c>
      <c r="C6" s="706"/>
      <c r="D6" s="706"/>
      <c r="E6" s="707"/>
      <c r="F6" s="482">
        <v>59.69302635969303</v>
      </c>
    </row>
    <row r="7" spans="2:6" ht="12.75">
      <c r="B7" s="720" t="s">
        <v>390</v>
      </c>
      <c r="C7" s="758"/>
      <c r="D7" s="758"/>
      <c r="E7" s="721"/>
      <c r="F7" s="483">
        <v>11.511511511511511</v>
      </c>
    </row>
    <row r="8" spans="2:6" ht="12.75">
      <c r="B8" s="720" t="s">
        <v>391</v>
      </c>
      <c r="C8" s="758"/>
      <c r="D8" s="758"/>
      <c r="E8" s="721"/>
      <c r="F8" s="483">
        <v>18.41841841841842</v>
      </c>
    </row>
    <row r="9" spans="2:6" ht="12.75">
      <c r="B9" s="720" t="s">
        <v>392</v>
      </c>
      <c r="C9" s="758"/>
      <c r="D9" s="758"/>
      <c r="E9" s="721"/>
      <c r="F9" s="483">
        <v>0.1001001001001001</v>
      </c>
    </row>
    <row r="10" spans="2:6" ht="12.75">
      <c r="B10" s="720" t="s">
        <v>393</v>
      </c>
      <c r="C10" s="758"/>
      <c r="D10" s="758"/>
      <c r="E10" s="721"/>
      <c r="F10" s="483">
        <v>0.9009009009009009</v>
      </c>
    </row>
    <row r="11" spans="2:6" ht="12.75">
      <c r="B11" s="720" t="s">
        <v>394</v>
      </c>
      <c r="C11" s="758"/>
      <c r="D11" s="758"/>
      <c r="E11" s="721"/>
      <c r="F11" s="483">
        <v>1.0677344010677343</v>
      </c>
    </row>
    <row r="12" spans="2:6" ht="12.75">
      <c r="B12" s="720" t="s">
        <v>395</v>
      </c>
      <c r="C12" s="758"/>
      <c r="D12" s="758"/>
      <c r="E12" s="721"/>
      <c r="F12" s="483">
        <v>0.2335669002335669</v>
      </c>
    </row>
    <row r="13" spans="2:6" ht="12.75">
      <c r="B13" s="720" t="s">
        <v>396</v>
      </c>
      <c r="C13" s="758"/>
      <c r="D13" s="758"/>
      <c r="E13" s="721"/>
      <c r="F13" s="483">
        <v>1.53486820153487</v>
      </c>
    </row>
    <row r="14" spans="2:6" ht="12.75">
      <c r="B14" s="720" t="s">
        <v>397</v>
      </c>
      <c r="C14" s="758"/>
      <c r="D14" s="758"/>
      <c r="E14" s="721"/>
      <c r="F14" s="483">
        <v>0.2335669002335669</v>
      </c>
    </row>
    <row r="15" spans="2:6" ht="12.75">
      <c r="B15" s="708" t="s">
        <v>227</v>
      </c>
      <c r="C15" s="709"/>
      <c r="D15" s="709"/>
      <c r="E15" s="710"/>
      <c r="F15" s="483">
        <v>6.306306306306307</v>
      </c>
    </row>
    <row r="16" spans="2:6" ht="12.75">
      <c r="B16" s="807" t="s">
        <v>226</v>
      </c>
      <c r="C16" s="808"/>
      <c r="D16" s="808"/>
      <c r="E16" s="808"/>
      <c r="F16" s="462">
        <f>SUM(F6:F15)</f>
        <v>100.00000000000003</v>
      </c>
    </row>
    <row r="17" spans="2:6" ht="12.75">
      <c r="B17" s="809" t="s">
        <v>241</v>
      </c>
      <c r="C17" s="810"/>
      <c r="D17" s="810"/>
      <c r="E17" s="810"/>
      <c r="F17" s="464">
        <v>2997</v>
      </c>
    </row>
    <row r="18" spans="2:7" ht="12.75">
      <c r="B18" s="343"/>
      <c r="C18" s="343"/>
      <c r="D18" s="343"/>
      <c r="E18" s="343"/>
      <c r="F18" s="456"/>
      <c r="G18" s="472"/>
    </row>
    <row r="19" spans="2:7" ht="12.75">
      <c r="B19" s="704" t="s">
        <v>210</v>
      </c>
      <c r="C19" s="704"/>
      <c r="D19" s="704"/>
      <c r="E19" s="704"/>
      <c r="F19" s="704"/>
      <c r="G19" s="704"/>
    </row>
    <row r="20" ht="12.75">
      <c r="F20" s="253"/>
    </row>
    <row r="21" spans="2:6" ht="12.75">
      <c r="B21" s="473"/>
      <c r="C21" s="473"/>
      <c r="F21" s="458" t="s">
        <v>291</v>
      </c>
    </row>
    <row r="22" spans="2:6" ht="12.75">
      <c r="B22" s="714" t="s">
        <v>211</v>
      </c>
      <c r="C22" s="757"/>
      <c r="D22" s="757"/>
      <c r="E22" s="715"/>
      <c r="F22" s="354">
        <v>1.0784678319077725</v>
      </c>
    </row>
    <row r="23" spans="2:6" ht="12.75">
      <c r="B23" s="716" t="s">
        <v>212</v>
      </c>
      <c r="C23" s="752"/>
      <c r="D23" s="752"/>
      <c r="E23" s="717"/>
      <c r="F23" s="355">
        <v>10.859055410933433</v>
      </c>
    </row>
    <row r="24" spans="2:6" ht="12.75">
      <c r="B24" s="716" t="s">
        <v>213</v>
      </c>
      <c r="C24" s="752"/>
      <c r="D24" s="752"/>
      <c r="E24" s="717"/>
      <c r="F24" s="355">
        <v>54.592785422089996</v>
      </c>
    </row>
    <row r="25" spans="2:6" ht="12.75">
      <c r="B25" s="716" t="s">
        <v>179</v>
      </c>
      <c r="C25" s="752"/>
      <c r="D25" s="752"/>
      <c r="E25" s="717"/>
      <c r="F25" s="355">
        <v>4.834510970621048</v>
      </c>
    </row>
    <row r="26" spans="2:6" ht="12.75">
      <c r="B26" s="716" t="s">
        <v>214</v>
      </c>
      <c r="C26" s="752"/>
      <c r="D26" s="752"/>
      <c r="E26" s="717"/>
      <c r="F26" s="355">
        <v>6.359241353663072</v>
      </c>
    </row>
    <row r="27" spans="2:6" ht="12.75">
      <c r="B27" s="716" t="s">
        <v>176</v>
      </c>
      <c r="C27" s="752"/>
      <c r="D27" s="752"/>
      <c r="E27" s="717"/>
      <c r="F27" s="355">
        <v>3.7560431387132764</v>
      </c>
    </row>
    <row r="28" spans="2:6" ht="12.75">
      <c r="B28" s="716" t="s">
        <v>215</v>
      </c>
      <c r="C28" s="752"/>
      <c r="D28" s="752"/>
      <c r="E28" s="717"/>
      <c r="F28" s="355">
        <v>0.11156563778356267</v>
      </c>
    </row>
    <row r="29" spans="2:6" ht="12.75">
      <c r="B29" s="716" t="s">
        <v>160</v>
      </c>
      <c r="C29" s="752"/>
      <c r="D29" s="752"/>
      <c r="E29" s="717"/>
      <c r="F29" s="355">
        <v>5.503904797322424</v>
      </c>
    </row>
    <row r="30" spans="2:6" ht="12.75">
      <c r="B30" s="716" t="s">
        <v>216</v>
      </c>
      <c r="C30" s="752"/>
      <c r="D30" s="752"/>
      <c r="E30" s="717"/>
      <c r="F30" s="355">
        <v>0.07437709185570844</v>
      </c>
    </row>
    <row r="31" spans="2:6" ht="12.75">
      <c r="B31" s="716" t="s">
        <v>177</v>
      </c>
      <c r="C31" s="752"/>
      <c r="D31" s="752"/>
      <c r="E31" s="717"/>
      <c r="F31" s="355">
        <v>0</v>
      </c>
    </row>
    <row r="32" spans="2:6" ht="12.75">
      <c r="B32" s="716" t="s">
        <v>398</v>
      </c>
      <c r="C32" s="752"/>
      <c r="D32" s="752"/>
      <c r="E32" s="717"/>
      <c r="F32" s="355">
        <v>12.830048345109706</v>
      </c>
    </row>
    <row r="33" spans="2:6" ht="12.75">
      <c r="B33" s="439" t="s">
        <v>371</v>
      </c>
      <c r="C33" s="446"/>
      <c r="D33" s="446"/>
      <c r="E33" s="440"/>
      <c r="F33" s="355">
        <v>0</v>
      </c>
    </row>
    <row r="34" spans="2:6" ht="12.75">
      <c r="B34" s="718" t="s">
        <v>227</v>
      </c>
      <c r="C34" s="753"/>
      <c r="D34" s="753"/>
      <c r="E34" s="719"/>
      <c r="F34" s="355">
        <v>0</v>
      </c>
    </row>
    <row r="35" spans="2:6" ht="12.75">
      <c r="B35" s="754" t="s">
        <v>226</v>
      </c>
      <c r="C35" s="755"/>
      <c r="D35" s="755"/>
      <c r="E35" s="756"/>
      <c r="F35" s="462">
        <f>SUM(F22:F34)</f>
        <v>99.99999999999999</v>
      </c>
    </row>
    <row r="36" spans="2:6" ht="12.75">
      <c r="B36" s="749" t="s">
        <v>241</v>
      </c>
      <c r="C36" s="750"/>
      <c r="D36" s="750"/>
      <c r="E36" s="751"/>
      <c r="F36" s="464">
        <v>2689</v>
      </c>
    </row>
    <row r="37" spans="2:7" ht="12.75">
      <c r="B37" s="287"/>
      <c r="C37" s="287"/>
      <c r="D37" s="287"/>
      <c r="E37" s="287"/>
      <c r="F37" s="456"/>
      <c r="G37" s="472"/>
    </row>
    <row r="38" spans="2:6" ht="12.75">
      <c r="B38" s="704" t="s">
        <v>399</v>
      </c>
      <c r="C38" s="704"/>
      <c r="D38" s="704"/>
      <c r="E38" s="704"/>
      <c r="F38" s="704"/>
    </row>
    <row r="40" ht="12.75">
      <c r="D40" s="792" t="s">
        <v>291</v>
      </c>
    </row>
    <row r="41" spans="2:4" ht="12.75">
      <c r="B41" s="362"/>
      <c r="C41" s="362"/>
      <c r="D41" s="811"/>
    </row>
    <row r="42" spans="2:4" ht="12.75">
      <c r="B42" s="714" t="s">
        <v>161</v>
      </c>
      <c r="C42" s="715"/>
      <c r="D42" s="354">
        <v>3.2032032032032034</v>
      </c>
    </row>
    <row r="43" spans="2:4" ht="12.75">
      <c r="B43" s="720" t="s">
        <v>162</v>
      </c>
      <c r="C43" s="721"/>
      <c r="D43" s="355">
        <v>14.647981314647982</v>
      </c>
    </row>
    <row r="44" spans="2:4" ht="12.75">
      <c r="B44" s="720" t="s">
        <v>163</v>
      </c>
      <c r="C44" s="721"/>
      <c r="D44" s="355">
        <v>25.725725725725727</v>
      </c>
    </row>
    <row r="45" spans="2:4" ht="12.75">
      <c r="B45" s="720" t="s">
        <v>164</v>
      </c>
      <c r="C45" s="721"/>
      <c r="D45" s="355">
        <v>10.276943610276943</v>
      </c>
    </row>
    <row r="46" spans="2:4" ht="12.75">
      <c r="B46" s="720" t="s">
        <v>165</v>
      </c>
      <c r="C46" s="721"/>
      <c r="D46" s="355">
        <v>16.750083416750083</v>
      </c>
    </row>
    <row r="47" spans="2:4" ht="12.75">
      <c r="B47" s="720" t="s">
        <v>166</v>
      </c>
      <c r="C47" s="721"/>
      <c r="D47" s="355">
        <v>12.912912912912914</v>
      </c>
    </row>
    <row r="48" spans="2:4" ht="12.75">
      <c r="B48" s="439" t="s">
        <v>228</v>
      </c>
      <c r="C48" s="439"/>
      <c r="D48" s="355">
        <v>0.0333667000333667</v>
      </c>
    </row>
    <row r="49" spans="2:4" ht="12.75">
      <c r="B49" s="718" t="s">
        <v>227</v>
      </c>
      <c r="C49" s="719"/>
      <c r="D49" s="357">
        <v>16.449783116449783</v>
      </c>
    </row>
    <row r="50" spans="2:4" ht="12.75">
      <c r="B50" s="754" t="s">
        <v>240</v>
      </c>
      <c r="C50" s="756"/>
      <c r="D50" s="359">
        <v>100</v>
      </c>
    </row>
    <row r="51" spans="2:4" ht="12.75">
      <c r="B51" s="749" t="s">
        <v>241</v>
      </c>
      <c r="C51" s="751"/>
      <c r="D51" s="360">
        <v>2997</v>
      </c>
    </row>
  </sheetData>
  <sheetProtection/>
  <mergeCells count="41">
    <mergeCell ref="B46:C46"/>
    <mergeCell ref="B47:C47"/>
    <mergeCell ref="B49:C49"/>
    <mergeCell ref="B50:C50"/>
    <mergeCell ref="B51:C51"/>
    <mergeCell ref="B38:F38"/>
    <mergeCell ref="D40:D41"/>
    <mergeCell ref="B42:C42"/>
    <mergeCell ref="B43:C43"/>
    <mergeCell ref="B44:C44"/>
    <mergeCell ref="B45:C45"/>
    <mergeCell ref="B30:E30"/>
    <mergeCell ref="B31:E31"/>
    <mergeCell ref="B32:E32"/>
    <mergeCell ref="B34:E34"/>
    <mergeCell ref="B35:E35"/>
    <mergeCell ref="B36:E36"/>
    <mergeCell ref="B24:E24"/>
    <mergeCell ref="B25:E25"/>
    <mergeCell ref="B26:E26"/>
    <mergeCell ref="B27:E27"/>
    <mergeCell ref="B28:E28"/>
    <mergeCell ref="B29:E29"/>
    <mergeCell ref="B15:E15"/>
    <mergeCell ref="B16:E16"/>
    <mergeCell ref="B17:E17"/>
    <mergeCell ref="B19:G19"/>
    <mergeCell ref="B22:E22"/>
    <mergeCell ref="B23:E23"/>
    <mergeCell ref="B9:E9"/>
    <mergeCell ref="B10:E10"/>
    <mergeCell ref="B11:E11"/>
    <mergeCell ref="B12:E12"/>
    <mergeCell ref="B13:E13"/>
    <mergeCell ref="B14:E14"/>
    <mergeCell ref="A1:H1"/>
    <mergeCell ref="B3:G3"/>
    <mergeCell ref="B5:E5"/>
    <mergeCell ref="B6:E6"/>
    <mergeCell ref="B7:E7"/>
    <mergeCell ref="B8:E8"/>
  </mergeCells>
  <printOptions/>
  <pageMargins left="0.7" right="0.7" top="0.75" bottom="0.75" header="0.3" footer="0.3"/>
  <pageSetup orientation="portrait" paperSize="9"/>
</worksheet>
</file>

<file path=xl/worksheets/sheet92.xml><?xml version="1.0" encoding="utf-8"?>
<worksheet xmlns="http://schemas.openxmlformats.org/spreadsheetml/2006/main" xmlns:r="http://schemas.openxmlformats.org/officeDocument/2006/relationships">
  <dimension ref="A1:IV46"/>
  <sheetViews>
    <sheetView zoomScalePageLayoutView="0" workbookViewId="0" topLeftCell="A13">
      <selection activeCell="N22" sqref="N21:N22"/>
    </sheetView>
  </sheetViews>
  <sheetFormatPr defaultColWidth="11.421875" defaultRowHeight="12.75"/>
  <cols>
    <col min="1" max="1" width="2.140625" style="347" customWidth="1"/>
    <col min="2" max="2" width="20.8515625" style="347" customWidth="1"/>
    <col min="3" max="3" width="14.7109375" style="347" customWidth="1"/>
    <col min="4" max="4" width="10.7109375" style="347" customWidth="1"/>
    <col min="5" max="5" width="11.140625" style="347" customWidth="1"/>
    <col min="6" max="6" width="10.421875" style="347" customWidth="1"/>
    <col min="7" max="7" width="11.421875" style="347" customWidth="1"/>
    <col min="8" max="8" width="11.00390625" style="347" bestFit="1" customWidth="1"/>
    <col min="9" max="9" width="2.7109375" style="347" customWidth="1"/>
    <col min="10" max="16384" width="11.421875" style="347" customWidth="1"/>
  </cols>
  <sheetData>
    <row r="1" spans="1:9" ht="16.5">
      <c r="A1" s="795" t="s">
        <v>401</v>
      </c>
      <c r="B1" s="795"/>
      <c r="C1" s="795"/>
      <c r="D1" s="795"/>
      <c r="E1" s="795"/>
      <c r="F1" s="795"/>
      <c r="G1" s="795"/>
      <c r="H1" s="795"/>
      <c r="I1" s="795"/>
    </row>
    <row r="2" spans="1:9" ht="12.75">
      <c r="A2" s="387"/>
      <c r="B2" s="387"/>
      <c r="C2" s="387"/>
      <c r="D2" s="387"/>
      <c r="E2" s="387"/>
      <c r="F2" s="387"/>
      <c r="G2" s="387"/>
      <c r="H2" s="387"/>
      <c r="I2" s="387"/>
    </row>
    <row r="3" spans="1:9" ht="12.75">
      <c r="A3" s="387"/>
      <c r="B3" s="704" t="s">
        <v>288</v>
      </c>
      <c r="C3" s="704"/>
      <c r="D3" s="704"/>
      <c r="E3" s="704"/>
      <c r="F3" s="704"/>
      <c r="G3" s="704"/>
      <c r="H3" s="437"/>
      <c r="I3" s="387"/>
    </row>
    <row r="4" spans="2:8" ht="13.5">
      <c r="B4" s="271"/>
      <c r="C4" s="272"/>
      <c r="D4" s="272"/>
      <c r="E4" s="273"/>
      <c r="F4" s="274"/>
      <c r="G4" s="272"/>
      <c r="H4" s="275"/>
    </row>
    <row r="5" spans="2:7" ht="12.75">
      <c r="B5" s="725" t="s">
        <v>264</v>
      </c>
      <c r="C5" s="774" t="s">
        <v>265</v>
      </c>
      <c r="D5" s="776" t="s">
        <v>264</v>
      </c>
      <c r="E5" s="777"/>
      <c r="F5" s="777"/>
      <c r="G5" s="778"/>
    </row>
    <row r="6" spans="2:7" ht="12.75">
      <c r="B6" s="772"/>
      <c r="C6" s="775"/>
      <c r="D6" s="447" t="s">
        <v>266</v>
      </c>
      <c r="E6" s="447" t="s">
        <v>267</v>
      </c>
      <c r="F6" s="448" t="s">
        <v>226</v>
      </c>
      <c r="G6" s="449" t="s">
        <v>268</v>
      </c>
    </row>
    <row r="7" spans="2:7" ht="15">
      <c r="B7" s="772"/>
      <c r="C7" s="450" t="s">
        <v>277</v>
      </c>
      <c r="D7" s="451">
        <v>825</v>
      </c>
      <c r="E7" s="452">
        <v>25</v>
      </c>
      <c r="F7" s="285">
        <f>D7+E7</f>
        <v>850</v>
      </c>
      <c r="G7" s="453">
        <v>3</v>
      </c>
    </row>
    <row r="8" spans="2:7" ht="15">
      <c r="B8" s="772"/>
      <c r="C8" s="450" t="s">
        <v>278</v>
      </c>
      <c r="D8" s="451">
        <v>724</v>
      </c>
      <c r="E8" s="452">
        <v>24</v>
      </c>
      <c r="F8" s="285">
        <f>D8+E8</f>
        <v>748</v>
      </c>
      <c r="G8" s="453">
        <v>5</v>
      </c>
    </row>
    <row r="9" spans="2:7" ht="15">
      <c r="B9" s="772"/>
      <c r="C9" s="450" t="s">
        <v>279</v>
      </c>
      <c r="D9" s="451">
        <v>753</v>
      </c>
      <c r="E9" s="452">
        <v>26</v>
      </c>
      <c r="F9" s="285">
        <f>D9+E9</f>
        <v>779</v>
      </c>
      <c r="G9" s="453">
        <v>5</v>
      </c>
    </row>
    <row r="10" spans="2:7" ht="15">
      <c r="B10" s="772"/>
      <c r="C10" s="450" t="s">
        <v>281</v>
      </c>
      <c r="D10" s="451">
        <v>775</v>
      </c>
      <c r="E10" s="452">
        <v>23</v>
      </c>
      <c r="F10" s="285">
        <f>D10+E10</f>
        <v>798</v>
      </c>
      <c r="G10" s="453">
        <v>5</v>
      </c>
    </row>
    <row r="11" spans="2:7" ht="12.75">
      <c r="B11" s="773"/>
      <c r="C11" s="454" t="s">
        <v>226</v>
      </c>
      <c r="D11" s="284">
        <f>D7+D8+D9+D10</f>
        <v>3077</v>
      </c>
      <c r="E11" s="285">
        <f>E7+E8+E9+E10</f>
        <v>98</v>
      </c>
      <c r="F11" s="285">
        <f>D11+E11</f>
        <v>3175</v>
      </c>
      <c r="G11" s="286">
        <f>G7+G8+G9+G10</f>
        <v>18</v>
      </c>
    </row>
    <row r="12" spans="1:256" ht="12.75">
      <c r="A12" s="363"/>
      <c r="B12" s="296"/>
      <c r="C12" s="296"/>
      <c r="D12" s="296"/>
      <c r="E12" s="296"/>
      <c r="F12" s="296"/>
      <c r="G12" s="297"/>
      <c r="H12" s="297"/>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c r="IT12" s="368"/>
      <c r="IU12" s="368"/>
      <c r="IV12" s="368"/>
    </row>
    <row r="13" spans="1:256" ht="12.75">
      <c r="A13" s="363"/>
      <c r="B13" s="704" t="s">
        <v>380</v>
      </c>
      <c r="C13" s="704"/>
      <c r="D13" s="704"/>
      <c r="E13" s="704"/>
      <c r="F13" s="704"/>
      <c r="G13" s="704"/>
      <c r="H13" s="270"/>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c r="IO13" s="368"/>
      <c r="IP13" s="368"/>
      <c r="IQ13" s="368"/>
      <c r="IR13" s="368"/>
      <c r="IS13" s="368"/>
      <c r="IT13" s="368"/>
      <c r="IU13" s="368"/>
      <c r="IV13" s="368"/>
    </row>
    <row r="14" spans="1:256" ht="12.75">
      <c r="A14" s="363"/>
      <c r="B14" s="315"/>
      <c r="C14" s="274"/>
      <c r="D14" s="274"/>
      <c r="E14" s="272"/>
      <c r="F14" s="292"/>
      <c r="G14" s="297"/>
      <c r="H14" s="297"/>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c r="IO14" s="368"/>
      <c r="IP14" s="368"/>
      <c r="IQ14" s="368"/>
      <c r="IR14" s="368"/>
      <c r="IS14" s="368"/>
      <c r="IT14" s="368"/>
      <c r="IU14" s="368"/>
      <c r="IV14" s="368"/>
    </row>
    <row r="15" spans="1:256" ht="12.75">
      <c r="A15" s="363"/>
      <c r="B15" s="455" t="s">
        <v>274</v>
      </c>
      <c r="C15" s="455" t="s">
        <v>275</v>
      </c>
      <c r="D15" s="779" t="s">
        <v>276</v>
      </c>
      <c r="E15" s="780"/>
      <c r="F15" s="781" t="s">
        <v>226</v>
      </c>
      <c r="G15" s="782"/>
      <c r="H15" s="297"/>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c r="IO15" s="368"/>
      <c r="IP15" s="368"/>
      <c r="IQ15" s="368"/>
      <c r="IR15" s="368"/>
      <c r="IS15" s="368"/>
      <c r="IT15" s="368"/>
      <c r="IU15" s="368"/>
      <c r="IV15" s="368"/>
    </row>
    <row r="16" spans="1:256" ht="12.75">
      <c r="A16" s="363"/>
      <c r="B16" s="316">
        <v>18</v>
      </c>
      <c r="C16" s="316">
        <v>0</v>
      </c>
      <c r="D16" s="700">
        <v>0</v>
      </c>
      <c r="E16" s="701"/>
      <c r="F16" s="702">
        <v>18</v>
      </c>
      <c r="G16" s="703"/>
      <c r="H16" s="297"/>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c r="IO16" s="368"/>
      <c r="IP16" s="368"/>
      <c r="IQ16" s="368"/>
      <c r="IR16" s="368"/>
      <c r="IS16" s="368"/>
      <c r="IT16" s="368"/>
      <c r="IU16" s="368"/>
      <c r="IV16" s="368"/>
    </row>
    <row r="17" spans="1:256" ht="12.75">
      <c r="A17" s="363"/>
      <c r="B17" s="363"/>
      <c r="C17" s="363"/>
      <c r="D17" s="363"/>
      <c r="E17" s="363"/>
      <c r="F17" s="363"/>
      <c r="G17" s="363"/>
      <c r="H17" s="363"/>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c r="IN17" s="368"/>
      <c r="IO17" s="368"/>
      <c r="IP17" s="368"/>
      <c r="IQ17" s="368"/>
      <c r="IR17" s="368"/>
      <c r="IS17" s="368"/>
      <c r="IT17" s="368"/>
      <c r="IU17" s="368"/>
      <c r="IV17" s="368"/>
    </row>
    <row r="18" spans="2:256" ht="12.75">
      <c r="B18" s="704" t="s">
        <v>365</v>
      </c>
      <c r="C18" s="704"/>
      <c r="D18" s="704"/>
      <c r="E18" s="704"/>
      <c r="F18" s="704"/>
      <c r="G18" s="704"/>
      <c r="H18" s="704"/>
      <c r="I18" s="704"/>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c r="IR18" s="368"/>
      <c r="IS18" s="368"/>
      <c r="IT18" s="368"/>
      <c r="IU18" s="368"/>
      <c r="IV18" s="368"/>
    </row>
    <row r="19" spans="2:256" ht="12.75">
      <c r="B19" s="317"/>
      <c r="C19" s="317"/>
      <c r="D19" s="317"/>
      <c r="E19" s="317"/>
      <c r="F19" s="317"/>
      <c r="G19" s="317"/>
      <c r="H19" s="317"/>
      <c r="I19" s="486"/>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8"/>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368"/>
      <c r="FK19" s="368"/>
      <c r="FL19" s="368"/>
      <c r="FM19" s="368"/>
      <c r="FN19" s="368"/>
      <c r="FO19" s="368"/>
      <c r="FP19" s="368"/>
      <c r="FQ19" s="368"/>
      <c r="FR19" s="368"/>
      <c r="FS19" s="368"/>
      <c r="FT19" s="368"/>
      <c r="FU19" s="368"/>
      <c r="FV19" s="368"/>
      <c r="FW19" s="368"/>
      <c r="FX19" s="368"/>
      <c r="FY19" s="368"/>
      <c r="FZ19" s="368"/>
      <c r="GA19" s="368"/>
      <c r="GB19" s="368"/>
      <c r="GC19" s="368"/>
      <c r="GD19" s="368"/>
      <c r="GE19" s="368"/>
      <c r="GF19" s="368"/>
      <c r="GG19" s="368"/>
      <c r="GH19" s="368"/>
      <c r="GI19" s="368"/>
      <c r="GJ19" s="368"/>
      <c r="GK19" s="368"/>
      <c r="GL19" s="368"/>
      <c r="GM19" s="368"/>
      <c r="GN19" s="368"/>
      <c r="GO19" s="368"/>
      <c r="GP19" s="368"/>
      <c r="GQ19" s="368"/>
      <c r="GR19" s="368"/>
      <c r="GS19" s="368"/>
      <c r="GT19" s="368"/>
      <c r="GU19" s="368"/>
      <c r="GV19" s="368"/>
      <c r="GW19" s="368"/>
      <c r="GX19" s="368"/>
      <c r="GY19" s="368"/>
      <c r="GZ19" s="368"/>
      <c r="HA19" s="368"/>
      <c r="HB19" s="368"/>
      <c r="HC19" s="368"/>
      <c r="HD19" s="368"/>
      <c r="HE19" s="368"/>
      <c r="HF19" s="368"/>
      <c r="HG19" s="368"/>
      <c r="HH19" s="368"/>
      <c r="HI19" s="368"/>
      <c r="HJ19" s="368"/>
      <c r="HK19" s="368"/>
      <c r="HL19" s="368"/>
      <c r="HM19" s="368"/>
      <c r="HN19" s="368"/>
      <c r="HO19" s="368"/>
      <c r="HP19" s="368"/>
      <c r="HQ19" s="368"/>
      <c r="HR19" s="368"/>
      <c r="HS19" s="368"/>
      <c r="HT19" s="368"/>
      <c r="HU19" s="368"/>
      <c r="HV19" s="368"/>
      <c r="HW19" s="368"/>
      <c r="HX19" s="368"/>
      <c r="HY19" s="368"/>
      <c r="HZ19" s="368"/>
      <c r="IA19" s="368"/>
      <c r="IB19" s="368"/>
      <c r="IC19" s="368"/>
      <c r="ID19" s="368"/>
      <c r="IE19" s="368"/>
      <c r="IF19" s="368"/>
      <c r="IG19" s="368"/>
      <c r="IH19" s="368"/>
      <c r="II19" s="368"/>
      <c r="IJ19" s="368"/>
      <c r="IK19" s="368"/>
      <c r="IL19" s="368"/>
      <c r="IM19" s="368"/>
      <c r="IN19" s="368"/>
      <c r="IO19" s="368"/>
      <c r="IP19" s="368"/>
      <c r="IQ19" s="368"/>
      <c r="IR19" s="368"/>
      <c r="IS19" s="368"/>
      <c r="IT19" s="368"/>
      <c r="IU19" s="368"/>
      <c r="IV19" s="368"/>
    </row>
    <row r="20" spans="2:8" ht="12.75">
      <c r="B20" s="318"/>
      <c r="C20" s="783" t="s">
        <v>251</v>
      </c>
      <c r="D20" s="783" t="s">
        <v>366</v>
      </c>
      <c r="E20" s="783" t="s">
        <v>367</v>
      </c>
      <c r="F20" s="783" t="s">
        <v>368</v>
      </c>
      <c r="G20" s="783" t="s">
        <v>369</v>
      </c>
      <c r="H20" s="786" t="s">
        <v>226</v>
      </c>
    </row>
    <row r="21" spans="2:8" ht="12.75">
      <c r="B21" s="318"/>
      <c r="C21" s="784"/>
      <c r="D21" s="784"/>
      <c r="E21" s="784"/>
      <c r="F21" s="784"/>
      <c r="G21" s="784"/>
      <c r="H21" s="787"/>
    </row>
    <row r="22" spans="2:8" ht="12.75">
      <c r="B22" s="318"/>
      <c r="C22" s="784"/>
      <c r="D22" s="784"/>
      <c r="E22" s="784"/>
      <c r="F22" s="784"/>
      <c r="G22" s="784"/>
      <c r="H22" s="787"/>
    </row>
    <row r="23" spans="2:8" ht="12.75">
      <c r="B23" s="318"/>
      <c r="C23" s="784"/>
      <c r="D23" s="784"/>
      <c r="E23" s="784"/>
      <c r="F23" s="784"/>
      <c r="G23" s="784"/>
      <c r="H23" s="787"/>
    </row>
    <row r="24" spans="2:8" ht="12.75">
      <c r="B24" s="318"/>
      <c r="C24" s="784"/>
      <c r="D24" s="784"/>
      <c r="E24" s="784"/>
      <c r="F24" s="784"/>
      <c r="G24" s="784"/>
      <c r="H24" s="787"/>
    </row>
    <row r="25" spans="2:8" ht="12.75">
      <c r="B25" s="318"/>
      <c r="C25" s="784"/>
      <c r="D25" s="784"/>
      <c r="E25" s="784"/>
      <c r="F25" s="784"/>
      <c r="G25" s="784"/>
      <c r="H25" s="787"/>
    </row>
    <row r="26" spans="2:8" ht="12.75">
      <c r="B26" s="318"/>
      <c r="C26" s="785"/>
      <c r="D26" s="785"/>
      <c r="E26" s="785"/>
      <c r="F26" s="785"/>
      <c r="G26" s="785"/>
      <c r="H26" s="788"/>
    </row>
    <row r="27" spans="2:8" ht="12.75">
      <c r="B27" s="319" t="s">
        <v>291</v>
      </c>
      <c r="C27" s="331">
        <v>0</v>
      </c>
      <c r="D27" s="331">
        <v>0</v>
      </c>
      <c r="E27" s="332">
        <f>100*174/H28</f>
        <v>5.480314960629921</v>
      </c>
      <c r="F27" s="332">
        <f>100*93/H28</f>
        <v>2.9291338582677167</v>
      </c>
      <c r="G27" s="333">
        <f>100*2908/H28</f>
        <v>91.59055118110236</v>
      </c>
      <c r="H27" s="335">
        <f>SUM(C27:G27)</f>
        <v>100</v>
      </c>
    </row>
    <row r="28" spans="2:8" ht="12.75">
      <c r="B28" s="325" t="s">
        <v>241</v>
      </c>
      <c r="C28" s="337"/>
      <c r="D28" s="337"/>
      <c r="E28" s="327"/>
      <c r="F28" s="327"/>
      <c r="G28" s="326"/>
      <c r="H28" s="339">
        <v>3175</v>
      </c>
    </row>
    <row r="29" spans="2:9" ht="12.75">
      <c r="B29" s="340"/>
      <c r="C29" s="333"/>
      <c r="D29" s="333"/>
      <c r="E29" s="333"/>
      <c r="F29" s="333"/>
      <c r="G29" s="333"/>
      <c r="H29" s="341"/>
      <c r="I29" s="351"/>
    </row>
    <row r="30" spans="2:9" ht="12.75">
      <c r="B30" s="704" t="s">
        <v>283</v>
      </c>
      <c r="C30" s="704"/>
      <c r="D30" s="704"/>
      <c r="E30" s="704"/>
      <c r="F30" s="704"/>
      <c r="G30" s="704"/>
      <c r="H30" s="704"/>
      <c r="I30" s="704"/>
    </row>
    <row r="31" spans="2:9" ht="12.75">
      <c r="B31" s="343"/>
      <c r="C31" s="343"/>
      <c r="D31" s="343"/>
      <c r="E31" s="343"/>
      <c r="F31" s="333"/>
      <c r="G31" s="333"/>
      <c r="H31" s="341"/>
      <c r="I31" s="351"/>
    </row>
    <row r="32" spans="2:9" ht="12.75">
      <c r="B32" s="789" t="s">
        <v>235</v>
      </c>
      <c r="C32" s="791" t="s">
        <v>370</v>
      </c>
      <c r="D32" s="791"/>
      <c r="E32" s="791" t="s">
        <v>291</v>
      </c>
      <c r="F32" s="791"/>
      <c r="G32" s="333"/>
      <c r="H32" s="341"/>
      <c r="I32" s="351"/>
    </row>
    <row r="33" spans="2:9" ht="12.75">
      <c r="B33" s="790"/>
      <c r="C33" s="791"/>
      <c r="D33" s="791"/>
      <c r="E33" s="792"/>
      <c r="F33" s="792"/>
      <c r="G33" s="333"/>
      <c r="H33" s="341"/>
      <c r="I33" s="351"/>
    </row>
    <row r="34" spans="2:9" ht="12.75">
      <c r="B34" s="276" t="s">
        <v>242</v>
      </c>
      <c r="C34" s="764">
        <v>31.058823529411764</v>
      </c>
      <c r="D34" s="748"/>
      <c r="E34" s="487">
        <v>9.700787401574804</v>
      </c>
      <c r="F34" s="488"/>
      <c r="G34" s="333"/>
      <c r="H34" s="341"/>
      <c r="I34" s="351"/>
    </row>
    <row r="35" spans="2:9" ht="12.75">
      <c r="B35" s="344" t="s">
        <v>243</v>
      </c>
      <c r="C35" s="759">
        <v>45.64705882352941</v>
      </c>
      <c r="D35" s="744"/>
      <c r="E35" s="489">
        <v>47.77952755905512</v>
      </c>
      <c r="F35" s="490"/>
      <c r="G35" s="333"/>
      <c r="H35" s="341"/>
      <c r="I35" s="351"/>
    </row>
    <row r="36" spans="2:9" ht="12.75">
      <c r="B36" s="344" t="s">
        <v>244</v>
      </c>
      <c r="C36" s="759">
        <v>7.882352941176471</v>
      </c>
      <c r="D36" s="744"/>
      <c r="E36" s="489">
        <v>22.488188976377952</v>
      </c>
      <c r="F36" s="490"/>
      <c r="G36" s="333"/>
      <c r="H36" s="341"/>
      <c r="I36" s="351"/>
    </row>
    <row r="37" spans="2:9" ht="12.75">
      <c r="B37" s="344" t="s">
        <v>245</v>
      </c>
      <c r="C37" s="759">
        <v>4.235294117647059</v>
      </c>
      <c r="D37" s="744"/>
      <c r="E37" s="489">
        <v>7.653543307086614</v>
      </c>
      <c r="F37" s="490"/>
      <c r="G37" s="333"/>
      <c r="H37" s="341"/>
      <c r="I37" s="351"/>
    </row>
    <row r="38" spans="2:9" ht="12.75">
      <c r="B38" s="344" t="s">
        <v>246</v>
      </c>
      <c r="C38" s="759">
        <v>3.764705882352941</v>
      </c>
      <c r="D38" s="744"/>
      <c r="E38" s="489">
        <v>3.968503937007874</v>
      </c>
      <c r="F38" s="490"/>
      <c r="G38" s="333"/>
      <c r="H38" s="341"/>
      <c r="I38" s="351"/>
    </row>
    <row r="39" spans="2:9" ht="12.75">
      <c r="B39" s="344" t="s">
        <v>247</v>
      </c>
      <c r="C39" s="759">
        <v>4.9411764705882355</v>
      </c>
      <c r="D39" s="744"/>
      <c r="E39" s="489">
        <v>4.535433070866142</v>
      </c>
      <c r="F39" s="490"/>
      <c r="G39" s="333"/>
      <c r="H39" s="341"/>
      <c r="I39" s="351"/>
    </row>
    <row r="40" spans="2:9" ht="12.75">
      <c r="B40" s="344" t="s">
        <v>248</v>
      </c>
      <c r="C40" s="759">
        <v>1.5294117647058822</v>
      </c>
      <c r="D40" s="744"/>
      <c r="E40" s="489">
        <v>2.645669291338583</v>
      </c>
      <c r="F40" s="490"/>
      <c r="G40" s="333"/>
      <c r="H40" s="341"/>
      <c r="I40" s="351"/>
    </row>
    <row r="41" spans="2:9" ht="12.75">
      <c r="B41" s="344" t="s">
        <v>249</v>
      </c>
      <c r="C41" s="759">
        <v>0.8235294117647058</v>
      </c>
      <c r="D41" s="744"/>
      <c r="E41" s="489">
        <v>1.0393700787401574</v>
      </c>
      <c r="F41" s="490"/>
      <c r="G41" s="333"/>
      <c r="H41" s="341"/>
      <c r="I41" s="351"/>
    </row>
    <row r="42" spans="2:9" ht="12.75">
      <c r="B42" s="344" t="s">
        <v>250</v>
      </c>
      <c r="C42" s="759">
        <v>0.11764705882352941</v>
      </c>
      <c r="D42" s="744"/>
      <c r="E42" s="489">
        <v>0.1889763779527559</v>
      </c>
      <c r="F42" s="490"/>
      <c r="G42" s="333"/>
      <c r="H42" s="341"/>
      <c r="I42" s="351"/>
    </row>
    <row r="43" spans="2:9" ht="12.75">
      <c r="B43" s="345" t="s">
        <v>227</v>
      </c>
      <c r="C43" s="793">
        <v>0</v>
      </c>
      <c r="D43" s="794"/>
      <c r="E43" s="491">
        <v>0</v>
      </c>
      <c r="F43" s="492"/>
      <c r="G43" s="333"/>
      <c r="H43" s="341"/>
      <c r="I43" s="351"/>
    </row>
    <row r="44" spans="2:9" ht="12.75">
      <c r="B44" s="346" t="s">
        <v>226</v>
      </c>
      <c r="C44" s="745">
        <f>SUM(C34:D43)</f>
        <v>100.00000000000001</v>
      </c>
      <c r="D44" s="746"/>
      <c r="E44" s="745">
        <f>SUM(E34:E43)</f>
        <v>100.00000000000001</v>
      </c>
      <c r="F44" s="746"/>
      <c r="G44" s="333"/>
      <c r="H44" s="341"/>
      <c r="I44" s="351"/>
    </row>
    <row r="45" spans="2:9" ht="12.75">
      <c r="B45" s="336" t="s">
        <v>241</v>
      </c>
      <c r="C45" s="737">
        <v>850</v>
      </c>
      <c r="D45" s="738"/>
      <c r="E45" s="739">
        <v>3175</v>
      </c>
      <c r="F45" s="738"/>
      <c r="G45" s="333"/>
      <c r="H45" s="341"/>
      <c r="I45" s="351"/>
    </row>
    <row r="46" spans="2:9" ht="12.75">
      <c r="B46" s="340"/>
      <c r="C46" s="333"/>
      <c r="D46" s="333"/>
      <c r="E46" s="333"/>
      <c r="F46" s="333"/>
      <c r="G46" s="333"/>
      <c r="H46" s="341"/>
      <c r="I46" s="351"/>
    </row>
  </sheetData>
  <sheetProtection/>
  <mergeCells count="35">
    <mergeCell ref="C41:D41"/>
    <mergeCell ref="C42:D42"/>
    <mergeCell ref="C43:D43"/>
    <mergeCell ref="C44:D44"/>
    <mergeCell ref="E44:F44"/>
    <mergeCell ref="C45:D45"/>
    <mergeCell ref="E45:F45"/>
    <mergeCell ref="C35:D35"/>
    <mergeCell ref="C36:D36"/>
    <mergeCell ref="C37:D37"/>
    <mergeCell ref="C38:D38"/>
    <mergeCell ref="C39:D39"/>
    <mergeCell ref="C40:D40"/>
    <mergeCell ref="H20:H26"/>
    <mergeCell ref="B30:I30"/>
    <mergeCell ref="B32:B33"/>
    <mergeCell ref="C32:D33"/>
    <mergeCell ref="E32:F33"/>
    <mergeCell ref="C34:D34"/>
    <mergeCell ref="D15:E15"/>
    <mergeCell ref="F15:G15"/>
    <mergeCell ref="D16:E16"/>
    <mergeCell ref="F16:G16"/>
    <mergeCell ref="B18:I18"/>
    <mergeCell ref="C20:C26"/>
    <mergeCell ref="D20:D26"/>
    <mergeCell ref="E20:E26"/>
    <mergeCell ref="F20:F26"/>
    <mergeCell ref="G20:G26"/>
    <mergeCell ref="A1:I1"/>
    <mergeCell ref="B3:G3"/>
    <mergeCell ref="B5:B11"/>
    <mergeCell ref="C5:C6"/>
    <mergeCell ref="D5:G5"/>
    <mergeCell ref="B13:G13"/>
  </mergeCells>
  <printOptions/>
  <pageMargins left="0.7" right="0.7" top="0.75" bottom="0.75" header="0.3" footer="0.3"/>
  <pageSetup orientation="portrait" paperSize="9"/>
</worksheet>
</file>

<file path=xl/worksheets/sheet93.xml><?xml version="1.0" encoding="utf-8"?>
<worksheet xmlns="http://schemas.openxmlformats.org/spreadsheetml/2006/main" xmlns:r="http://schemas.openxmlformats.org/officeDocument/2006/relationships">
  <dimension ref="A1:H22"/>
  <sheetViews>
    <sheetView zoomScalePageLayoutView="0" workbookViewId="0" topLeftCell="A1">
      <selection activeCell="I15" sqref="I15"/>
    </sheetView>
  </sheetViews>
  <sheetFormatPr defaultColWidth="11.421875" defaultRowHeight="12.75"/>
  <cols>
    <col min="1" max="1" width="2.140625" style="347" customWidth="1"/>
    <col min="2" max="4" width="11.421875" style="347" customWidth="1"/>
    <col min="5" max="5" width="9.8515625" style="347" customWidth="1"/>
    <col min="6" max="7" width="25.7109375" style="347" customWidth="1"/>
    <col min="8" max="8" width="4.00390625" style="347" customWidth="1"/>
    <col min="9" max="16384" width="11.421875" style="347" customWidth="1"/>
  </cols>
  <sheetData>
    <row r="1" spans="1:8" ht="16.5">
      <c r="A1" s="795" t="s">
        <v>401</v>
      </c>
      <c r="B1" s="795"/>
      <c r="C1" s="795"/>
      <c r="D1" s="795"/>
      <c r="E1" s="795"/>
      <c r="F1" s="795"/>
      <c r="G1" s="795"/>
      <c r="H1" s="795"/>
    </row>
    <row r="2" spans="1:8" ht="12.75">
      <c r="A2" s="387"/>
      <c r="B2" s="387"/>
      <c r="C2" s="387"/>
      <c r="D2" s="387"/>
      <c r="E2" s="387"/>
      <c r="F2" s="387"/>
      <c r="G2" s="387"/>
      <c r="H2" s="387"/>
    </row>
    <row r="3" spans="2:7" ht="12.75">
      <c r="B3" s="740" t="s">
        <v>210</v>
      </c>
      <c r="C3" s="740"/>
      <c r="D3" s="740"/>
      <c r="E3" s="740"/>
      <c r="F3" s="740"/>
      <c r="G3" s="740"/>
    </row>
    <row r="5" spans="2:7" ht="15">
      <c r="B5" s="473"/>
      <c r="C5" s="473"/>
      <c r="F5" s="457" t="s">
        <v>370</v>
      </c>
      <c r="G5" s="458" t="s">
        <v>291</v>
      </c>
    </row>
    <row r="6" spans="2:7" ht="12.75">
      <c r="B6" s="714" t="s">
        <v>211</v>
      </c>
      <c r="C6" s="757"/>
      <c r="D6" s="757"/>
      <c r="E6" s="715"/>
      <c r="F6" s="459">
        <v>21.058823529411764</v>
      </c>
      <c r="G6" s="354">
        <v>22.74015748031496</v>
      </c>
    </row>
    <row r="7" spans="2:7" ht="12.75">
      <c r="B7" s="716" t="s">
        <v>212</v>
      </c>
      <c r="C7" s="752"/>
      <c r="D7" s="752"/>
      <c r="E7" s="717"/>
      <c r="F7" s="460">
        <v>24.941176470588236</v>
      </c>
      <c r="G7" s="355">
        <v>24.062992125984252</v>
      </c>
    </row>
    <row r="8" spans="2:7" ht="12.75">
      <c r="B8" s="716" t="s">
        <v>213</v>
      </c>
      <c r="C8" s="752"/>
      <c r="D8" s="752"/>
      <c r="E8" s="717"/>
      <c r="F8" s="460">
        <v>52.588235294117645</v>
      </c>
      <c r="G8" s="355">
        <v>51.52755905511811</v>
      </c>
    </row>
    <row r="9" spans="2:7" ht="12.75">
      <c r="B9" s="716" t="s">
        <v>179</v>
      </c>
      <c r="C9" s="752"/>
      <c r="D9" s="752"/>
      <c r="E9" s="717"/>
      <c r="F9" s="460">
        <v>0.23529411764705882</v>
      </c>
      <c r="G9" s="355">
        <v>0.12598425196850394</v>
      </c>
    </row>
    <row r="10" spans="2:7" ht="12.75">
      <c r="B10" s="716" t="s">
        <v>214</v>
      </c>
      <c r="C10" s="752"/>
      <c r="D10" s="752"/>
      <c r="E10" s="717"/>
      <c r="F10" s="460">
        <v>0.23529411764705882</v>
      </c>
      <c r="G10" s="355">
        <v>0.09448818897637795</v>
      </c>
    </row>
    <row r="11" spans="2:7" ht="12.75">
      <c r="B11" s="716" t="s">
        <v>176</v>
      </c>
      <c r="C11" s="752"/>
      <c r="D11" s="752"/>
      <c r="E11" s="717"/>
      <c r="F11" s="460">
        <v>0.11764705882352941</v>
      </c>
      <c r="G11" s="355">
        <v>0.31496062992125984</v>
      </c>
    </row>
    <row r="12" spans="2:7" ht="12.75">
      <c r="B12" s="716" t="s">
        <v>215</v>
      </c>
      <c r="C12" s="752"/>
      <c r="D12" s="752"/>
      <c r="E12" s="717"/>
      <c r="F12" s="460">
        <v>0</v>
      </c>
      <c r="G12" s="355">
        <v>0.031496062992125984</v>
      </c>
    </row>
    <row r="13" spans="2:7" ht="12.75">
      <c r="B13" s="716" t="s">
        <v>160</v>
      </c>
      <c r="C13" s="752"/>
      <c r="D13" s="752"/>
      <c r="E13" s="717"/>
      <c r="F13" s="460">
        <v>0.47058823529411764</v>
      </c>
      <c r="G13" s="355">
        <v>0.4409448818897638</v>
      </c>
    </row>
    <row r="14" spans="2:7" ht="12.75">
      <c r="B14" s="716" t="s">
        <v>216</v>
      </c>
      <c r="C14" s="752"/>
      <c r="D14" s="752"/>
      <c r="E14" s="717"/>
      <c r="F14" s="460">
        <v>0</v>
      </c>
      <c r="G14" s="355">
        <v>0</v>
      </c>
    </row>
    <row r="15" spans="2:7" ht="12.75">
      <c r="B15" s="716" t="s">
        <v>177</v>
      </c>
      <c r="C15" s="752"/>
      <c r="D15" s="752"/>
      <c r="E15" s="717"/>
      <c r="F15" s="460">
        <v>0.11764705882352941</v>
      </c>
      <c r="G15" s="355">
        <v>0.031496062992125984</v>
      </c>
    </row>
    <row r="16" spans="2:7" ht="12.75">
      <c r="B16" s="716" t="s">
        <v>4</v>
      </c>
      <c r="C16" s="752"/>
      <c r="D16" s="752"/>
      <c r="E16" s="717"/>
      <c r="F16" s="460">
        <v>0</v>
      </c>
      <c r="G16" s="355">
        <v>0</v>
      </c>
    </row>
    <row r="17" spans="2:7" ht="12.75">
      <c r="B17" s="439" t="s">
        <v>3</v>
      </c>
      <c r="C17" s="446"/>
      <c r="D17" s="446"/>
      <c r="E17" s="440"/>
      <c r="F17" s="460">
        <v>0</v>
      </c>
      <c r="G17" s="355">
        <v>0</v>
      </c>
    </row>
    <row r="18" spans="2:7" ht="12.75">
      <c r="B18" s="439" t="s">
        <v>371</v>
      </c>
      <c r="C18" s="446"/>
      <c r="D18" s="446"/>
      <c r="E18" s="440"/>
      <c r="F18" s="460">
        <v>0.23529411764705882</v>
      </c>
      <c r="G18" s="355">
        <v>0.6299212598425197</v>
      </c>
    </row>
    <row r="19" spans="2:7" ht="12.75">
      <c r="B19" s="718" t="s">
        <v>227</v>
      </c>
      <c r="C19" s="753"/>
      <c r="D19" s="753"/>
      <c r="E19" s="719"/>
      <c r="F19" s="460">
        <v>0</v>
      </c>
      <c r="G19" s="355">
        <v>0</v>
      </c>
    </row>
    <row r="20" spans="2:7" ht="12.75">
      <c r="B20" s="754" t="s">
        <v>226</v>
      </c>
      <c r="C20" s="755"/>
      <c r="D20" s="755"/>
      <c r="E20" s="756"/>
      <c r="F20" s="461">
        <f>SUM(F6:F19)</f>
        <v>100.00000000000001</v>
      </c>
      <c r="G20" s="462">
        <f>SUM(G6:G19)</f>
        <v>100.00000000000003</v>
      </c>
    </row>
    <row r="21" spans="2:7" ht="12.75">
      <c r="B21" s="749" t="s">
        <v>241</v>
      </c>
      <c r="C21" s="750"/>
      <c r="D21" s="750"/>
      <c r="E21" s="751"/>
      <c r="F21" s="463">
        <v>850</v>
      </c>
      <c r="G21" s="464">
        <v>3175</v>
      </c>
    </row>
    <row r="22" spans="2:7" ht="12.75">
      <c r="B22" s="287"/>
      <c r="C22" s="287"/>
      <c r="D22" s="287"/>
      <c r="E22" s="287"/>
      <c r="F22" s="456"/>
      <c r="G22" s="456"/>
    </row>
  </sheetData>
  <sheetProtection/>
  <mergeCells count="16">
    <mergeCell ref="B16:E16"/>
    <mergeCell ref="B19:E19"/>
    <mergeCell ref="B20:E20"/>
    <mergeCell ref="B21:E21"/>
    <mergeCell ref="B10:E10"/>
    <mergeCell ref="B11:E11"/>
    <mergeCell ref="B12:E12"/>
    <mergeCell ref="B13:E13"/>
    <mergeCell ref="B14:E14"/>
    <mergeCell ref="B15:E15"/>
    <mergeCell ref="A1:H1"/>
    <mergeCell ref="B3:G3"/>
    <mergeCell ref="B6:E6"/>
    <mergeCell ref="B7:E7"/>
    <mergeCell ref="B8:E8"/>
    <mergeCell ref="B9:E9"/>
  </mergeCells>
  <printOptions/>
  <pageMargins left="0.7" right="0.7" top="0.75" bottom="0.75" header="0.3" footer="0.3"/>
  <pageSetup orientation="portrait" paperSize="9"/>
</worksheet>
</file>

<file path=xl/worksheets/sheet94.xml><?xml version="1.0" encoding="utf-8"?>
<worksheet xmlns="http://schemas.openxmlformats.org/spreadsheetml/2006/main" xmlns:r="http://schemas.openxmlformats.org/officeDocument/2006/relationships">
  <dimension ref="A1:H16"/>
  <sheetViews>
    <sheetView zoomScalePageLayoutView="0" workbookViewId="0" topLeftCell="A1">
      <selection activeCell="I18" sqref="I18"/>
    </sheetView>
  </sheetViews>
  <sheetFormatPr defaultColWidth="11.421875" defaultRowHeight="12.75"/>
  <cols>
    <col min="1" max="1" width="2.140625" style="347" customWidth="1"/>
    <col min="2" max="2" width="40.28125" style="347" customWidth="1"/>
    <col min="3" max="3" width="12.421875" style="347" customWidth="1"/>
    <col min="4" max="4" width="13.421875" style="347" customWidth="1"/>
    <col min="5" max="6" width="11.421875" style="347" customWidth="1"/>
    <col min="7" max="7" width="2.421875" style="347" customWidth="1"/>
    <col min="8" max="9" width="11.421875" style="347" customWidth="1"/>
    <col min="10" max="10" width="32.00390625" style="347" bestFit="1" customWidth="1"/>
    <col min="11" max="16384" width="11.421875" style="347" customWidth="1"/>
  </cols>
  <sheetData>
    <row r="1" spans="1:7" ht="16.5">
      <c r="A1" s="795" t="s">
        <v>401</v>
      </c>
      <c r="B1" s="795"/>
      <c r="C1" s="795"/>
      <c r="D1" s="795"/>
      <c r="E1" s="795"/>
      <c r="F1" s="795"/>
      <c r="G1" s="795"/>
    </row>
    <row r="3" spans="2:8" ht="12.75">
      <c r="B3" s="704" t="s">
        <v>372</v>
      </c>
      <c r="C3" s="704"/>
      <c r="D3" s="704"/>
      <c r="E3" s="704"/>
      <c r="F3" s="704"/>
      <c r="G3" s="469"/>
      <c r="H3" s="469"/>
    </row>
    <row r="5" spans="3:6" ht="12.75">
      <c r="C5" s="789" t="s">
        <v>370</v>
      </c>
      <c r="D5" s="796"/>
      <c r="E5" s="797" t="s">
        <v>291</v>
      </c>
      <c r="F5" s="798"/>
    </row>
    <row r="6" spans="2:6" ht="12.75">
      <c r="B6" s="362"/>
      <c r="C6" s="465" t="s">
        <v>373</v>
      </c>
      <c r="D6" s="465" t="s">
        <v>374</v>
      </c>
      <c r="E6" s="465" t="s">
        <v>373</v>
      </c>
      <c r="F6" s="465" t="s">
        <v>374</v>
      </c>
    </row>
    <row r="7" spans="2:6" ht="12.75">
      <c r="B7" s="438" t="s">
        <v>161</v>
      </c>
      <c r="C7" s="354">
        <v>1.8823529411764706</v>
      </c>
      <c r="D7" s="354">
        <v>0.8235294117647058</v>
      </c>
      <c r="E7" s="354">
        <v>2.204724409448819</v>
      </c>
      <c r="F7" s="354">
        <v>0.9763779527559056</v>
      </c>
    </row>
    <row r="8" spans="2:6" ht="12.75">
      <c r="B8" s="442" t="s">
        <v>162</v>
      </c>
      <c r="C8" s="355">
        <v>7.411764705882353</v>
      </c>
      <c r="D8" s="355">
        <v>3.176470588235294</v>
      </c>
      <c r="E8" s="355">
        <v>7.68503937007874</v>
      </c>
      <c r="F8" s="355">
        <v>3.84251968503937</v>
      </c>
    </row>
    <row r="9" spans="2:6" ht="12.75">
      <c r="B9" s="442" t="s">
        <v>163</v>
      </c>
      <c r="C9" s="355">
        <v>46.35294117647059</v>
      </c>
      <c r="D9" s="355">
        <v>32.588235294117645</v>
      </c>
      <c r="E9" s="355">
        <v>46.960629921259844</v>
      </c>
      <c r="F9" s="355">
        <v>31.62204724409449</v>
      </c>
    </row>
    <row r="10" spans="2:6" ht="12.75">
      <c r="B10" s="442" t="s">
        <v>164</v>
      </c>
      <c r="C10" s="355">
        <v>10.470588235294118</v>
      </c>
      <c r="D10" s="355">
        <v>17.294117647058822</v>
      </c>
      <c r="E10" s="355">
        <v>12.78740157480315</v>
      </c>
      <c r="F10" s="355">
        <v>19.748031496062993</v>
      </c>
    </row>
    <row r="11" spans="2:6" ht="12.75">
      <c r="B11" s="442" t="s">
        <v>165</v>
      </c>
      <c r="C11" s="355">
        <v>12.823529411764707</v>
      </c>
      <c r="D11" s="355">
        <v>18</v>
      </c>
      <c r="E11" s="355">
        <v>11.68503937007874</v>
      </c>
      <c r="F11" s="355">
        <v>16.881889763779526</v>
      </c>
    </row>
    <row r="12" spans="2:6" ht="12.75">
      <c r="B12" s="442" t="s">
        <v>166</v>
      </c>
      <c r="C12" s="355">
        <v>3.176470588235294</v>
      </c>
      <c r="D12" s="355">
        <v>1.7647058823529411</v>
      </c>
      <c r="E12" s="355">
        <v>3.622047244094488</v>
      </c>
      <c r="F12" s="355">
        <v>2.047244094488189</v>
      </c>
    </row>
    <row r="13" spans="2:6" ht="12.75">
      <c r="B13" s="439" t="s">
        <v>228</v>
      </c>
      <c r="C13" s="355">
        <v>0.11764705882352941</v>
      </c>
      <c r="D13" s="355">
        <v>0.5882352941176471</v>
      </c>
      <c r="E13" s="355">
        <v>0.031496062992125984</v>
      </c>
      <c r="F13" s="355">
        <v>0.31496062992125984</v>
      </c>
    </row>
    <row r="14" spans="2:6" ht="12.75">
      <c r="B14" s="441" t="s">
        <v>227</v>
      </c>
      <c r="C14" s="357">
        <v>17.764705882352942</v>
      </c>
      <c r="D14" s="357">
        <v>25.764705882352942</v>
      </c>
      <c r="E14" s="357">
        <v>15.023622047244094</v>
      </c>
      <c r="F14" s="357">
        <v>24.566929133858267</v>
      </c>
    </row>
    <row r="15" spans="2:6" ht="12.75">
      <c r="B15" s="466" t="s">
        <v>240</v>
      </c>
      <c r="C15" s="467">
        <v>100</v>
      </c>
      <c r="D15" s="359">
        <v>100</v>
      </c>
      <c r="E15" s="359">
        <v>100</v>
      </c>
      <c r="F15" s="359">
        <v>100</v>
      </c>
    </row>
    <row r="16" spans="2:6" ht="12.75">
      <c r="B16" s="468" t="s">
        <v>241</v>
      </c>
      <c r="C16" s="361">
        <v>850</v>
      </c>
      <c r="D16" s="360">
        <v>850</v>
      </c>
      <c r="E16" s="360">
        <v>3175</v>
      </c>
      <c r="F16" s="360">
        <v>3175</v>
      </c>
    </row>
  </sheetData>
  <sheetProtection/>
  <mergeCells count="4">
    <mergeCell ref="A1:G1"/>
    <mergeCell ref="B3:F3"/>
    <mergeCell ref="C5:D5"/>
    <mergeCell ref="E5:F5"/>
  </mergeCells>
  <printOptions/>
  <pageMargins left="0.7" right="0.7" top="0.75" bottom="0.75" header="0.3" footer="0.3"/>
  <pageSetup orientation="portrait" paperSize="9"/>
</worksheet>
</file>

<file path=xl/worksheets/sheet95.xml><?xml version="1.0" encoding="utf-8"?>
<worksheet xmlns="http://schemas.openxmlformats.org/spreadsheetml/2006/main" xmlns:r="http://schemas.openxmlformats.org/officeDocument/2006/relationships">
  <dimension ref="A1:IV45"/>
  <sheetViews>
    <sheetView zoomScalePageLayoutView="0" workbookViewId="0" topLeftCell="A1">
      <selection activeCell="M38" sqref="M38"/>
    </sheetView>
  </sheetViews>
  <sheetFormatPr defaultColWidth="11.421875" defaultRowHeight="12.75"/>
  <cols>
    <col min="1" max="1" width="2.140625" style="347" customWidth="1"/>
    <col min="2" max="2" width="20.8515625" style="347" customWidth="1"/>
    <col min="3" max="3" width="14.7109375" style="347" customWidth="1"/>
    <col min="4" max="4" width="10.7109375" style="347" customWidth="1"/>
    <col min="5" max="5" width="11.140625" style="347" customWidth="1"/>
    <col min="6" max="6" width="10.421875" style="347" customWidth="1"/>
    <col min="7" max="7" width="11.421875" style="347" customWidth="1"/>
    <col min="8" max="8" width="11.00390625" style="347" bestFit="1" customWidth="1"/>
    <col min="9" max="9" width="2.7109375" style="347" customWidth="1"/>
    <col min="10" max="16384" width="11.421875" style="347" customWidth="1"/>
  </cols>
  <sheetData>
    <row r="1" spans="1:9" ht="16.5">
      <c r="A1" s="762" t="s">
        <v>402</v>
      </c>
      <c r="B1" s="762"/>
      <c r="C1" s="762"/>
      <c r="D1" s="762"/>
      <c r="E1" s="762"/>
      <c r="F1" s="762"/>
      <c r="G1" s="762"/>
      <c r="H1" s="762"/>
      <c r="I1" s="762"/>
    </row>
    <row r="2" spans="1:9" ht="12.75">
      <c r="A2" s="387"/>
      <c r="B2" s="387"/>
      <c r="C2" s="387"/>
      <c r="D2" s="387"/>
      <c r="E2" s="387"/>
      <c r="F2" s="387"/>
      <c r="G2" s="387"/>
      <c r="H2" s="387"/>
      <c r="I2" s="387"/>
    </row>
    <row r="3" spans="1:9" ht="12.75">
      <c r="A3" s="387"/>
      <c r="B3" s="704" t="s">
        <v>288</v>
      </c>
      <c r="C3" s="704"/>
      <c r="D3" s="704"/>
      <c r="E3" s="704"/>
      <c r="F3" s="704"/>
      <c r="G3" s="704"/>
      <c r="H3" s="444"/>
      <c r="I3" s="387"/>
    </row>
    <row r="4" spans="2:8" ht="13.5">
      <c r="B4" s="271"/>
      <c r="C4" s="272"/>
      <c r="D4" s="272"/>
      <c r="E4" s="273"/>
      <c r="F4" s="274"/>
      <c r="G4" s="272"/>
      <c r="H4" s="480"/>
    </row>
    <row r="5" spans="2:7" ht="12.75">
      <c r="B5" s="725" t="s">
        <v>264</v>
      </c>
      <c r="C5" s="774" t="s">
        <v>265</v>
      </c>
      <c r="D5" s="776" t="s">
        <v>264</v>
      </c>
      <c r="E5" s="777"/>
      <c r="F5" s="777"/>
      <c r="G5" s="778"/>
    </row>
    <row r="6" spans="2:7" ht="12.75">
      <c r="B6" s="772"/>
      <c r="C6" s="775"/>
      <c r="D6" s="447" t="s">
        <v>266</v>
      </c>
      <c r="E6" s="447" t="s">
        <v>267</v>
      </c>
      <c r="F6" s="448" t="s">
        <v>226</v>
      </c>
      <c r="G6" s="449" t="s">
        <v>268</v>
      </c>
    </row>
    <row r="7" spans="2:7" ht="15">
      <c r="B7" s="772"/>
      <c r="C7" s="450" t="s">
        <v>277</v>
      </c>
      <c r="D7" s="451">
        <v>434</v>
      </c>
      <c r="E7" s="452">
        <v>92</v>
      </c>
      <c r="F7" s="285">
        <v>526</v>
      </c>
      <c r="G7" s="453">
        <v>10</v>
      </c>
    </row>
    <row r="8" spans="2:7" ht="15">
      <c r="B8" s="772"/>
      <c r="C8" s="450" t="s">
        <v>278</v>
      </c>
      <c r="D8" s="451">
        <v>264</v>
      </c>
      <c r="E8" s="452">
        <v>55</v>
      </c>
      <c r="F8" s="285">
        <v>319</v>
      </c>
      <c r="G8" s="453">
        <v>2</v>
      </c>
    </row>
    <row r="9" spans="2:7" ht="15">
      <c r="B9" s="772"/>
      <c r="C9" s="450" t="s">
        <v>279</v>
      </c>
      <c r="D9" s="451">
        <v>241</v>
      </c>
      <c r="E9" s="452">
        <v>36</v>
      </c>
      <c r="F9" s="285">
        <v>277</v>
      </c>
      <c r="G9" s="453">
        <v>1</v>
      </c>
    </row>
    <row r="10" spans="2:7" ht="12.75">
      <c r="B10" s="773"/>
      <c r="C10" s="454" t="s">
        <v>226</v>
      </c>
      <c r="D10" s="285">
        <v>939</v>
      </c>
      <c r="E10" s="285">
        <v>183</v>
      </c>
      <c r="F10" s="285">
        <v>1122</v>
      </c>
      <c r="G10" s="286">
        <v>13</v>
      </c>
    </row>
    <row r="11" spans="1:256" ht="12.75">
      <c r="A11" s="363"/>
      <c r="B11" s="296"/>
      <c r="C11" s="296"/>
      <c r="D11" s="296"/>
      <c r="E11" s="296"/>
      <c r="F11" s="296"/>
      <c r="G11" s="297"/>
      <c r="H11" s="479"/>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c r="IN11" s="368"/>
      <c r="IO11" s="368"/>
      <c r="IP11" s="368"/>
      <c r="IQ11" s="368"/>
      <c r="IR11" s="368"/>
      <c r="IS11" s="368"/>
      <c r="IT11" s="368"/>
      <c r="IU11" s="368"/>
      <c r="IV11" s="368"/>
    </row>
    <row r="12" spans="1:256" ht="12.75">
      <c r="A12" s="363"/>
      <c r="B12" s="704" t="s">
        <v>380</v>
      </c>
      <c r="C12" s="704"/>
      <c r="D12" s="704"/>
      <c r="E12" s="704"/>
      <c r="F12" s="704"/>
      <c r="G12" s="704"/>
      <c r="H12" s="481"/>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c r="IT12" s="368"/>
      <c r="IU12" s="368"/>
      <c r="IV12" s="368"/>
    </row>
    <row r="13" spans="1:256" ht="12.75">
      <c r="A13" s="363"/>
      <c r="B13" s="315"/>
      <c r="C13" s="274"/>
      <c r="D13" s="274"/>
      <c r="E13" s="272"/>
      <c r="F13" s="292"/>
      <c r="G13" s="297"/>
      <c r="H13" s="479"/>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c r="IO13" s="368"/>
      <c r="IP13" s="368"/>
      <c r="IQ13" s="368"/>
      <c r="IR13" s="368"/>
      <c r="IS13" s="368"/>
      <c r="IT13" s="368"/>
      <c r="IU13" s="368"/>
      <c r="IV13" s="368"/>
    </row>
    <row r="14" spans="1:256" ht="12.75">
      <c r="A14" s="363"/>
      <c r="B14" s="455" t="s">
        <v>274</v>
      </c>
      <c r="C14" s="455" t="s">
        <v>275</v>
      </c>
      <c r="D14" s="779" t="s">
        <v>276</v>
      </c>
      <c r="E14" s="780"/>
      <c r="F14" s="781" t="s">
        <v>226</v>
      </c>
      <c r="G14" s="782"/>
      <c r="H14" s="479"/>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c r="IO14" s="368"/>
      <c r="IP14" s="368"/>
      <c r="IQ14" s="368"/>
      <c r="IR14" s="368"/>
      <c r="IS14" s="368"/>
      <c r="IT14" s="368"/>
      <c r="IU14" s="368"/>
      <c r="IV14" s="368"/>
    </row>
    <row r="15" spans="1:256" ht="12.75">
      <c r="A15" s="363"/>
      <c r="B15" s="316">
        <v>14</v>
      </c>
      <c r="C15" s="316">
        <v>0</v>
      </c>
      <c r="D15" s="700">
        <v>0</v>
      </c>
      <c r="E15" s="701"/>
      <c r="F15" s="702">
        <v>14</v>
      </c>
      <c r="G15" s="703"/>
      <c r="H15" s="479"/>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c r="IO15" s="368"/>
      <c r="IP15" s="368"/>
      <c r="IQ15" s="368"/>
      <c r="IR15" s="368"/>
      <c r="IS15" s="368"/>
      <c r="IT15" s="368"/>
      <c r="IU15" s="368"/>
      <c r="IV15" s="368"/>
    </row>
    <row r="16" spans="1:256" ht="12.75">
      <c r="A16" s="363"/>
      <c r="B16" s="363"/>
      <c r="C16" s="363"/>
      <c r="D16" s="363"/>
      <c r="E16" s="363"/>
      <c r="F16" s="363"/>
      <c r="G16" s="363"/>
      <c r="H16" s="363"/>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c r="IO16" s="368"/>
      <c r="IP16" s="368"/>
      <c r="IQ16" s="368"/>
      <c r="IR16" s="368"/>
      <c r="IS16" s="368"/>
      <c r="IT16" s="368"/>
      <c r="IU16" s="368"/>
      <c r="IV16" s="368"/>
    </row>
    <row r="17" spans="2:256" ht="12.75">
      <c r="B17" s="704" t="s">
        <v>365</v>
      </c>
      <c r="C17" s="704"/>
      <c r="D17" s="704"/>
      <c r="E17" s="704"/>
      <c r="F17" s="704"/>
      <c r="G17" s="704"/>
      <c r="H17" s="704"/>
      <c r="I17" s="704"/>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c r="IN17" s="368"/>
      <c r="IO17" s="368"/>
      <c r="IP17" s="368"/>
      <c r="IQ17" s="368"/>
      <c r="IR17" s="368"/>
      <c r="IS17" s="368"/>
      <c r="IT17" s="368"/>
      <c r="IU17" s="368"/>
      <c r="IV17" s="368"/>
    </row>
    <row r="18" spans="2:256" ht="12.75">
      <c r="B18" s="317"/>
      <c r="C18" s="317"/>
      <c r="D18" s="317"/>
      <c r="E18" s="317"/>
      <c r="F18" s="317"/>
      <c r="G18" s="317"/>
      <c r="H18" s="317"/>
      <c r="I18" s="317"/>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c r="IR18" s="368"/>
      <c r="IS18" s="368"/>
      <c r="IT18" s="368"/>
      <c r="IU18" s="368"/>
      <c r="IV18" s="368"/>
    </row>
    <row r="19" spans="2:8" ht="12.75">
      <c r="B19" s="318"/>
      <c r="C19" s="783" t="s">
        <v>251</v>
      </c>
      <c r="D19" s="783" t="s">
        <v>366</v>
      </c>
      <c r="E19" s="783" t="s">
        <v>367</v>
      </c>
      <c r="F19" s="783" t="s">
        <v>368</v>
      </c>
      <c r="G19" s="783" t="s">
        <v>369</v>
      </c>
      <c r="H19" s="786" t="s">
        <v>226</v>
      </c>
    </row>
    <row r="20" spans="2:8" ht="12.75">
      <c r="B20" s="318"/>
      <c r="C20" s="784"/>
      <c r="D20" s="784"/>
      <c r="E20" s="784"/>
      <c r="F20" s="784"/>
      <c r="G20" s="784"/>
      <c r="H20" s="787"/>
    </row>
    <row r="21" spans="2:8" ht="12.75">
      <c r="B21" s="318"/>
      <c r="C21" s="784"/>
      <c r="D21" s="784"/>
      <c r="E21" s="784"/>
      <c r="F21" s="784"/>
      <c r="G21" s="784"/>
      <c r="H21" s="787"/>
    </row>
    <row r="22" spans="2:8" ht="12.75">
      <c r="B22" s="318"/>
      <c r="C22" s="784"/>
      <c r="D22" s="784"/>
      <c r="E22" s="784"/>
      <c r="F22" s="784"/>
      <c r="G22" s="784"/>
      <c r="H22" s="787"/>
    </row>
    <row r="23" spans="2:8" ht="12.75">
      <c r="B23" s="318"/>
      <c r="C23" s="784"/>
      <c r="D23" s="784"/>
      <c r="E23" s="784"/>
      <c r="F23" s="784"/>
      <c r="G23" s="784"/>
      <c r="H23" s="787"/>
    </row>
    <row r="24" spans="2:8" ht="12.75">
      <c r="B24" s="318"/>
      <c r="C24" s="784"/>
      <c r="D24" s="784"/>
      <c r="E24" s="784"/>
      <c r="F24" s="784"/>
      <c r="G24" s="784"/>
      <c r="H24" s="787"/>
    </row>
    <row r="25" spans="2:8" ht="12.75">
      <c r="B25" s="318"/>
      <c r="C25" s="785"/>
      <c r="D25" s="785"/>
      <c r="E25" s="785"/>
      <c r="F25" s="785"/>
      <c r="G25" s="785"/>
      <c r="H25" s="788"/>
    </row>
    <row r="26" spans="2:8" ht="12.75">
      <c r="B26" s="319" t="s">
        <v>291</v>
      </c>
      <c r="C26" s="331">
        <v>0</v>
      </c>
      <c r="D26" s="331">
        <v>0.08912655971479501</v>
      </c>
      <c r="E26" s="332">
        <v>1.8716577540106951</v>
      </c>
      <c r="F26" s="332">
        <v>2.228163992869875</v>
      </c>
      <c r="G26" s="333">
        <v>95.81105169340464</v>
      </c>
      <c r="H26" s="335">
        <v>100</v>
      </c>
    </row>
    <row r="27" spans="2:8" ht="12.75">
      <c r="B27" s="325" t="s">
        <v>241</v>
      </c>
      <c r="C27" s="337"/>
      <c r="D27" s="337"/>
      <c r="E27" s="327"/>
      <c r="F27" s="327"/>
      <c r="G27" s="326"/>
      <c r="H27" s="339">
        <v>1122</v>
      </c>
    </row>
    <row r="28" spans="2:9" ht="12.75">
      <c r="B28" s="340"/>
      <c r="C28" s="333"/>
      <c r="D28" s="333"/>
      <c r="E28" s="333"/>
      <c r="F28" s="333"/>
      <c r="G28" s="333"/>
      <c r="H28" s="341"/>
      <c r="I28" s="342"/>
    </row>
    <row r="29" spans="2:9" ht="12.75">
      <c r="B29" s="704" t="s">
        <v>283</v>
      </c>
      <c r="C29" s="704"/>
      <c r="D29" s="704"/>
      <c r="E29" s="704"/>
      <c r="F29" s="704"/>
      <c r="G29" s="704"/>
      <c r="H29" s="704"/>
      <c r="I29" s="704"/>
    </row>
    <row r="30" spans="2:9" ht="12.75">
      <c r="B30" s="343"/>
      <c r="C30" s="343"/>
      <c r="D30" s="343"/>
      <c r="E30" s="343"/>
      <c r="F30" s="333"/>
      <c r="G30" s="333"/>
      <c r="H30" s="341"/>
      <c r="I30" s="342"/>
    </row>
    <row r="31" spans="2:9" ht="12.75">
      <c r="B31" s="789" t="s">
        <v>235</v>
      </c>
      <c r="C31" s="791" t="s">
        <v>370</v>
      </c>
      <c r="D31" s="791"/>
      <c r="E31" s="791" t="s">
        <v>291</v>
      </c>
      <c r="F31" s="791"/>
      <c r="G31" s="333"/>
      <c r="H31" s="341"/>
      <c r="I31" s="342"/>
    </row>
    <row r="32" spans="2:9" ht="12.75">
      <c r="B32" s="790"/>
      <c r="C32" s="791"/>
      <c r="D32" s="791"/>
      <c r="E32" s="792"/>
      <c r="F32" s="792"/>
      <c r="G32" s="333"/>
      <c r="H32" s="341"/>
      <c r="I32" s="342"/>
    </row>
    <row r="33" spans="2:9" ht="12.75">
      <c r="B33" s="276" t="s">
        <v>242</v>
      </c>
      <c r="C33" s="764">
        <v>33.840304182509506</v>
      </c>
      <c r="D33" s="748"/>
      <c r="E33" s="487">
        <v>17.46880570409982</v>
      </c>
      <c r="F33" s="488"/>
      <c r="G33" s="333"/>
      <c r="H33" s="341"/>
      <c r="I33" s="342"/>
    </row>
    <row r="34" spans="2:9" ht="12.75">
      <c r="B34" s="344" t="s">
        <v>243</v>
      </c>
      <c r="C34" s="759">
        <v>51.52091254752852</v>
      </c>
      <c r="D34" s="744"/>
      <c r="E34" s="489">
        <v>57.66488413547237</v>
      </c>
      <c r="F34" s="490"/>
      <c r="G34" s="333"/>
      <c r="H34" s="341"/>
      <c r="I34" s="342"/>
    </row>
    <row r="35" spans="2:9" ht="12.75">
      <c r="B35" s="344" t="s">
        <v>244</v>
      </c>
      <c r="C35" s="759">
        <v>8.17490494296578</v>
      </c>
      <c r="D35" s="744"/>
      <c r="E35" s="489">
        <v>16.310160427807485</v>
      </c>
      <c r="F35" s="490"/>
      <c r="G35" s="333"/>
      <c r="H35" s="341"/>
      <c r="I35" s="342"/>
    </row>
    <row r="36" spans="2:9" ht="12.75">
      <c r="B36" s="344" t="s">
        <v>245</v>
      </c>
      <c r="C36" s="759">
        <v>3.041825095057034</v>
      </c>
      <c r="D36" s="744"/>
      <c r="E36" s="489">
        <v>3.9215686274509802</v>
      </c>
      <c r="F36" s="490"/>
      <c r="G36" s="333"/>
      <c r="H36" s="341"/>
      <c r="I36" s="342"/>
    </row>
    <row r="37" spans="2:9" ht="12.75">
      <c r="B37" s="344" t="s">
        <v>246</v>
      </c>
      <c r="C37" s="759">
        <v>1.9011406844106464</v>
      </c>
      <c r="D37" s="744"/>
      <c r="E37" s="489">
        <v>2.228163992869875</v>
      </c>
      <c r="F37" s="490"/>
      <c r="G37" s="333"/>
      <c r="H37" s="341"/>
      <c r="I37" s="342"/>
    </row>
    <row r="38" spans="2:9" ht="12.75">
      <c r="B38" s="344" t="s">
        <v>247</v>
      </c>
      <c r="C38" s="759">
        <v>0.38022813688212925</v>
      </c>
      <c r="D38" s="744"/>
      <c r="E38" s="489">
        <v>0.8912655971479501</v>
      </c>
      <c r="F38" s="490"/>
      <c r="G38" s="333"/>
      <c r="H38" s="341"/>
      <c r="I38" s="342"/>
    </row>
    <row r="39" spans="2:9" ht="12.75">
      <c r="B39" s="344" t="s">
        <v>248</v>
      </c>
      <c r="C39" s="759">
        <v>0.9505703422053232</v>
      </c>
      <c r="D39" s="744"/>
      <c r="E39" s="489">
        <v>1.0695187165775402</v>
      </c>
      <c r="F39" s="490"/>
      <c r="G39" s="333"/>
      <c r="H39" s="341"/>
      <c r="I39" s="342"/>
    </row>
    <row r="40" spans="2:9" ht="12.75">
      <c r="B40" s="344" t="s">
        <v>249</v>
      </c>
      <c r="C40" s="759">
        <v>0.19011406844106463</v>
      </c>
      <c r="D40" s="744"/>
      <c r="E40" s="489">
        <v>0.35650623885918004</v>
      </c>
      <c r="F40" s="490"/>
      <c r="G40" s="333"/>
      <c r="H40" s="341"/>
      <c r="I40" s="342"/>
    </row>
    <row r="41" spans="2:9" ht="12.75">
      <c r="B41" s="344" t="s">
        <v>250</v>
      </c>
      <c r="C41" s="759">
        <v>0</v>
      </c>
      <c r="D41" s="744"/>
      <c r="E41" s="489">
        <v>0.08912655971479501</v>
      </c>
      <c r="F41" s="490"/>
      <c r="G41" s="333"/>
      <c r="H41" s="341"/>
      <c r="I41" s="342"/>
    </row>
    <row r="42" spans="2:9" ht="12.75">
      <c r="B42" s="345" t="s">
        <v>227</v>
      </c>
      <c r="C42" s="793">
        <v>0</v>
      </c>
      <c r="D42" s="794"/>
      <c r="E42" s="491">
        <v>0</v>
      </c>
      <c r="F42" s="492"/>
      <c r="G42" s="333"/>
      <c r="H42" s="341"/>
      <c r="I42" s="342"/>
    </row>
    <row r="43" spans="2:9" ht="12.75">
      <c r="B43" s="346" t="s">
        <v>226</v>
      </c>
      <c r="C43" s="745">
        <f>SUM(C33:D42)</f>
        <v>100</v>
      </c>
      <c r="D43" s="746"/>
      <c r="E43" s="745">
        <f>SUM(E33:E42)</f>
        <v>100</v>
      </c>
      <c r="F43" s="746"/>
      <c r="G43" s="333"/>
      <c r="H43" s="341"/>
      <c r="I43" s="342"/>
    </row>
    <row r="44" spans="2:9" ht="12.75">
      <c r="B44" s="336" t="s">
        <v>241</v>
      </c>
      <c r="C44" s="737">
        <v>526</v>
      </c>
      <c r="D44" s="738"/>
      <c r="E44" s="739">
        <v>1122</v>
      </c>
      <c r="F44" s="738"/>
      <c r="G44" s="333"/>
      <c r="H44" s="341"/>
      <c r="I44" s="342"/>
    </row>
    <row r="45" spans="2:9" ht="12.75">
      <c r="B45" s="340"/>
      <c r="C45" s="333"/>
      <c r="D45" s="333"/>
      <c r="E45" s="333"/>
      <c r="F45" s="333"/>
      <c r="G45" s="333"/>
      <c r="H45" s="341"/>
      <c r="I45" s="342"/>
    </row>
  </sheetData>
  <sheetProtection/>
  <mergeCells count="35">
    <mergeCell ref="C40:D40"/>
    <mergeCell ref="C41:D41"/>
    <mergeCell ref="C42:D42"/>
    <mergeCell ref="C43:D43"/>
    <mergeCell ref="E43:F43"/>
    <mergeCell ref="C44:D44"/>
    <mergeCell ref="E44:F44"/>
    <mergeCell ref="C34:D34"/>
    <mergeCell ref="C35:D35"/>
    <mergeCell ref="C36:D36"/>
    <mergeCell ref="C37:D37"/>
    <mergeCell ref="C38:D38"/>
    <mergeCell ref="C39:D39"/>
    <mergeCell ref="H19:H25"/>
    <mergeCell ref="B29:I29"/>
    <mergeCell ref="B31:B32"/>
    <mergeCell ref="C31:D32"/>
    <mergeCell ref="E31:F32"/>
    <mergeCell ref="C33:D33"/>
    <mergeCell ref="D14:E14"/>
    <mergeCell ref="F14:G14"/>
    <mergeCell ref="D15:E15"/>
    <mergeCell ref="F15:G15"/>
    <mergeCell ref="B17:I17"/>
    <mergeCell ref="C19:C25"/>
    <mergeCell ref="D19:D25"/>
    <mergeCell ref="E19:E25"/>
    <mergeCell ref="F19:F25"/>
    <mergeCell ref="G19:G25"/>
    <mergeCell ref="A1:I1"/>
    <mergeCell ref="B3:G3"/>
    <mergeCell ref="B5:B10"/>
    <mergeCell ref="C5:C6"/>
    <mergeCell ref="D5:G5"/>
    <mergeCell ref="B12:G12"/>
  </mergeCells>
  <printOptions/>
  <pageMargins left="0.7" right="0.7" top="0.75" bottom="0.75" header="0.3" footer="0.3"/>
  <pageSetup orientation="portrait" paperSize="9"/>
</worksheet>
</file>

<file path=xl/worksheets/sheet96.xml><?xml version="1.0" encoding="utf-8"?>
<worksheet xmlns="http://schemas.openxmlformats.org/spreadsheetml/2006/main" xmlns:r="http://schemas.openxmlformats.org/officeDocument/2006/relationships">
  <dimension ref="A1:H22"/>
  <sheetViews>
    <sheetView zoomScalePageLayoutView="0" workbookViewId="0" topLeftCell="A1">
      <selection activeCell="P37" sqref="P37"/>
    </sheetView>
  </sheetViews>
  <sheetFormatPr defaultColWidth="11.421875" defaultRowHeight="12.75"/>
  <cols>
    <col min="1" max="1" width="2.140625" style="347" customWidth="1"/>
    <col min="2" max="4" width="11.421875" style="347" customWidth="1"/>
    <col min="5" max="5" width="9.8515625" style="347" customWidth="1"/>
    <col min="6" max="7" width="25.7109375" style="347" customWidth="1"/>
    <col min="8" max="8" width="4.00390625" style="347" customWidth="1"/>
    <col min="9" max="16384" width="11.421875" style="347" customWidth="1"/>
  </cols>
  <sheetData>
    <row r="1" spans="1:8" ht="16.5">
      <c r="A1" s="795" t="s">
        <v>402</v>
      </c>
      <c r="B1" s="795"/>
      <c r="C1" s="795"/>
      <c r="D1" s="795"/>
      <c r="E1" s="795"/>
      <c r="F1" s="795"/>
      <c r="G1" s="795"/>
      <c r="H1" s="795"/>
    </row>
    <row r="2" spans="1:8" ht="12.75">
      <c r="A2" s="387"/>
      <c r="B2" s="387"/>
      <c r="C2" s="387"/>
      <c r="D2" s="387"/>
      <c r="E2" s="387"/>
      <c r="F2" s="387"/>
      <c r="G2" s="387"/>
      <c r="H2" s="387"/>
    </row>
    <row r="3" spans="2:7" ht="12.75">
      <c r="B3" s="704" t="s">
        <v>210</v>
      </c>
      <c r="C3" s="704"/>
      <c r="D3" s="704"/>
      <c r="E3" s="704"/>
      <c r="F3" s="704"/>
      <c r="G3" s="704"/>
    </row>
    <row r="5" spans="2:7" ht="15">
      <c r="B5" s="473"/>
      <c r="C5" s="473"/>
      <c r="F5" s="457" t="s">
        <v>370</v>
      </c>
      <c r="G5" s="458" t="s">
        <v>291</v>
      </c>
    </row>
    <row r="6" spans="2:7" ht="12.75">
      <c r="B6" s="714" t="s">
        <v>211</v>
      </c>
      <c r="C6" s="757"/>
      <c r="D6" s="757"/>
      <c r="E6" s="715"/>
      <c r="F6" s="459">
        <v>0.5703422053231939</v>
      </c>
      <c r="G6" s="354">
        <v>0.6238859180035651</v>
      </c>
    </row>
    <row r="7" spans="2:7" ht="12.75">
      <c r="B7" s="716" t="s">
        <v>212</v>
      </c>
      <c r="C7" s="752"/>
      <c r="D7" s="752"/>
      <c r="E7" s="717"/>
      <c r="F7" s="460">
        <v>5.32319391634981</v>
      </c>
      <c r="G7" s="355">
        <v>4.81283422459893</v>
      </c>
    </row>
    <row r="8" spans="2:7" ht="12.75">
      <c r="B8" s="716" t="s">
        <v>213</v>
      </c>
      <c r="C8" s="752"/>
      <c r="D8" s="752"/>
      <c r="E8" s="717"/>
      <c r="F8" s="460">
        <v>88.40304182509506</v>
      </c>
      <c r="G8" s="355">
        <v>89.3048128342246</v>
      </c>
    </row>
    <row r="9" spans="2:7" ht="12.75">
      <c r="B9" s="716" t="s">
        <v>179</v>
      </c>
      <c r="C9" s="752"/>
      <c r="D9" s="752"/>
      <c r="E9" s="717"/>
      <c r="F9" s="460">
        <v>0.7604562737642585</v>
      </c>
      <c r="G9" s="355">
        <v>0.8021390374331551</v>
      </c>
    </row>
    <row r="10" spans="2:7" ht="12.75">
      <c r="B10" s="716" t="s">
        <v>214</v>
      </c>
      <c r="C10" s="752"/>
      <c r="D10" s="752"/>
      <c r="E10" s="717"/>
      <c r="F10" s="460">
        <v>1.3307984790874525</v>
      </c>
      <c r="G10" s="355">
        <v>1.6934046345811051</v>
      </c>
    </row>
    <row r="11" spans="2:7" ht="12.75">
      <c r="B11" s="716" t="s">
        <v>176</v>
      </c>
      <c r="C11" s="752"/>
      <c r="D11" s="752"/>
      <c r="E11" s="717"/>
      <c r="F11" s="460">
        <v>0.5703422053231939</v>
      </c>
      <c r="G11" s="355">
        <v>0.44563279857397503</v>
      </c>
    </row>
    <row r="12" spans="2:7" ht="12.75">
      <c r="B12" s="716" t="s">
        <v>215</v>
      </c>
      <c r="C12" s="752"/>
      <c r="D12" s="752"/>
      <c r="E12" s="717"/>
      <c r="F12" s="460">
        <v>0</v>
      </c>
      <c r="G12" s="355">
        <v>0</v>
      </c>
    </row>
    <row r="13" spans="2:7" ht="12.75">
      <c r="B13" s="716" t="s">
        <v>160</v>
      </c>
      <c r="C13" s="752"/>
      <c r="D13" s="752"/>
      <c r="E13" s="717"/>
      <c r="F13" s="460">
        <v>1.3307984790874525</v>
      </c>
      <c r="G13" s="355">
        <v>1.4260249554367201</v>
      </c>
    </row>
    <row r="14" spans="2:7" ht="12.75">
      <c r="B14" s="716" t="s">
        <v>216</v>
      </c>
      <c r="C14" s="752"/>
      <c r="D14" s="752"/>
      <c r="E14" s="717"/>
      <c r="F14" s="460">
        <v>0</v>
      </c>
      <c r="G14" s="355">
        <v>0</v>
      </c>
    </row>
    <row r="15" spans="2:7" ht="12.75">
      <c r="B15" s="716" t="s">
        <v>177</v>
      </c>
      <c r="C15" s="752"/>
      <c r="D15" s="752"/>
      <c r="E15" s="717"/>
      <c r="F15" s="460">
        <v>0</v>
      </c>
      <c r="G15" s="355">
        <v>0</v>
      </c>
    </row>
    <row r="16" spans="2:7" ht="12.75">
      <c r="B16" s="716" t="s">
        <v>4</v>
      </c>
      <c r="C16" s="752"/>
      <c r="D16" s="752"/>
      <c r="E16" s="717"/>
      <c r="F16" s="460">
        <v>0</v>
      </c>
      <c r="G16" s="355">
        <v>0</v>
      </c>
    </row>
    <row r="17" spans="2:7" ht="12.75">
      <c r="B17" s="439" t="s">
        <v>3</v>
      </c>
      <c r="C17" s="446"/>
      <c r="D17" s="446"/>
      <c r="E17" s="440"/>
      <c r="F17" s="460">
        <v>0.38022813688212925</v>
      </c>
      <c r="G17" s="355">
        <v>0.26737967914438504</v>
      </c>
    </row>
    <row r="18" spans="2:7" ht="12.75">
      <c r="B18" s="439" t="s">
        <v>371</v>
      </c>
      <c r="C18" s="446"/>
      <c r="D18" s="446"/>
      <c r="E18" s="440"/>
      <c r="F18" s="460">
        <v>1.3307984790874525</v>
      </c>
      <c r="G18" s="355">
        <v>0.6238859180035651</v>
      </c>
    </row>
    <row r="19" spans="2:7" ht="12.75">
      <c r="B19" s="718" t="s">
        <v>227</v>
      </c>
      <c r="C19" s="753"/>
      <c r="D19" s="753"/>
      <c r="E19" s="719"/>
      <c r="F19" s="460">
        <v>0</v>
      </c>
      <c r="G19" s="355">
        <v>0</v>
      </c>
    </row>
    <row r="20" spans="2:7" ht="12.75">
      <c r="B20" s="754" t="s">
        <v>226</v>
      </c>
      <c r="C20" s="755"/>
      <c r="D20" s="755"/>
      <c r="E20" s="756"/>
      <c r="F20" s="461">
        <f>SUM(F6:F19)</f>
        <v>100</v>
      </c>
      <c r="G20" s="462">
        <f>SUM(G6:G19)</f>
        <v>100</v>
      </c>
    </row>
    <row r="21" spans="2:7" ht="12.75">
      <c r="B21" s="749" t="s">
        <v>241</v>
      </c>
      <c r="C21" s="750"/>
      <c r="D21" s="750"/>
      <c r="E21" s="751"/>
      <c r="F21" s="463">
        <v>526</v>
      </c>
      <c r="G21" s="464">
        <v>1122</v>
      </c>
    </row>
    <row r="22" spans="2:7" ht="12.75">
      <c r="B22" s="287"/>
      <c r="C22" s="287"/>
      <c r="D22" s="287"/>
      <c r="E22" s="287"/>
      <c r="F22" s="456"/>
      <c r="G22" s="456"/>
    </row>
  </sheetData>
  <sheetProtection/>
  <mergeCells count="16">
    <mergeCell ref="B16:E16"/>
    <mergeCell ref="B19:E19"/>
    <mergeCell ref="B20:E20"/>
    <mergeCell ref="B21:E21"/>
    <mergeCell ref="B10:E10"/>
    <mergeCell ref="B11:E11"/>
    <mergeCell ref="B12:E12"/>
    <mergeCell ref="B13:E13"/>
    <mergeCell ref="B14:E14"/>
    <mergeCell ref="B15:E15"/>
    <mergeCell ref="A1:H1"/>
    <mergeCell ref="B3:G3"/>
    <mergeCell ref="B6:E6"/>
    <mergeCell ref="B7:E7"/>
    <mergeCell ref="B8:E8"/>
    <mergeCell ref="B9:E9"/>
  </mergeCells>
  <printOptions/>
  <pageMargins left="0.7" right="0.7" top="0.75" bottom="0.75" header="0.3" footer="0.3"/>
  <pageSetup orientation="portrait" paperSize="9"/>
</worksheet>
</file>

<file path=xl/worksheets/sheet97.xml><?xml version="1.0" encoding="utf-8"?>
<worksheet xmlns="http://schemas.openxmlformats.org/spreadsheetml/2006/main" xmlns:r="http://schemas.openxmlformats.org/officeDocument/2006/relationships">
  <dimension ref="A1:H16"/>
  <sheetViews>
    <sheetView zoomScalePageLayoutView="0" workbookViewId="0" topLeftCell="A1">
      <selection activeCell="K39" sqref="K39"/>
    </sheetView>
  </sheetViews>
  <sheetFormatPr defaultColWidth="11.421875" defaultRowHeight="12.75"/>
  <cols>
    <col min="1" max="1" width="2.140625" style="347" customWidth="1"/>
    <col min="2" max="2" width="40.28125" style="347" customWidth="1"/>
    <col min="3" max="3" width="12.421875" style="347" customWidth="1"/>
    <col min="4" max="4" width="13.421875" style="347" customWidth="1"/>
    <col min="5" max="6" width="11.421875" style="347" customWidth="1"/>
    <col min="7" max="7" width="2.421875" style="347" customWidth="1"/>
    <col min="8" max="9" width="11.421875" style="347" customWidth="1"/>
    <col min="10" max="10" width="32.00390625" style="347" bestFit="1" customWidth="1"/>
    <col min="11" max="16384" width="11.421875" style="347" customWidth="1"/>
  </cols>
  <sheetData>
    <row r="1" spans="1:7" ht="16.5">
      <c r="A1" s="795" t="s">
        <v>402</v>
      </c>
      <c r="B1" s="795"/>
      <c r="C1" s="795"/>
      <c r="D1" s="795"/>
      <c r="E1" s="795"/>
      <c r="F1" s="795"/>
      <c r="G1" s="795"/>
    </row>
    <row r="3" spans="2:8" ht="12.75">
      <c r="B3" s="740" t="s">
        <v>372</v>
      </c>
      <c r="C3" s="740"/>
      <c r="D3" s="740"/>
      <c r="E3" s="740"/>
      <c r="F3" s="740"/>
      <c r="G3" s="469"/>
      <c r="H3" s="469"/>
    </row>
    <row r="5" spans="2:6" ht="12.75">
      <c r="B5" s="253"/>
      <c r="C5" s="789" t="s">
        <v>370</v>
      </c>
      <c r="D5" s="796"/>
      <c r="E5" s="797" t="s">
        <v>291</v>
      </c>
      <c r="F5" s="798"/>
    </row>
    <row r="6" spans="2:6" ht="12.75">
      <c r="B6" s="362"/>
      <c r="C6" s="465" t="s">
        <v>373</v>
      </c>
      <c r="D6" s="465" t="s">
        <v>374</v>
      </c>
      <c r="E6" s="465" t="s">
        <v>373</v>
      </c>
      <c r="F6" s="465" t="s">
        <v>374</v>
      </c>
    </row>
    <row r="7" spans="2:6" ht="12.75">
      <c r="B7" s="438" t="s">
        <v>161</v>
      </c>
      <c r="C7" s="354">
        <v>3.802281368821293</v>
      </c>
      <c r="D7" s="354">
        <v>2.091254752851711</v>
      </c>
      <c r="E7" s="354">
        <v>2.8520499108734403</v>
      </c>
      <c r="F7" s="354">
        <v>1.6934046345811051</v>
      </c>
    </row>
    <row r="8" spans="2:6" ht="12.75">
      <c r="B8" s="442" t="s">
        <v>162</v>
      </c>
      <c r="C8" s="355">
        <v>11.406844106463879</v>
      </c>
      <c r="D8" s="355">
        <v>6.083650190114068</v>
      </c>
      <c r="E8" s="355">
        <v>10.87344028520499</v>
      </c>
      <c r="F8" s="355">
        <v>6.684491978609626</v>
      </c>
    </row>
    <row r="9" spans="2:6" ht="12.75">
      <c r="B9" s="442" t="s">
        <v>163</v>
      </c>
      <c r="C9" s="355">
        <v>31.1787072243346</v>
      </c>
      <c r="D9" s="355">
        <v>23.00380228136882</v>
      </c>
      <c r="E9" s="355">
        <v>35.7397504456328</v>
      </c>
      <c r="F9" s="355">
        <v>24.50980392156863</v>
      </c>
    </row>
    <row r="10" spans="2:6" ht="12.75">
      <c r="B10" s="442" t="s">
        <v>164</v>
      </c>
      <c r="C10" s="355">
        <v>11.406844106463879</v>
      </c>
      <c r="D10" s="355">
        <v>16.159695817490494</v>
      </c>
      <c r="E10" s="355">
        <v>12.477718360071302</v>
      </c>
      <c r="F10" s="355">
        <v>17.023172905525847</v>
      </c>
    </row>
    <row r="11" spans="2:6" ht="12.75">
      <c r="B11" s="442" t="s">
        <v>165</v>
      </c>
      <c r="C11" s="355">
        <v>14.258555133079849</v>
      </c>
      <c r="D11" s="355">
        <v>21.482889733840302</v>
      </c>
      <c r="E11" s="355">
        <v>13.903743315508022</v>
      </c>
      <c r="F11" s="355">
        <v>20.499108734402853</v>
      </c>
    </row>
    <row r="12" spans="2:6" ht="12.75">
      <c r="B12" s="442" t="s">
        <v>166</v>
      </c>
      <c r="C12" s="355">
        <v>9.125475285171103</v>
      </c>
      <c r="D12" s="355">
        <v>4.562737642585551</v>
      </c>
      <c r="E12" s="355">
        <v>7.575757575757576</v>
      </c>
      <c r="F12" s="355">
        <v>3.9215686274509802</v>
      </c>
    </row>
    <row r="13" spans="2:6" ht="12.75">
      <c r="B13" s="439" t="s">
        <v>228</v>
      </c>
      <c r="C13" s="355">
        <v>0.38022813688212925</v>
      </c>
      <c r="D13" s="355">
        <v>0.5703422053231939</v>
      </c>
      <c r="E13" s="355">
        <v>0.26737967914438504</v>
      </c>
      <c r="F13" s="355">
        <v>0.44563279857397503</v>
      </c>
    </row>
    <row r="14" spans="2:6" ht="12.75">
      <c r="B14" s="441" t="s">
        <v>227</v>
      </c>
      <c r="C14" s="357">
        <v>18.44106463878327</v>
      </c>
      <c r="D14" s="357">
        <v>26.045627376425855</v>
      </c>
      <c r="E14" s="357">
        <v>16.310160427807485</v>
      </c>
      <c r="F14" s="357">
        <v>25.222816399286987</v>
      </c>
    </row>
    <row r="15" spans="2:6" ht="12.75">
      <c r="B15" s="466" t="s">
        <v>240</v>
      </c>
      <c r="C15" s="467">
        <v>100</v>
      </c>
      <c r="D15" s="359">
        <v>100</v>
      </c>
      <c r="E15" s="359">
        <v>100</v>
      </c>
      <c r="F15" s="359">
        <v>100</v>
      </c>
    </row>
    <row r="16" spans="2:6" ht="12.75">
      <c r="B16" s="468" t="s">
        <v>241</v>
      </c>
      <c r="C16" s="361">
        <v>526</v>
      </c>
      <c r="D16" s="360">
        <v>526</v>
      </c>
      <c r="E16" s="360">
        <v>1122</v>
      </c>
      <c r="F16" s="360">
        <v>1122</v>
      </c>
    </row>
  </sheetData>
  <sheetProtection/>
  <mergeCells count="4">
    <mergeCell ref="A1:G1"/>
    <mergeCell ref="B3:F3"/>
    <mergeCell ref="C5:D5"/>
    <mergeCell ref="E5:F5"/>
  </mergeCells>
  <printOptions/>
  <pageMargins left="0.7" right="0.7" top="0.75" bottom="0.75" header="0.3" footer="0.3"/>
  <pageSetup orientation="portrait" paperSize="9"/>
</worksheet>
</file>

<file path=xl/worksheets/sheet98.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I52"/>
    </sheetView>
  </sheetViews>
  <sheetFormatPr defaultColWidth="11.421875" defaultRowHeight="12.75"/>
  <cols>
    <col min="1" max="1" width="2.140625" style="347" customWidth="1"/>
    <col min="2" max="2" width="20.8515625" style="347" customWidth="1"/>
    <col min="3" max="3" width="14.7109375" style="347" customWidth="1"/>
    <col min="4" max="4" width="10.7109375" style="347" customWidth="1"/>
    <col min="5" max="5" width="11.140625" style="347" customWidth="1"/>
    <col min="6" max="6" width="10.421875" style="347" customWidth="1"/>
    <col min="7" max="7" width="11.421875" style="347" customWidth="1"/>
    <col min="8" max="8" width="11.00390625" style="347" bestFit="1" customWidth="1"/>
    <col min="9" max="9" width="2.7109375" style="347" customWidth="1"/>
    <col min="10" max="16384" width="11.421875" style="347" customWidth="1"/>
  </cols>
  <sheetData>
    <row r="1" spans="1:9" ht="16.5">
      <c r="A1" s="762" t="s">
        <v>403</v>
      </c>
      <c r="B1" s="762"/>
      <c r="C1" s="762"/>
      <c r="D1" s="762"/>
      <c r="E1" s="762"/>
      <c r="F1" s="762"/>
      <c r="G1" s="762"/>
      <c r="H1" s="762"/>
      <c r="I1" s="762"/>
    </row>
    <row r="2" spans="1:9" ht="12.75">
      <c r="A2" s="387"/>
      <c r="B2" s="387"/>
      <c r="C2" s="387"/>
      <c r="D2" s="387"/>
      <c r="E2" s="387"/>
      <c r="F2" s="387"/>
      <c r="G2" s="387"/>
      <c r="H2" s="387"/>
      <c r="I2" s="387"/>
    </row>
    <row r="3" spans="1:9" ht="12.75">
      <c r="A3" s="387"/>
      <c r="B3" s="704" t="s">
        <v>288</v>
      </c>
      <c r="C3" s="704"/>
      <c r="D3" s="704"/>
      <c r="E3" s="704"/>
      <c r="F3" s="704"/>
      <c r="G3" s="704"/>
      <c r="H3" s="437"/>
      <c r="I3" s="387"/>
    </row>
    <row r="4" spans="2:8" ht="13.5">
      <c r="B4" s="271"/>
      <c r="C4" s="272"/>
      <c r="D4" s="272"/>
      <c r="E4" s="273"/>
      <c r="F4" s="274"/>
      <c r="G4" s="272"/>
      <c r="H4" s="275"/>
    </row>
    <row r="5" spans="2:6" ht="12.75">
      <c r="B5" s="725" t="s">
        <v>264</v>
      </c>
      <c r="C5" s="776" t="s">
        <v>264</v>
      </c>
      <c r="D5" s="777"/>
      <c r="E5" s="777"/>
      <c r="F5" s="778"/>
    </row>
    <row r="6" spans="2:6" ht="25.5">
      <c r="B6" s="772"/>
      <c r="C6" s="447" t="s">
        <v>266</v>
      </c>
      <c r="D6" s="447" t="s">
        <v>267</v>
      </c>
      <c r="E6" s="448" t="s">
        <v>226</v>
      </c>
      <c r="F6" s="449" t="s">
        <v>268</v>
      </c>
    </row>
    <row r="7" spans="2:6" ht="12.75">
      <c r="B7" s="773"/>
      <c r="C7" s="284">
        <v>26</v>
      </c>
      <c r="D7" s="285">
        <v>16</v>
      </c>
      <c r="E7" s="285">
        <v>42</v>
      </c>
      <c r="F7" s="286">
        <v>2</v>
      </c>
    </row>
    <row r="8" spans="1:256" ht="12.75">
      <c r="A8" s="363"/>
      <c r="B8" s="296"/>
      <c r="C8" s="296"/>
      <c r="D8" s="296"/>
      <c r="E8" s="308"/>
      <c r="F8" s="308"/>
      <c r="G8" s="308"/>
      <c r="H8" s="297"/>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c r="ER8" s="368"/>
      <c r="ES8" s="368"/>
      <c r="ET8" s="368"/>
      <c r="EU8" s="368"/>
      <c r="EV8" s="368"/>
      <c r="EW8" s="368"/>
      <c r="EX8" s="368"/>
      <c r="EY8" s="368"/>
      <c r="EZ8" s="368"/>
      <c r="FA8" s="368"/>
      <c r="FB8" s="368"/>
      <c r="FC8" s="368"/>
      <c r="FD8" s="368"/>
      <c r="FE8" s="368"/>
      <c r="FF8" s="368"/>
      <c r="FG8" s="368"/>
      <c r="FH8" s="368"/>
      <c r="FI8" s="368"/>
      <c r="FJ8" s="368"/>
      <c r="FK8" s="368"/>
      <c r="FL8" s="368"/>
      <c r="FM8" s="368"/>
      <c r="FN8" s="368"/>
      <c r="FO8" s="368"/>
      <c r="FP8" s="368"/>
      <c r="FQ8" s="368"/>
      <c r="FR8" s="368"/>
      <c r="FS8" s="368"/>
      <c r="FT8" s="368"/>
      <c r="FU8" s="368"/>
      <c r="FV8" s="368"/>
      <c r="FW8" s="368"/>
      <c r="FX8" s="368"/>
      <c r="FY8" s="368"/>
      <c r="FZ8" s="368"/>
      <c r="GA8" s="368"/>
      <c r="GB8" s="368"/>
      <c r="GC8" s="368"/>
      <c r="GD8" s="368"/>
      <c r="GE8" s="368"/>
      <c r="GF8" s="368"/>
      <c r="GG8" s="368"/>
      <c r="GH8" s="368"/>
      <c r="GI8" s="368"/>
      <c r="GJ8" s="368"/>
      <c r="GK8" s="368"/>
      <c r="GL8" s="368"/>
      <c r="GM8" s="368"/>
      <c r="GN8" s="368"/>
      <c r="GO8" s="368"/>
      <c r="GP8" s="368"/>
      <c r="GQ8" s="368"/>
      <c r="GR8" s="368"/>
      <c r="GS8" s="368"/>
      <c r="GT8" s="368"/>
      <c r="GU8" s="368"/>
      <c r="GV8" s="368"/>
      <c r="GW8" s="368"/>
      <c r="GX8" s="368"/>
      <c r="GY8" s="368"/>
      <c r="GZ8" s="368"/>
      <c r="HA8" s="368"/>
      <c r="HB8" s="368"/>
      <c r="HC8" s="368"/>
      <c r="HD8" s="368"/>
      <c r="HE8" s="368"/>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c r="IL8" s="368"/>
      <c r="IM8" s="368"/>
      <c r="IN8" s="368"/>
      <c r="IO8" s="368"/>
      <c r="IP8" s="368"/>
      <c r="IQ8" s="368"/>
      <c r="IR8" s="368"/>
      <c r="IS8" s="368"/>
      <c r="IT8" s="368"/>
      <c r="IU8" s="368"/>
      <c r="IV8" s="368"/>
    </row>
    <row r="9" spans="1:256" ht="12.75">
      <c r="A9" s="363"/>
      <c r="B9" s="704" t="s">
        <v>285</v>
      </c>
      <c r="C9" s="704"/>
      <c r="D9" s="704"/>
      <c r="E9" s="704"/>
      <c r="F9" s="704"/>
      <c r="G9" s="704"/>
      <c r="H9" s="270"/>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c r="DW9" s="368"/>
      <c r="DX9" s="368"/>
      <c r="DY9" s="368"/>
      <c r="DZ9" s="368"/>
      <c r="EA9" s="368"/>
      <c r="EB9" s="368"/>
      <c r="EC9" s="368"/>
      <c r="ED9" s="368"/>
      <c r="EE9" s="368"/>
      <c r="EF9" s="368"/>
      <c r="EG9" s="368"/>
      <c r="EH9" s="368"/>
      <c r="EI9" s="368"/>
      <c r="EJ9" s="368"/>
      <c r="EK9" s="368"/>
      <c r="EL9" s="368"/>
      <c r="EM9" s="368"/>
      <c r="EN9" s="368"/>
      <c r="EO9" s="368"/>
      <c r="EP9" s="368"/>
      <c r="EQ9" s="368"/>
      <c r="ER9" s="368"/>
      <c r="ES9" s="368"/>
      <c r="ET9" s="368"/>
      <c r="EU9" s="368"/>
      <c r="EV9" s="368"/>
      <c r="EW9" s="368"/>
      <c r="EX9" s="368"/>
      <c r="EY9" s="368"/>
      <c r="EZ9" s="368"/>
      <c r="FA9" s="368"/>
      <c r="FB9" s="368"/>
      <c r="FC9" s="368"/>
      <c r="FD9" s="368"/>
      <c r="FE9" s="368"/>
      <c r="FF9" s="368"/>
      <c r="FG9" s="368"/>
      <c r="FH9" s="368"/>
      <c r="FI9" s="368"/>
      <c r="FJ9" s="368"/>
      <c r="FK9" s="368"/>
      <c r="FL9" s="368"/>
      <c r="FM9" s="368"/>
      <c r="FN9" s="368"/>
      <c r="FO9" s="368"/>
      <c r="FP9" s="368"/>
      <c r="FQ9" s="368"/>
      <c r="FR9" s="368"/>
      <c r="FS9" s="368"/>
      <c r="FT9" s="368"/>
      <c r="FU9" s="368"/>
      <c r="FV9" s="368"/>
      <c r="FW9" s="368"/>
      <c r="FX9" s="368"/>
      <c r="FY9" s="368"/>
      <c r="FZ9" s="368"/>
      <c r="GA9" s="368"/>
      <c r="GB9" s="368"/>
      <c r="GC9" s="368"/>
      <c r="GD9" s="368"/>
      <c r="GE9" s="368"/>
      <c r="GF9" s="368"/>
      <c r="GG9" s="368"/>
      <c r="GH9" s="368"/>
      <c r="GI9" s="368"/>
      <c r="GJ9" s="368"/>
      <c r="GK9" s="368"/>
      <c r="GL9" s="368"/>
      <c r="GM9" s="368"/>
      <c r="GN9" s="368"/>
      <c r="GO9" s="368"/>
      <c r="GP9" s="368"/>
      <c r="GQ9" s="368"/>
      <c r="GR9" s="368"/>
      <c r="GS9" s="368"/>
      <c r="GT9" s="368"/>
      <c r="GU9" s="368"/>
      <c r="GV9" s="368"/>
      <c r="GW9" s="368"/>
      <c r="GX9" s="368"/>
      <c r="GY9" s="368"/>
      <c r="GZ9" s="368"/>
      <c r="HA9" s="368"/>
      <c r="HB9" s="368"/>
      <c r="HC9" s="368"/>
      <c r="HD9" s="368"/>
      <c r="HE9" s="368"/>
      <c r="HF9" s="368"/>
      <c r="HG9" s="368"/>
      <c r="HH9" s="368"/>
      <c r="HI9" s="368"/>
      <c r="HJ9" s="368"/>
      <c r="HK9" s="368"/>
      <c r="HL9" s="368"/>
      <c r="HM9" s="368"/>
      <c r="HN9" s="368"/>
      <c r="HO9" s="368"/>
      <c r="HP9" s="368"/>
      <c r="HQ9" s="368"/>
      <c r="HR9" s="368"/>
      <c r="HS9" s="368"/>
      <c r="HT9" s="368"/>
      <c r="HU9" s="368"/>
      <c r="HV9" s="368"/>
      <c r="HW9" s="368"/>
      <c r="HX9" s="368"/>
      <c r="HY9" s="368"/>
      <c r="HZ9" s="368"/>
      <c r="IA9" s="368"/>
      <c r="IB9" s="368"/>
      <c r="IC9" s="368"/>
      <c r="ID9" s="368"/>
      <c r="IE9" s="368"/>
      <c r="IF9" s="368"/>
      <c r="IG9" s="368"/>
      <c r="IH9" s="368"/>
      <c r="II9" s="368"/>
      <c r="IJ9" s="368"/>
      <c r="IK9" s="368"/>
      <c r="IL9" s="368"/>
      <c r="IM9" s="368"/>
      <c r="IN9" s="368"/>
      <c r="IO9" s="368"/>
      <c r="IP9" s="368"/>
      <c r="IQ9" s="368"/>
      <c r="IR9" s="368"/>
      <c r="IS9" s="368"/>
      <c r="IT9" s="368"/>
      <c r="IU9" s="368"/>
      <c r="IV9" s="368"/>
    </row>
    <row r="10" spans="1:256" ht="12.75">
      <c r="A10" s="363"/>
      <c r="B10" s="275"/>
      <c r="C10" s="297"/>
      <c r="D10" s="297"/>
      <c r="E10" s="274"/>
      <c r="F10" s="272"/>
      <c r="G10" s="272"/>
      <c r="H10" s="296"/>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c r="IO10" s="368"/>
      <c r="IP10" s="368"/>
      <c r="IQ10" s="368"/>
      <c r="IR10" s="368"/>
      <c r="IS10" s="368"/>
      <c r="IT10" s="368"/>
      <c r="IU10" s="368"/>
      <c r="IV10" s="368"/>
    </row>
    <row r="11" spans="1:256" ht="12.75">
      <c r="A11" s="363"/>
      <c r="B11" s="297"/>
      <c r="C11" s="297"/>
      <c r="D11" s="465" t="s">
        <v>266</v>
      </c>
      <c r="E11" s="474" t="s">
        <v>267</v>
      </c>
      <c r="F11" s="475" t="s">
        <v>226</v>
      </c>
      <c r="G11" s="296"/>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c r="IN11" s="368"/>
      <c r="IO11" s="368"/>
      <c r="IP11" s="368"/>
      <c r="IQ11" s="368"/>
      <c r="IR11" s="368"/>
      <c r="IS11" s="368"/>
      <c r="IT11" s="368"/>
      <c r="IU11" s="368"/>
      <c r="IV11" s="368"/>
    </row>
    <row r="12" spans="1:256" ht="12.75">
      <c r="A12" s="363"/>
      <c r="B12" s="801" t="s">
        <v>376</v>
      </c>
      <c r="C12" s="802"/>
      <c r="D12" s="452">
        <v>22</v>
      </c>
      <c r="E12" s="451">
        <v>14</v>
      </c>
      <c r="F12" s="285">
        <f>SUM(D12:E12)</f>
        <v>36</v>
      </c>
      <c r="G12" s="296"/>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c r="IT12" s="368"/>
      <c r="IU12" s="368"/>
      <c r="IV12" s="368"/>
    </row>
    <row r="13" spans="1:256" ht="12.75">
      <c r="A13" s="363"/>
      <c r="B13" s="801" t="s">
        <v>377</v>
      </c>
      <c r="C13" s="802"/>
      <c r="D13" s="452">
        <v>21</v>
      </c>
      <c r="E13" s="451">
        <v>11</v>
      </c>
      <c r="F13" s="285">
        <f>SUM(D13:E13)</f>
        <v>32</v>
      </c>
      <c r="G13" s="297"/>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c r="IO13" s="368"/>
      <c r="IP13" s="368"/>
      <c r="IQ13" s="368"/>
      <c r="IR13" s="368"/>
      <c r="IS13" s="368"/>
      <c r="IT13" s="368"/>
      <c r="IU13" s="368"/>
      <c r="IV13" s="368"/>
    </row>
    <row r="14" spans="1:256" ht="12.75">
      <c r="A14" s="363"/>
      <c r="B14" s="711" t="s">
        <v>378</v>
      </c>
      <c r="C14" s="713"/>
      <c r="D14" s="452">
        <v>0</v>
      </c>
      <c r="E14" s="451">
        <v>0</v>
      </c>
      <c r="F14" s="285">
        <f>SUM(D14:E14)</f>
        <v>0</v>
      </c>
      <c r="G14" s="297"/>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c r="IO14" s="368"/>
      <c r="IP14" s="368"/>
      <c r="IQ14" s="368"/>
      <c r="IR14" s="368"/>
      <c r="IS14" s="368"/>
      <c r="IT14" s="368"/>
      <c r="IU14" s="368"/>
      <c r="IV14" s="368"/>
    </row>
    <row r="15" spans="1:256" ht="12.75">
      <c r="A15" s="363"/>
      <c r="B15" s="711" t="s">
        <v>379</v>
      </c>
      <c r="C15" s="713"/>
      <c r="D15" s="452">
        <v>0</v>
      </c>
      <c r="E15" s="451">
        <v>0</v>
      </c>
      <c r="F15" s="285">
        <f>SUM(D15:E15)</f>
        <v>0</v>
      </c>
      <c r="G15" s="30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c r="IO15" s="368"/>
      <c r="IP15" s="368"/>
      <c r="IQ15" s="368"/>
      <c r="IR15" s="368"/>
      <c r="IS15" s="368"/>
      <c r="IT15" s="368"/>
      <c r="IU15" s="368"/>
      <c r="IV15" s="368"/>
    </row>
    <row r="16" spans="1:256" ht="12.75">
      <c r="A16" s="363"/>
      <c r="B16" s="711" t="s">
        <v>417</v>
      </c>
      <c r="C16" s="713"/>
      <c r="D16" s="285">
        <f aca="true" t="shared" si="0" ref="D16:F17">D12+D14</f>
        <v>22</v>
      </c>
      <c r="E16" s="285">
        <f t="shared" si="0"/>
        <v>14</v>
      </c>
      <c r="F16" s="285">
        <f t="shared" si="0"/>
        <v>36</v>
      </c>
      <c r="G16" s="307"/>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c r="IO16" s="368"/>
      <c r="IP16" s="368"/>
      <c r="IQ16" s="368"/>
      <c r="IR16" s="368"/>
      <c r="IS16" s="368"/>
      <c r="IT16" s="368"/>
      <c r="IU16" s="368"/>
      <c r="IV16" s="368"/>
    </row>
    <row r="17" spans="1:256" ht="12.75">
      <c r="A17" s="363"/>
      <c r="B17" s="711" t="s">
        <v>419</v>
      </c>
      <c r="C17" s="713"/>
      <c r="D17" s="285">
        <f t="shared" si="0"/>
        <v>21</v>
      </c>
      <c r="E17" s="285">
        <f t="shared" si="0"/>
        <v>11</v>
      </c>
      <c r="F17" s="285">
        <f t="shared" si="0"/>
        <v>32</v>
      </c>
      <c r="G17" s="307"/>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c r="IN17" s="368"/>
      <c r="IO17" s="368"/>
      <c r="IP17" s="368"/>
      <c r="IQ17" s="368"/>
      <c r="IR17" s="368"/>
      <c r="IS17" s="368"/>
      <c r="IT17" s="368"/>
      <c r="IU17" s="368"/>
      <c r="IV17" s="368"/>
    </row>
    <row r="18" spans="1:256" ht="12.75">
      <c r="A18" s="363"/>
      <c r="B18" s="296"/>
      <c r="C18" s="296"/>
      <c r="D18" s="296"/>
      <c r="E18" s="308"/>
      <c r="F18" s="308"/>
      <c r="G18" s="308"/>
      <c r="H18" s="297"/>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c r="IR18" s="368"/>
      <c r="IS18" s="368"/>
      <c r="IT18" s="368"/>
      <c r="IU18" s="368"/>
      <c r="IV18" s="368"/>
    </row>
    <row r="19" spans="1:256" ht="12.75">
      <c r="A19" s="363"/>
      <c r="B19" s="704" t="s">
        <v>380</v>
      </c>
      <c r="C19" s="704"/>
      <c r="D19" s="704"/>
      <c r="E19" s="704"/>
      <c r="F19" s="704"/>
      <c r="G19" s="704"/>
      <c r="H19" s="270"/>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8"/>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368"/>
      <c r="FK19" s="368"/>
      <c r="FL19" s="368"/>
      <c r="FM19" s="368"/>
      <c r="FN19" s="368"/>
      <c r="FO19" s="368"/>
      <c r="FP19" s="368"/>
      <c r="FQ19" s="368"/>
      <c r="FR19" s="368"/>
      <c r="FS19" s="368"/>
      <c r="FT19" s="368"/>
      <c r="FU19" s="368"/>
      <c r="FV19" s="368"/>
      <c r="FW19" s="368"/>
      <c r="FX19" s="368"/>
      <c r="FY19" s="368"/>
      <c r="FZ19" s="368"/>
      <c r="GA19" s="368"/>
      <c r="GB19" s="368"/>
      <c r="GC19" s="368"/>
      <c r="GD19" s="368"/>
      <c r="GE19" s="368"/>
      <c r="GF19" s="368"/>
      <c r="GG19" s="368"/>
      <c r="GH19" s="368"/>
      <c r="GI19" s="368"/>
      <c r="GJ19" s="368"/>
      <c r="GK19" s="368"/>
      <c r="GL19" s="368"/>
      <c r="GM19" s="368"/>
      <c r="GN19" s="368"/>
      <c r="GO19" s="368"/>
      <c r="GP19" s="368"/>
      <c r="GQ19" s="368"/>
      <c r="GR19" s="368"/>
      <c r="GS19" s="368"/>
      <c r="GT19" s="368"/>
      <c r="GU19" s="368"/>
      <c r="GV19" s="368"/>
      <c r="GW19" s="368"/>
      <c r="GX19" s="368"/>
      <c r="GY19" s="368"/>
      <c r="GZ19" s="368"/>
      <c r="HA19" s="368"/>
      <c r="HB19" s="368"/>
      <c r="HC19" s="368"/>
      <c r="HD19" s="368"/>
      <c r="HE19" s="368"/>
      <c r="HF19" s="368"/>
      <c r="HG19" s="368"/>
      <c r="HH19" s="368"/>
      <c r="HI19" s="368"/>
      <c r="HJ19" s="368"/>
      <c r="HK19" s="368"/>
      <c r="HL19" s="368"/>
      <c r="HM19" s="368"/>
      <c r="HN19" s="368"/>
      <c r="HO19" s="368"/>
      <c r="HP19" s="368"/>
      <c r="HQ19" s="368"/>
      <c r="HR19" s="368"/>
      <c r="HS19" s="368"/>
      <c r="HT19" s="368"/>
      <c r="HU19" s="368"/>
      <c r="HV19" s="368"/>
      <c r="HW19" s="368"/>
      <c r="HX19" s="368"/>
      <c r="HY19" s="368"/>
      <c r="HZ19" s="368"/>
      <c r="IA19" s="368"/>
      <c r="IB19" s="368"/>
      <c r="IC19" s="368"/>
      <c r="ID19" s="368"/>
      <c r="IE19" s="368"/>
      <c r="IF19" s="368"/>
      <c r="IG19" s="368"/>
      <c r="IH19" s="368"/>
      <c r="II19" s="368"/>
      <c r="IJ19" s="368"/>
      <c r="IK19" s="368"/>
      <c r="IL19" s="368"/>
      <c r="IM19" s="368"/>
      <c r="IN19" s="368"/>
      <c r="IO19" s="368"/>
      <c r="IP19" s="368"/>
      <c r="IQ19" s="368"/>
      <c r="IR19" s="368"/>
      <c r="IS19" s="368"/>
      <c r="IT19" s="368"/>
      <c r="IU19" s="368"/>
      <c r="IV19" s="368"/>
    </row>
    <row r="20" spans="1:256" ht="12.75">
      <c r="A20" s="363"/>
      <c r="B20" s="493"/>
      <c r="C20" s="494"/>
      <c r="D20" s="494"/>
      <c r="E20" s="495"/>
      <c r="F20" s="363"/>
      <c r="G20" s="479"/>
      <c r="H20" s="479"/>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368"/>
      <c r="DI20" s="368"/>
      <c r="DJ20" s="368"/>
      <c r="DK20" s="368"/>
      <c r="DL20" s="368"/>
      <c r="DM20" s="368"/>
      <c r="DN20" s="368"/>
      <c r="DO20" s="368"/>
      <c r="DP20" s="368"/>
      <c r="DQ20" s="368"/>
      <c r="DR20" s="368"/>
      <c r="DS20" s="368"/>
      <c r="DT20" s="368"/>
      <c r="DU20" s="368"/>
      <c r="DV20" s="368"/>
      <c r="DW20" s="368"/>
      <c r="DX20" s="368"/>
      <c r="DY20" s="368"/>
      <c r="DZ20" s="368"/>
      <c r="EA20" s="368"/>
      <c r="EB20" s="368"/>
      <c r="EC20" s="368"/>
      <c r="ED20" s="368"/>
      <c r="EE20" s="368"/>
      <c r="EF20" s="368"/>
      <c r="EG20" s="368"/>
      <c r="EH20" s="368"/>
      <c r="EI20" s="368"/>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368"/>
      <c r="FK20" s="368"/>
      <c r="FL20" s="368"/>
      <c r="FM20" s="368"/>
      <c r="FN20" s="368"/>
      <c r="FO20" s="368"/>
      <c r="FP20" s="368"/>
      <c r="FQ20" s="368"/>
      <c r="FR20" s="368"/>
      <c r="FS20" s="368"/>
      <c r="FT20" s="368"/>
      <c r="FU20" s="368"/>
      <c r="FV20" s="368"/>
      <c r="FW20" s="368"/>
      <c r="FX20" s="368"/>
      <c r="FY20" s="368"/>
      <c r="FZ20" s="368"/>
      <c r="GA20" s="368"/>
      <c r="GB20" s="368"/>
      <c r="GC20" s="368"/>
      <c r="GD20" s="368"/>
      <c r="GE20" s="368"/>
      <c r="GF20" s="368"/>
      <c r="GG20" s="368"/>
      <c r="GH20" s="368"/>
      <c r="GI20" s="368"/>
      <c r="GJ20" s="368"/>
      <c r="GK20" s="368"/>
      <c r="GL20" s="368"/>
      <c r="GM20" s="368"/>
      <c r="GN20" s="368"/>
      <c r="GO20" s="368"/>
      <c r="GP20" s="368"/>
      <c r="GQ20" s="368"/>
      <c r="GR20" s="368"/>
      <c r="GS20" s="368"/>
      <c r="GT20" s="368"/>
      <c r="GU20" s="368"/>
      <c r="GV20" s="368"/>
      <c r="GW20" s="368"/>
      <c r="GX20" s="368"/>
      <c r="GY20" s="368"/>
      <c r="GZ20" s="368"/>
      <c r="HA20" s="368"/>
      <c r="HB20" s="368"/>
      <c r="HC20" s="368"/>
      <c r="HD20" s="368"/>
      <c r="HE20" s="368"/>
      <c r="HF20" s="368"/>
      <c r="HG20" s="368"/>
      <c r="HH20" s="368"/>
      <c r="HI20" s="368"/>
      <c r="HJ20" s="368"/>
      <c r="HK20" s="368"/>
      <c r="HL20" s="368"/>
      <c r="HM20" s="368"/>
      <c r="HN20" s="368"/>
      <c r="HO20" s="368"/>
      <c r="HP20" s="368"/>
      <c r="HQ20" s="368"/>
      <c r="HR20" s="368"/>
      <c r="HS20" s="368"/>
      <c r="HT20" s="368"/>
      <c r="HU20" s="368"/>
      <c r="HV20" s="368"/>
      <c r="HW20" s="368"/>
      <c r="HX20" s="368"/>
      <c r="HY20" s="368"/>
      <c r="HZ20" s="368"/>
      <c r="IA20" s="368"/>
      <c r="IB20" s="368"/>
      <c r="IC20" s="368"/>
      <c r="ID20" s="368"/>
      <c r="IE20" s="368"/>
      <c r="IF20" s="368"/>
      <c r="IG20" s="368"/>
      <c r="IH20" s="368"/>
      <c r="II20" s="368"/>
      <c r="IJ20" s="368"/>
      <c r="IK20" s="368"/>
      <c r="IL20" s="368"/>
      <c r="IM20" s="368"/>
      <c r="IN20" s="368"/>
      <c r="IO20" s="368"/>
      <c r="IP20" s="368"/>
      <c r="IQ20" s="368"/>
      <c r="IR20" s="368"/>
      <c r="IS20" s="368"/>
      <c r="IT20" s="368"/>
      <c r="IU20" s="368"/>
      <c r="IV20" s="368"/>
    </row>
    <row r="21" spans="1:256" ht="25.5">
      <c r="A21" s="479"/>
      <c r="B21" s="476" t="s">
        <v>274</v>
      </c>
      <c r="C21" s="477" t="s">
        <v>381</v>
      </c>
      <c r="D21" s="803" t="s">
        <v>382</v>
      </c>
      <c r="E21" s="804"/>
      <c r="F21" s="803" t="s">
        <v>383</v>
      </c>
      <c r="G21" s="804"/>
      <c r="H21" s="776" t="s">
        <v>226</v>
      </c>
      <c r="I21" s="778"/>
      <c r="J21" s="479"/>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c r="BW21" s="485"/>
      <c r="BX21" s="485"/>
      <c r="BY21" s="485"/>
      <c r="BZ21" s="485"/>
      <c r="CA21" s="485"/>
      <c r="CB21" s="485"/>
      <c r="CC21" s="485"/>
      <c r="CD21" s="485"/>
      <c r="CE21" s="485"/>
      <c r="CF21" s="485"/>
      <c r="CG21" s="485"/>
      <c r="CH21" s="485"/>
      <c r="CI21" s="485"/>
      <c r="CJ21" s="485"/>
      <c r="CK21" s="485"/>
      <c r="CL21" s="485"/>
      <c r="CM21" s="485"/>
      <c r="CN21" s="485"/>
      <c r="CO21" s="485"/>
      <c r="CP21" s="485"/>
      <c r="CQ21" s="485"/>
      <c r="CR21" s="485"/>
      <c r="CS21" s="485"/>
      <c r="CT21" s="485"/>
      <c r="CU21" s="485"/>
      <c r="CV21" s="485"/>
      <c r="CW21" s="485"/>
      <c r="CX21" s="485"/>
      <c r="CY21" s="485"/>
      <c r="CZ21" s="485"/>
      <c r="DA21" s="485"/>
      <c r="DB21" s="485"/>
      <c r="DC21" s="485"/>
      <c r="DD21" s="485"/>
      <c r="DE21" s="485"/>
      <c r="DF21" s="485"/>
      <c r="DG21" s="485"/>
      <c r="DH21" s="485"/>
      <c r="DI21" s="485"/>
      <c r="DJ21" s="485"/>
      <c r="DK21" s="485"/>
      <c r="DL21" s="485"/>
      <c r="DM21" s="485"/>
      <c r="DN21" s="485"/>
      <c r="DO21" s="485"/>
      <c r="DP21" s="485"/>
      <c r="DQ21" s="485"/>
      <c r="DR21" s="485"/>
      <c r="DS21" s="485"/>
      <c r="DT21" s="485"/>
      <c r="DU21" s="485"/>
      <c r="DV21" s="485"/>
      <c r="DW21" s="485"/>
      <c r="DX21" s="485"/>
      <c r="DY21" s="485"/>
      <c r="DZ21" s="485"/>
      <c r="EA21" s="485"/>
      <c r="EB21" s="485"/>
      <c r="EC21" s="485"/>
      <c r="ED21" s="485"/>
      <c r="EE21" s="485"/>
      <c r="EF21" s="485"/>
      <c r="EG21" s="485"/>
      <c r="EH21" s="485"/>
      <c r="EI21" s="485"/>
      <c r="EJ21" s="485"/>
      <c r="EK21" s="485"/>
      <c r="EL21" s="485"/>
      <c r="EM21" s="485"/>
      <c r="EN21" s="485"/>
      <c r="EO21" s="485"/>
      <c r="EP21" s="485"/>
      <c r="EQ21" s="485"/>
      <c r="ER21" s="485"/>
      <c r="ES21" s="485"/>
      <c r="ET21" s="485"/>
      <c r="EU21" s="485"/>
      <c r="EV21" s="485"/>
      <c r="EW21" s="485"/>
      <c r="EX21" s="485"/>
      <c r="EY21" s="485"/>
      <c r="EZ21" s="485"/>
      <c r="FA21" s="485"/>
      <c r="FB21" s="485"/>
      <c r="FC21" s="485"/>
      <c r="FD21" s="485"/>
      <c r="FE21" s="485"/>
      <c r="FF21" s="485"/>
      <c r="FG21" s="485"/>
      <c r="FH21" s="485"/>
      <c r="FI21" s="485"/>
      <c r="FJ21" s="485"/>
      <c r="FK21" s="485"/>
      <c r="FL21" s="485"/>
      <c r="FM21" s="485"/>
      <c r="FN21" s="485"/>
      <c r="FO21" s="485"/>
      <c r="FP21" s="485"/>
      <c r="FQ21" s="485"/>
      <c r="FR21" s="485"/>
      <c r="FS21" s="485"/>
      <c r="FT21" s="485"/>
      <c r="FU21" s="485"/>
      <c r="FV21" s="485"/>
      <c r="FW21" s="485"/>
      <c r="FX21" s="485"/>
      <c r="FY21" s="485"/>
      <c r="FZ21" s="485"/>
      <c r="GA21" s="485"/>
      <c r="GB21" s="485"/>
      <c r="GC21" s="485"/>
      <c r="GD21" s="485"/>
      <c r="GE21" s="485"/>
      <c r="GF21" s="485"/>
      <c r="GG21" s="485"/>
      <c r="GH21" s="485"/>
      <c r="GI21" s="485"/>
      <c r="GJ21" s="485"/>
      <c r="GK21" s="485"/>
      <c r="GL21" s="485"/>
      <c r="GM21" s="485"/>
      <c r="GN21" s="485"/>
      <c r="GO21" s="485"/>
      <c r="GP21" s="485"/>
      <c r="GQ21" s="485"/>
      <c r="GR21" s="485"/>
      <c r="GS21" s="485"/>
      <c r="GT21" s="485"/>
      <c r="GU21" s="485"/>
      <c r="GV21" s="485"/>
      <c r="GW21" s="485"/>
      <c r="GX21" s="485"/>
      <c r="GY21" s="485"/>
      <c r="GZ21" s="485"/>
      <c r="HA21" s="485"/>
      <c r="HB21" s="485"/>
      <c r="HC21" s="485"/>
      <c r="HD21" s="485"/>
      <c r="HE21" s="485"/>
      <c r="HF21" s="485"/>
      <c r="HG21" s="485"/>
      <c r="HH21" s="485"/>
      <c r="HI21" s="485"/>
      <c r="HJ21" s="485"/>
      <c r="HK21" s="485"/>
      <c r="HL21" s="485"/>
      <c r="HM21" s="485"/>
      <c r="HN21" s="485"/>
      <c r="HO21" s="485"/>
      <c r="HP21" s="485"/>
      <c r="HQ21" s="485"/>
      <c r="HR21" s="485"/>
      <c r="HS21" s="485"/>
      <c r="HT21" s="485"/>
      <c r="HU21" s="485"/>
      <c r="HV21" s="485"/>
      <c r="HW21" s="485"/>
      <c r="HX21" s="485"/>
      <c r="HY21" s="485"/>
      <c r="HZ21" s="485"/>
      <c r="IA21" s="485"/>
      <c r="IB21" s="485"/>
      <c r="IC21" s="485"/>
      <c r="ID21" s="485"/>
      <c r="IE21" s="485"/>
      <c r="IF21" s="485"/>
      <c r="IG21" s="485"/>
      <c r="IH21" s="485"/>
      <c r="II21" s="485"/>
      <c r="IJ21" s="485"/>
      <c r="IK21" s="485"/>
      <c r="IL21" s="485"/>
      <c r="IM21" s="485"/>
      <c r="IN21" s="485"/>
      <c r="IO21" s="485"/>
      <c r="IP21" s="485"/>
      <c r="IQ21" s="485"/>
      <c r="IR21" s="485"/>
      <c r="IS21" s="485"/>
      <c r="IT21" s="485"/>
      <c r="IU21" s="485"/>
      <c r="IV21" s="485"/>
    </row>
    <row r="22" spans="1:256" ht="12.75">
      <c r="A22" s="363"/>
      <c r="B22" s="316">
        <v>1</v>
      </c>
      <c r="C22" s="316">
        <v>1</v>
      </c>
      <c r="D22" s="700">
        <v>0</v>
      </c>
      <c r="E22" s="701"/>
      <c r="F22" s="700">
        <v>4</v>
      </c>
      <c r="G22" s="701"/>
      <c r="H22" s="702">
        <v>6</v>
      </c>
      <c r="I22" s="703"/>
      <c r="J22" s="479"/>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368"/>
      <c r="DK22" s="368"/>
      <c r="DL22" s="368"/>
      <c r="DM22" s="368"/>
      <c r="DN22" s="368"/>
      <c r="DO22" s="368"/>
      <c r="DP22" s="368"/>
      <c r="DQ22" s="368"/>
      <c r="DR22" s="368"/>
      <c r="DS22" s="368"/>
      <c r="DT22" s="368"/>
      <c r="DU22" s="368"/>
      <c r="DV22" s="368"/>
      <c r="DW22" s="368"/>
      <c r="DX22" s="368"/>
      <c r="DY22" s="368"/>
      <c r="DZ22" s="368"/>
      <c r="EA22" s="368"/>
      <c r="EB22" s="368"/>
      <c r="EC22" s="368"/>
      <c r="ED22" s="368"/>
      <c r="EE22" s="368"/>
      <c r="EF22" s="368"/>
      <c r="EG22" s="368"/>
      <c r="EH22" s="368"/>
      <c r="EI22" s="368"/>
      <c r="EJ22" s="368"/>
      <c r="EK22" s="368"/>
      <c r="EL22" s="368"/>
      <c r="EM22" s="368"/>
      <c r="EN22" s="368"/>
      <c r="EO22" s="368"/>
      <c r="EP22" s="368"/>
      <c r="EQ22" s="368"/>
      <c r="ER22" s="368"/>
      <c r="ES22" s="368"/>
      <c r="ET22" s="368"/>
      <c r="EU22" s="368"/>
      <c r="EV22" s="368"/>
      <c r="EW22" s="368"/>
      <c r="EX22" s="368"/>
      <c r="EY22" s="368"/>
      <c r="EZ22" s="368"/>
      <c r="FA22" s="368"/>
      <c r="FB22" s="368"/>
      <c r="FC22" s="368"/>
      <c r="FD22" s="368"/>
      <c r="FE22" s="368"/>
      <c r="FF22" s="368"/>
      <c r="FG22" s="368"/>
      <c r="FH22" s="368"/>
      <c r="FI22" s="368"/>
      <c r="FJ22" s="368"/>
      <c r="FK22" s="368"/>
      <c r="FL22" s="368"/>
      <c r="FM22" s="368"/>
      <c r="FN22" s="368"/>
      <c r="FO22" s="368"/>
      <c r="FP22" s="368"/>
      <c r="FQ22" s="368"/>
      <c r="FR22" s="368"/>
      <c r="FS22" s="368"/>
      <c r="FT22" s="368"/>
      <c r="FU22" s="368"/>
      <c r="FV22" s="368"/>
      <c r="FW22" s="368"/>
      <c r="FX22" s="368"/>
      <c r="FY22" s="368"/>
      <c r="FZ22" s="368"/>
      <c r="GA22" s="368"/>
      <c r="GB22" s="368"/>
      <c r="GC22" s="368"/>
      <c r="GD22" s="368"/>
      <c r="GE22" s="368"/>
      <c r="GF22" s="368"/>
      <c r="GG22" s="368"/>
      <c r="GH22" s="368"/>
      <c r="GI22" s="368"/>
      <c r="GJ22" s="368"/>
      <c r="GK22" s="368"/>
      <c r="GL22" s="368"/>
      <c r="GM22" s="368"/>
      <c r="GN22" s="368"/>
      <c r="GO22" s="368"/>
      <c r="GP22" s="368"/>
      <c r="GQ22" s="368"/>
      <c r="GR22" s="368"/>
      <c r="GS22" s="368"/>
      <c r="GT22" s="368"/>
      <c r="GU22" s="368"/>
      <c r="GV22" s="368"/>
      <c r="GW22" s="368"/>
      <c r="GX22" s="368"/>
      <c r="GY22" s="368"/>
      <c r="GZ22" s="368"/>
      <c r="HA22" s="368"/>
      <c r="HB22" s="368"/>
      <c r="HC22" s="368"/>
      <c r="HD22" s="368"/>
      <c r="HE22" s="368"/>
      <c r="HF22" s="368"/>
      <c r="HG22" s="368"/>
      <c r="HH22" s="368"/>
      <c r="HI22" s="368"/>
      <c r="HJ22" s="368"/>
      <c r="HK22" s="368"/>
      <c r="HL22" s="368"/>
      <c r="HM22" s="368"/>
      <c r="HN22" s="368"/>
      <c r="HO22" s="368"/>
      <c r="HP22" s="368"/>
      <c r="HQ22" s="368"/>
      <c r="HR22" s="368"/>
      <c r="HS22" s="368"/>
      <c r="HT22" s="368"/>
      <c r="HU22" s="368"/>
      <c r="HV22" s="368"/>
      <c r="HW22" s="368"/>
      <c r="HX22" s="368"/>
      <c r="HY22" s="368"/>
      <c r="HZ22" s="368"/>
      <c r="IA22" s="368"/>
      <c r="IB22" s="368"/>
      <c r="IC22" s="368"/>
      <c r="ID22" s="368"/>
      <c r="IE22" s="368"/>
      <c r="IF22" s="368"/>
      <c r="IG22" s="368"/>
      <c r="IH22" s="368"/>
      <c r="II22" s="368"/>
      <c r="IJ22" s="368"/>
      <c r="IK22" s="368"/>
      <c r="IL22" s="368"/>
      <c r="IM22" s="368"/>
      <c r="IN22" s="368"/>
      <c r="IO22" s="368"/>
      <c r="IP22" s="368"/>
      <c r="IQ22" s="368"/>
      <c r="IR22" s="368"/>
      <c r="IS22" s="368"/>
      <c r="IT22" s="368"/>
      <c r="IU22" s="368"/>
      <c r="IV22" s="368"/>
    </row>
    <row r="23" spans="1:256" ht="12.75">
      <c r="A23" s="363"/>
      <c r="B23" s="296"/>
      <c r="C23" s="296"/>
      <c r="D23" s="296"/>
      <c r="E23" s="308"/>
      <c r="F23" s="308"/>
      <c r="G23" s="308"/>
      <c r="H23" s="297"/>
      <c r="I23" s="254"/>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c r="DO23" s="368"/>
      <c r="DP23" s="368"/>
      <c r="DQ23" s="368"/>
      <c r="DR23" s="368"/>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c r="FF23" s="368"/>
      <c r="FG23" s="368"/>
      <c r="FH23" s="368"/>
      <c r="FI23" s="368"/>
      <c r="FJ23" s="368"/>
      <c r="FK23" s="368"/>
      <c r="FL23" s="368"/>
      <c r="FM23" s="368"/>
      <c r="FN23" s="368"/>
      <c r="FO23" s="368"/>
      <c r="FP23" s="368"/>
      <c r="FQ23" s="368"/>
      <c r="FR23" s="368"/>
      <c r="FS23" s="368"/>
      <c r="FT23" s="368"/>
      <c r="FU23" s="368"/>
      <c r="FV23" s="368"/>
      <c r="FW23" s="368"/>
      <c r="FX23" s="368"/>
      <c r="FY23" s="368"/>
      <c r="FZ23" s="368"/>
      <c r="GA23" s="368"/>
      <c r="GB23" s="368"/>
      <c r="GC23" s="368"/>
      <c r="GD23" s="368"/>
      <c r="GE23" s="368"/>
      <c r="GF23" s="368"/>
      <c r="GG23" s="368"/>
      <c r="GH23" s="368"/>
      <c r="GI23" s="368"/>
      <c r="GJ23" s="368"/>
      <c r="GK23" s="368"/>
      <c r="GL23" s="368"/>
      <c r="GM23" s="368"/>
      <c r="GN23" s="368"/>
      <c r="GO23" s="368"/>
      <c r="GP23" s="368"/>
      <c r="GQ23" s="368"/>
      <c r="GR23" s="368"/>
      <c r="GS23" s="368"/>
      <c r="GT23" s="368"/>
      <c r="GU23" s="368"/>
      <c r="GV23" s="368"/>
      <c r="GW23" s="368"/>
      <c r="GX23" s="368"/>
      <c r="GY23" s="368"/>
      <c r="GZ23" s="368"/>
      <c r="HA23" s="368"/>
      <c r="HB23" s="368"/>
      <c r="HC23" s="368"/>
      <c r="HD23" s="368"/>
      <c r="HE23" s="368"/>
      <c r="HF23" s="368"/>
      <c r="HG23" s="368"/>
      <c r="HH23" s="368"/>
      <c r="HI23" s="368"/>
      <c r="HJ23" s="368"/>
      <c r="HK23" s="368"/>
      <c r="HL23" s="368"/>
      <c r="HM23" s="368"/>
      <c r="HN23" s="368"/>
      <c r="HO23" s="368"/>
      <c r="HP23" s="368"/>
      <c r="HQ23" s="368"/>
      <c r="HR23" s="368"/>
      <c r="HS23" s="368"/>
      <c r="HT23" s="368"/>
      <c r="HU23" s="368"/>
      <c r="HV23" s="368"/>
      <c r="HW23" s="368"/>
      <c r="HX23" s="368"/>
      <c r="HY23" s="368"/>
      <c r="HZ23" s="368"/>
      <c r="IA23" s="368"/>
      <c r="IB23" s="368"/>
      <c r="IC23" s="368"/>
      <c r="ID23" s="368"/>
      <c r="IE23" s="368"/>
      <c r="IF23" s="368"/>
      <c r="IG23" s="368"/>
      <c r="IH23" s="368"/>
      <c r="II23" s="368"/>
      <c r="IJ23" s="368"/>
      <c r="IK23" s="368"/>
      <c r="IL23" s="368"/>
      <c r="IM23" s="368"/>
      <c r="IN23" s="368"/>
      <c r="IO23" s="368"/>
      <c r="IP23" s="368"/>
      <c r="IQ23" s="368"/>
      <c r="IR23" s="368"/>
      <c r="IS23" s="368"/>
      <c r="IT23" s="368"/>
      <c r="IU23" s="368"/>
      <c r="IV23" s="368"/>
    </row>
    <row r="24" spans="2:256" ht="12.75">
      <c r="B24" s="704" t="s">
        <v>365</v>
      </c>
      <c r="C24" s="704"/>
      <c r="D24" s="704"/>
      <c r="E24" s="704"/>
      <c r="F24" s="704"/>
      <c r="G24" s="704"/>
      <c r="H24" s="704"/>
      <c r="I24" s="704"/>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8"/>
      <c r="CF24" s="368"/>
      <c r="CG24" s="368"/>
      <c r="CH24" s="368"/>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8"/>
      <c r="DS24" s="368"/>
      <c r="DT24" s="368"/>
      <c r="DU24" s="368"/>
      <c r="DV24" s="368"/>
      <c r="DW24" s="368"/>
      <c r="DX24" s="368"/>
      <c r="DY24" s="368"/>
      <c r="DZ24" s="368"/>
      <c r="EA24" s="368"/>
      <c r="EB24" s="368"/>
      <c r="EC24" s="368"/>
      <c r="ED24" s="368"/>
      <c r="EE24" s="368"/>
      <c r="EF24" s="368"/>
      <c r="EG24" s="368"/>
      <c r="EH24" s="368"/>
      <c r="EI24" s="368"/>
      <c r="EJ24" s="368"/>
      <c r="EK24" s="368"/>
      <c r="EL24" s="368"/>
      <c r="EM24" s="368"/>
      <c r="EN24" s="368"/>
      <c r="EO24" s="368"/>
      <c r="EP24" s="368"/>
      <c r="EQ24" s="368"/>
      <c r="ER24" s="368"/>
      <c r="ES24" s="368"/>
      <c r="ET24" s="368"/>
      <c r="EU24" s="368"/>
      <c r="EV24" s="368"/>
      <c r="EW24" s="368"/>
      <c r="EX24" s="368"/>
      <c r="EY24" s="368"/>
      <c r="EZ24" s="368"/>
      <c r="FA24" s="368"/>
      <c r="FB24" s="368"/>
      <c r="FC24" s="368"/>
      <c r="FD24" s="368"/>
      <c r="FE24" s="368"/>
      <c r="FF24" s="368"/>
      <c r="FG24" s="368"/>
      <c r="FH24" s="368"/>
      <c r="FI24" s="368"/>
      <c r="FJ24" s="368"/>
      <c r="FK24" s="368"/>
      <c r="FL24" s="368"/>
      <c r="FM24" s="368"/>
      <c r="FN24" s="368"/>
      <c r="FO24" s="368"/>
      <c r="FP24" s="368"/>
      <c r="FQ24" s="368"/>
      <c r="FR24" s="368"/>
      <c r="FS24" s="368"/>
      <c r="FT24" s="368"/>
      <c r="FU24" s="368"/>
      <c r="FV24" s="368"/>
      <c r="FW24" s="368"/>
      <c r="FX24" s="368"/>
      <c r="FY24" s="368"/>
      <c r="FZ24" s="368"/>
      <c r="GA24" s="368"/>
      <c r="GB24" s="368"/>
      <c r="GC24" s="368"/>
      <c r="GD24" s="368"/>
      <c r="GE24" s="368"/>
      <c r="GF24" s="368"/>
      <c r="GG24" s="368"/>
      <c r="GH24" s="368"/>
      <c r="GI24" s="368"/>
      <c r="GJ24" s="368"/>
      <c r="GK24" s="368"/>
      <c r="GL24" s="368"/>
      <c r="GM24" s="368"/>
      <c r="GN24" s="368"/>
      <c r="GO24" s="368"/>
      <c r="GP24" s="368"/>
      <c r="GQ24" s="368"/>
      <c r="GR24" s="368"/>
      <c r="GS24" s="368"/>
      <c r="GT24" s="368"/>
      <c r="GU24" s="368"/>
      <c r="GV24" s="368"/>
      <c r="GW24" s="368"/>
      <c r="GX24" s="368"/>
      <c r="GY24" s="368"/>
      <c r="GZ24" s="368"/>
      <c r="HA24" s="368"/>
      <c r="HB24" s="368"/>
      <c r="HC24" s="368"/>
      <c r="HD24" s="368"/>
      <c r="HE24" s="368"/>
      <c r="HF24" s="368"/>
      <c r="HG24" s="368"/>
      <c r="HH24" s="368"/>
      <c r="HI24" s="368"/>
      <c r="HJ24" s="368"/>
      <c r="HK24" s="368"/>
      <c r="HL24" s="368"/>
      <c r="HM24" s="368"/>
      <c r="HN24" s="368"/>
      <c r="HO24" s="368"/>
      <c r="HP24" s="368"/>
      <c r="HQ24" s="368"/>
      <c r="HR24" s="368"/>
      <c r="HS24" s="368"/>
      <c r="HT24" s="368"/>
      <c r="HU24" s="368"/>
      <c r="HV24" s="368"/>
      <c r="HW24" s="368"/>
      <c r="HX24" s="368"/>
      <c r="HY24" s="368"/>
      <c r="HZ24" s="368"/>
      <c r="IA24" s="368"/>
      <c r="IB24" s="368"/>
      <c r="IC24" s="368"/>
      <c r="ID24" s="368"/>
      <c r="IE24" s="368"/>
      <c r="IF24" s="368"/>
      <c r="IG24" s="368"/>
      <c r="IH24" s="368"/>
      <c r="II24" s="368"/>
      <c r="IJ24" s="368"/>
      <c r="IK24" s="368"/>
      <c r="IL24" s="368"/>
      <c r="IM24" s="368"/>
      <c r="IN24" s="368"/>
      <c r="IO24" s="368"/>
      <c r="IP24" s="368"/>
      <c r="IQ24" s="368"/>
      <c r="IR24" s="368"/>
      <c r="IS24" s="368"/>
      <c r="IT24" s="368"/>
      <c r="IU24" s="368"/>
      <c r="IV24" s="368"/>
    </row>
    <row r="25" spans="2:256" ht="12.75">
      <c r="B25" s="317"/>
      <c r="C25" s="317"/>
      <c r="D25" s="317"/>
      <c r="E25" s="317"/>
      <c r="F25" s="317"/>
      <c r="G25" s="317"/>
      <c r="H25" s="317"/>
      <c r="I25" s="317"/>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c r="HM25" s="368"/>
      <c r="HN25" s="368"/>
      <c r="HO25" s="368"/>
      <c r="HP25" s="368"/>
      <c r="HQ25" s="368"/>
      <c r="HR25" s="368"/>
      <c r="HS25" s="368"/>
      <c r="HT25" s="368"/>
      <c r="HU25" s="368"/>
      <c r="HV25" s="368"/>
      <c r="HW25" s="368"/>
      <c r="HX25" s="368"/>
      <c r="HY25" s="368"/>
      <c r="HZ25" s="368"/>
      <c r="IA25" s="368"/>
      <c r="IB25" s="368"/>
      <c r="IC25" s="368"/>
      <c r="ID25" s="368"/>
      <c r="IE25" s="368"/>
      <c r="IF25" s="368"/>
      <c r="IG25" s="368"/>
      <c r="IH25" s="368"/>
      <c r="II25" s="368"/>
      <c r="IJ25" s="368"/>
      <c r="IK25" s="368"/>
      <c r="IL25" s="368"/>
      <c r="IM25" s="368"/>
      <c r="IN25" s="368"/>
      <c r="IO25" s="368"/>
      <c r="IP25" s="368"/>
      <c r="IQ25" s="368"/>
      <c r="IR25" s="368"/>
      <c r="IS25" s="368"/>
      <c r="IT25" s="368"/>
      <c r="IU25" s="368"/>
      <c r="IV25" s="368"/>
    </row>
    <row r="26" spans="2:8" ht="12.75">
      <c r="B26" s="318"/>
      <c r="C26" s="783" t="s">
        <v>384</v>
      </c>
      <c r="D26" s="783" t="s">
        <v>385</v>
      </c>
      <c r="E26" s="783" t="s">
        <v>386</v>
      </c>
      <c r="F26" s="783" t="s">
        <v>387</v>
      </c>
      <c r="G26" s="783" t="s">
        <v>388</v>
      </c>
      <c r="H26" s="786" t="s">
        <v>226</v>
      </c>
    </row>
    <row r="27" spans="2:8" ht="12.75">
      <c r="B27" s="318"/>
      <c r="C27" s="784"/>
      <c r="D27" s="784"/>
      <c r="E27" s="784"/>
      <c r="F27" s="784"/>
      <c r="G27" s="784"/>
      <c r="H27" s="787"/>
    </row>
    <row r="28" spans="2:8" ht="12.75">
      <c r="B28" s="318"/>
      <c r="C28" s="784"/>
      <c r="D28" s="784"/>
      <c r="E28" s="784"/>
      <c r="F28" s="784"/>
      <c r="G28" s="784"/>
      <c r="H28" s="787"/>
    </row>
    <row r="29" spans="2:8" ht="12.75">
      <c r="B29" s="318"/>
      <c r="C29" s="784"/>
      <c r="D29" s="784"/>
      <c r="E29" s="784"/>
      <c r="F29" s="784"/>
      <c r="G29" s="784"/>
      <c r="H29" s="787"/>
    </row>
    <row r="30" spans="2:8" ht="12.75">
      <c r="B30" s="318"/>
      <c r="C30" s="784"/>
      <c r="D30" s="784"/>
      <c r="E30" s="784"/>
      <c r="F30" s="784"/>
      <c r="G30" s="784"/>
      <c r="H30" s="787"/>
    </row>
    <row r="31" spans="2:8" ht="12.75">
      <c r="B31" s="318"/>
      <c r="C31" s="784"/>
      <c r="D31" s="784"/>
      <c r="E31" s="784"/>
      <c r="F31" s="784"/>
      <c r="G31" s="784"/>
      <c r="H31" s="787"/>
    </row>
    <row r="32" spans="2:8" ht="12.75">
      <c r="B32" s="318"/>
      <c r="C32" s="785"/>
      <c r="D32" s="785"/>
      <c r="E32" s="785"/>
      <c r="F32" s="785"/>
      <c r="G32" s="785"/>
      <c r="H32" s="788"/>
    </row>
    <row r="33" spans="2:8" ht="12.75">
      <c r="B33" s="319" t="s">
        <v>291</v>
      </c>
      <c r="C33" s="331">
        <v>0</v>
      </c>
      <c r="D33" s="332">
        <v>0</v>
      </c>
      <c r="E33" s="332">
        <v>4.761904761904762</v>
      </c>
      <c r="F33" s="331">
        <v>9.523809523809524</v>
      </c>
      <c r="G33" s="331">
        <v>85.71428571428571</v>
      </c>
      <c r="H33" s="335">
        <f>SUM(C33:G33)</f>
        <v>100</v>
      </c>
    </row>
    <row r="34" spans="2:8" ht="12.75">
      <c r="B34" s="325" t="s">
        <v>241</v>
      </c>
      <c r="C34" s="337"/>
      <c r="D34" s="327"/>
      <c r="E34" s="327"/>
      <c r="F34" s="327"/>
      <c r="G34" s="326"/>
      <c r="H34" s="339">
        <v>42</v>
      </c>
    </row>
    <row r="35" spans="1:256" ht="12.75">
      <c r="A35" s="363"/>
      <c r="B35" s="296"/>
      <c r="C35" s="296"/>
      <c r="D35" s="296"/>
      <c r="E35" s="308"/>
      <c r="F35" s="308"/>
      <c r="G35" s="308"/>
      <c r="H35" s="297"/>
      <c r="I35" s="254"/>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368"/>
      <c r="DI35" s="368"/>
      <c r="DJ35" s="368"/>
      <c r="DK35" s="368"/>
      <c r="DL35" s="368"/>
      <c r="DM35" s="368"/>
      <c r="DN35" s="368"/>
      <c r="DO35" s="368"/>
      <c r="DP35" s="368"/>
      <c r="DQ35" s="368"/>
      <c r="DR35" s="368"/>
      <c r="DS35" s="368"/>
      <c r="DT35" s="368"/>
      <c r="DU35" s="368"/>
      <c r="DV35" s="368"/>
      <c r="DW35" s="368"/>
      <c r="DX35" s="368"/>
      <c r="DY35" s="368"/>
      <c r="DZ35" s="368"/>
      <c r="EA35" s="368"/>
      <c r="EB35" s="368"/>
      <c r="EC35" s="368"/>
      <c r="ED35" s="368"/>
      <c r="EE35" s="368"/>
      <c r="EF35" s="368"/>
      <c r="EG35" s="368"/>
      <c r="EH35" s="368"/>
      <c r="EI35" s="368"/>
      <c r="EJ35" s="368"/>
      <c r="EK35" s="368"/>
      <c r="EL35" s="368"/>
      <c r="EM35" s="368"/>
      <c r="EN35" s="368"/>
      <c r="EO35" s="368"/>
      <c r="EP35" s="368"/>
      <c r="EQ35" s="368"/>
      <c r="ER35" s="368"/>
      <c r="ES35" s="368"/>
      <c r="ET35" s="368"/>
      <c r="EU35" s="368"/>
      <c r="EV35" s="368"/>
      <c r="EW35" s="368"/>
      <c r="EX35" s="368"/>
      <c r="EY35" s="368"/>
      <c r="EZ35" s="368"/>
      <c r="FA35" s="368"/>
      <c r="FB35" s="368"/>
      <c r="FC35" s="368"/>
      <c r="FD35" s="368"/>
      <c r="FE35" s="368"/>
      <c r="FF35" s="368"/>
      <c r="FG35" s="368"/>
      <c r="FH35" s="368"/>
      <c r="FI35" s="368"/>
      <c r="FJ35" s="368"/>
      <c r="FK35" s="368"/>
      <c r="FL35" s="368"/>
      <c r="FM35" s="368"/>
      <c r="FN35" s="368"/>
      <c r="FO35" s="368"/>
      <c r="FP35" s="368"/>
      <c r="FQ35" s="368"/>
      <c r="FR35" s="368"/>
      <c r="FS35" s="368"/>
      <c r="FT35" s="368"/>
      <c r="FU35" s="368"/>
      <c r="FV35" s="368"/>
      <c r="FW35" s="368"/>
      <c r="FX35" s="368"/>
      <c r="FY35" s="368"/>
      <c r="FZ35" s="368"/>
      <c r="GA35" s="368"/>
      <c r="GB35" s="368"/>
      <c r="GC35" s="368"/>
      <c r="GD35" s="368"/>
      <c r="GE35" s="368"/>
      <c r="GF35" s="368"/>
      <c r="GG35" s="368"/>
      <c r="GH35" s="368"/>
      <c r="GI35" s="368"/>
      <c r="GJ35" s="368"/>
      <c r="GK35" s="368"/>
      <c r="GL35" s="368"/>
      <c r="GM35" s="368"/>
      <c r="GN35" s="368"/>
      <c r="GO35" s="368"/>
      <c r="GP35" s="368"/>
      <c r="GQ35" s="368"/>
      <c r="GR35" s="368"/>
      <c r="GS35" s="368"/>
      <c r="GT35" s="368"/>
      <c r="GU35" s="368"/>
      <c r="GV35" s="368"/>
      <c r="GW35" s="368"/>
      <c r="GX35" s="368"/>
      <c r="GY35" s="368"/>
      <c r="GZ35" s="368"/>
      <c r="HA35" s="368"/>
      <c r="HB35" s="368"/>
      <c r="HC35" s="368"/>
      <c r="HD35" s="368"/>
      <c r="HE35" s="368"/>
      <c r="HF35" s="368"/>
      <c r="HG35" s="368"/>
      <c r="HH35" s="368"/>
      <c r="HI35" s="368"/>
      <c r="HJ35" s="368"/>
      <c r="HK35" s="368"/>
      <c r="HL35" s="368"/>
      <c r="HM35" s="368"/>
      <c r="HN35" s="368"/>
      <c r="HO35" s="368"/>
      <c r="HP35" s="368"/>
      <c r="HQ35" s="368"/>
      <c r="HR35" s="368"/>
      <c r="HS35" s="368"/>
      <c r="HT35" s="368"/>
      <c r="HU35" s="368"/>
      <c r="HV35" s="368"/>
      <c r="HW35" s="368"/>
      <c r="HX35" s="368"/>
      <c r="HY35" s="368"/>
      <c r="HZ35" s="368"/>
      <c r="IA35" s="368"/>
      <c r="IB35" s="368"/>
      <c r="IC35" s="368"/>
      <c r="ID35" s="368"/>
      <c r="IE35" s="368"/>
      <c r="IF35" s="368"/>
      <c r="IG35" s="368"/>
      <c r="IH35" s="368"/>
      <c r="II35" s="368"/>
      <c r="IJ35" s="368"/>
      <c r="IK35" s="368"/>
      <c r="IL35" s="368"/>
      <c r="IM35" s="368"/>
      <c r="IN35" s="368"/>
      <c r="IO35" s="368"/>
      <c r="IP35" s="368"/>
      <c r="IQ35" s="368"/>
      <c r="IR35" s="368"/>
      <c r="IS35" s="368"/>
      <c r="IT35" s="368"/>
      <c r="IU35" s="368"/>
      <c r="IV35" s="368"/>
    </row>
    <row r="36" spans="2:9" ht="12.75">
      <c r="B36" s="704" t="s">
        <v>283</v>
      </c>
      <c r="C36" s="704"/>
      <c r="D36" s="704"/>
      <c r="E36" s="704"/>
      <c r="F36" s="704"/>
      <c r="G36" s="704"/>
      <c r="H36" s="704"/>
      <c r="I36" s="704"/>
    </row>
    <row r="37" spans="2:9" ht="12.75">
      <c r="B37" s="343"/>
      <c r="C37" s="343"/>
      <c r="D37" s="343"/>
      <c r="E37" s="343"/>
      <c r="F37" s="333"/>
      <c r="G37" s="333"/>
      <c r="H37" s="350"/>
      <c r="I37" s="351"/>
    </row>
    <row r="38" spans="2:7" ht="12.75">
      <c r="B38" s="789" t="s">
        <v>235</v>
      </c>
      <c r="C38" s="791" t="s">
        <v>291</v>
      </c>
      <c r="D38" s="791"/>
      <c r="E38" s="333"/>
      <c r="F38" s="341"/>
      <c r="G38" s="342"/>
    </row>
    <row r="39" spans="2:7" ht="12.75">
      <c r="B39" s="790"/>
      <c r="C39" s="792"/>
      <c r="D39" s="792"/>
      <c r="E39" s="333"/>
      <c r="F39" s="341"/>
      <c r="G39" s="342"/>
    </row>
    <row r="40" spans="2:7" ht="12.75">
      <c r="B40" s="276" t="s">
        <v>242</v>
      </c>
      <c r="C40" s="747">
        <v>0</v>
      </c>
      <c r="D40" s="748"/>
      <c r="E40" s="333"/>
      <c r="F40" s="341"/>
      <c r="G40" s="342"/>
    </row>
    <row r="41" spans="2:7" ht="12.75">
      <c r="B41" s="344" t="s">
        <v>243</v>
      </c>
      <c r="C41" s="743">
        <v>47.61904761904762</v>
      </c>
      <c r="D41" s="744"/>
      <c r="E41" s="333"/>
      <c r="F41" s="341"/>
      <c r="G41" s="342"/>
    </row>
    <row r="42" spans="2:7" ht="12.75">
      <c r="B42" s="344" t="s">
        <v>244</v>
      </c>
      <c r="C42" s="743">
        <v>26.19047619047619</v>
      </c>
      <c r="D42" s="744"/>
      <c r="E42" s="333"/>
      <c r="F42" s="341"/>
      <c r="G42" s="342"/>
    </row>
    <row r="43" spans="2:7" ht="12.75">
      <c r="B43" s="344" t="s">
        <v>245</v>
      </c>
      <c r="C43" s="743">
        <v>16.666666666666668</v>
      </c>
      <c r="D43" s="744"/>
      <c r="E43" s="333"/>
      <c r="F43" s="341"/>
      <c r="G43" s="342"/>
    </row>
    <row r="44" spans="2:7" ht="12.75">
      <c r="B44" s="344" t="s">
        <v>246</v>
      </c>
      <c r="C44" s="743">
        <v>7.142857142857143</v>
      </c>
      <c r="D44" s="744"/>
      <c r="E44" s="333"/>
      <c r="F44" s="341"/>
      <c r="G44" s="342"/>
    </row>
    <row r="45" spans="2:7" ht="12.75">
      <c r="B45" s="344" t="s">
        <v>247</v>
      </c>
      <c r="C45" s="743">
        <v>2.380952380952381</v>
      </c>
      <c r="D45" s="744"/>
      <c r="E45" s="333"/>
      <c r="F45" s="341"/>
      <c r="G45" s="342"/>
    </row>
    <row r="46" spans="2:7" ht="12.75">
      <c r="B46" s="344" t="s">
        <v>248</v>
      </c>
      <c r="C46" s="743">
        <v>0</v>
      </c>
      <c r="D46" s="744"/>
      <c r="E46" s="333"/>
      <c r="F46" s="341"/>
      <c r="G46" s="342"/>
    </row>
    <row r="47" spans="2:7" ht="12.75">
      <c r="B47" s="344" t="s">
        <v>249</v>
      </c>
      <c r="C47" s="743">
        <v>0</v>
      </c>
      <c r="D47" s="744"/>
      <c r="E47" s="333"/>
      <c r="F47" s="341"/>
      <c r="G47" s="342"/>
    </row>
    <row r="48" spans="2:7" ht="12.75">
      <c r="B48" s="344" t="s">
        <v>250</v>
      </c>
      <c r="C48" s="743">
        <v>0</v>
      </c>
      <c r="D48" s="744"/>
      <c r="E48" s="333"/>
      <c r="F48" s="341"/>
      <c r="G48" s="342"/>
    </row>
    <row r="49" spans="2:7" ht="12.75">
      <c r="B49" s="345" t="s">
        <v>227</v>
      </c>
      <c r="C49" s="743">
        <v>0</v>
      </c>
      <c r="D49" s="744"/>
      <c r="E49" s="333"/>
      <c r="F49" s="341"/>
      <c r="G49" s="342"/>
    </row>
    <row r="50" spans="2:7" ht="12.75">
      <c r="B50" s="346" t="s">
        <v>226</v>
      </c>
      <c r="C50" s="745">
        <f>SUM(C40:C49)</f>
        <v>100</v>
      </c>
      <c r="D50" s="746"/>
      <c r="E50" s="333"/>
      <c r="F50" s="341"/>
      <c r="G50" s="342"/>
    </row>
    <row r="51" spans="2:7" ht="12.75">
      <c r="B51" s="336" t="s">
        <v>241</v>
      </c>
      <c r="C51" s="737">
        <v>42</v>
      </c>
      <c r="D51" s="738"/>
      <c r="E51" s="333"/>
      <c r="F51" s="341"/>
      <c r="G51" s="342"/>
    </row>
    <row r="52" spans="2:9" ht="12.75">
      <c r="B52" s="340"/>
      <c r="C52" s="333"/>
      <c r="D52" s="333"/>
      <c r="E52" s="333"/>
      <c r="F52" s="333"/>
      <c r="G52" s="333"/>
      <c r="H52" s="350"/>
      <c r="I52" s="351"/>
    </row>
  </sheetData>
  <sheetProtection/>
  <mergeCells count="40">
    <mergeCell ref="C48:D48"/>
    <mergeCell ref="C49:D49"/>
    <mergeCell ref="C50:D50"/>
    <mergeCell ref="C51:D51"/>
    <mergeCell ref="B16:C16"/>
    <mergeCell ref="B17:C17"/>
    <mergeCell ref="C42:D42"/>
    <mergeCell ref="C43:D43"/>
    <mergeCell ref="C44:D44"/>
    <mergeCell ref="C45:D45"/>
    <mergeCell ref="C46:D46"/>
    <mergeCell ref="C47:D47"/>
    <mergeCell ref="H26:H32"/>
    <mergeCell ref="B36:I36"/>
    <mergeCell ref="B38:B39"/>
    <mergeCell ref="C38:D39"/>
    <mergeCell ref="C40:D40"/>
    <mergeCell ref="C41:D41"/>
    <mergeCell ref="H21:I21"/>
    <mergeCell ref="D22:E22"/>
    <mergeCell ref="F22:G22"/>
    <mergeCell ref="H22:I22"/>
    <mergeCell ref="B24:I24"/>
    <mergeCell ref="C26:C32"/>
    <mergeCell ref="D26:D32"/>
    <mergeCell ref="E26:E32"/>
    <mergeCell ref="F26:F32"/>
    <mergeCell ref="G26:G32"/>
    <mergeCell ref="B13:C13"/>
    <mergeCell ref="B14:C14"/>
    <mergeCell ref="B15:C15"/>
    <mergeCell ref="B19:G19"/>
    <mergeCell ref="D21:E21"/>
    <mergeCell ref="F21:G21"/>
    <mergeCell ref="A1:I1"/>
    <mergeCell ref="B3:G3"/>
    <mergeCell ref="B5:B7"/>
    <mergeCell ref="C5:F5"/>
    <mergeCell ref="B9:G9"/>
    <mergeCell ref="B12:C12"/>
  </mergeCells>
  <printOptions/>
  <pageMargins left="0.7" right="0.7" top="0.75" bottom="0.75" header="0.3" footer="0.3"/>
  <pageSetup orientation="portrait" paperSize="9"/>
</worksheet>
</file>

<file path=xl/worksheets/sheet99.xml><?xml version="1.0" encoding="utf-8"?>
<worksheet xmlns="http://schemas.openxmlformats.org/spreadsheetml/2006/main" xmlns:r="http://schemas.openxmlformats.org/officeDocument/2006/relationships">
  <dimension ref="A1:H51"/>
  <sheetViews>
    <sheetView zoomScalePageLayoutView="0" workbookViewId="0" topLeftCell="A1">
      <selection activeCell="J22" sqref="J22"/>
    </sheetView>
  </sheetViews>
  <sheetFormatPr defaultColWidth="11.421875" defaultRowHeight="12.75"/>
  <cols>
    <col min="1" max="1" width="2.140625" style="347" customWidth="1"/>
    <col min="2" max="4" width="11.421875" style="347" customWidth="1"/>
    <col min="5" max="5" width="9.8515625" style="347" customWidth="1"/>
    <col min="6" max="7" width="25.7109375" style="347" customWidth="1"/>
    <col min="8" max="8" width="4.00390625" style="347" customWidth="1"/>
    <col min="9" max="16384" width="11.421875" style="347" customWidth="1"/>
  </cols>
  <sheetData>
    <row r="1" spans="1:8" ht="16.5">
      <c r="A1" s="762" t="s">
        <v>403</v>
      </c>
      <c r="B1" s="762"/>
      <c r="C1" s="762"/>
      <c r="D1" s="762"/>
      <c r="E1" s="762"/>
      <c r="F1" s="762"/>
      <c r="G1" s="762"/>
      <c r="H1" s="762"/>
    </row>
    <row r="2" spans="1:8" ht="12.75">
      <c r="A2" s="387"/>
      <c r="B2" s="387"/>
      <c r="C2" s="387"/>
      <c r="D2" s="387"/>
      <c r="E2" s="387"/>
      <c r="F2" s="387"/>
      <c r="G2" s="387"/>
      <c r="H2" s="387"/>
    </row>
    <row r="3" spans="1:8" ht="12.75">
      <c r="A3" s="387"/>
      <c r="B3" s="704" t="s">
        <v>198</v>
      </c>
      <c r="C3" s="704"/>
      <c r="D3" s="704"/>
      <c r="E3" s="704"/>
      <c r="F3" s="704"/>
      <c r="G3" s="704"/>
      <c r="H3" s="387"/>
    </row>
    <row r="4" spans="2:5" ht="12.75">
      <c r="B4" s="486"/>
      <c r="C4" s="486"/>
      <c r="D4" s="486"/>
      <c r="E4" s="486"/>
    </row>
    <row r="5" spans="2:6" ht="12.75">
      <c r="B5" s="806"/>
      <c r="C5" s="806"/>
      <c r="D5" s="806"/>
      <c r="E5" s="806"/>
      <c r="F5" s="478" t="s">
        <v>291</v>
      </c>
    </row>
    <row r="6" spans="2:6" ht="12.75">
      <c r="B6" s="705" t="s">
        <v>389</v>
      </c>
      <c r="C6" s="706"/>
      <c r="D6" s="706"/>
      <c r="E6" s="707"/>
      <c r="F6" s="482">
        <v>57.142857142857146</v>
      </c>
    </row>
    <row r="7" spans="2:6" ht="12.75">
      <c r="B7" s="720" t="s">
        <v>390</v>
      </c>
      <c r="C7" s="758"/>
      <c r="D7" s="758"/>
      <c r="E7" s="721"/>
      <c r="F7" s="483">
        <v>4.761904761904762</v>
      </c>
    </row>
    <row r="8" spans="2:6" ht="12.75">
      <c r="B8" s="720" t="s">
        <v>391</v>
      </c>
      <c r="C8" s="758"/>
      <c r="D8" s="758"/>
      <c r="E8" s="721"/>
      <c r="F8" s="483">
        <v>23.80952380952381</v>
      </c>
    </row>
    <row r="9" spans="2:6" ht="12.75">
      <c r="B9" s="720" t="s">
        <v>392</v>
      </c>
      <c r="C9" s="758"/>
      <c r="D9" s="758"/>
      <c r="E9" s="721"/>
      <c r="F9" s="483">
        <v>0</v>
      </c>
    </row>
    <row r="10" spans="2:6" ht="12.75">
      <c r="B10" s="720" t="s">
        <v>393</v>
      </c>
      <c r="C10" s="758"/>
      <c r="D10" s="758"/>
      <c r="E10" s="721"/>
      <c r="F10" s="483">
        <v>2.380952380952381</v>
      </c>
    </row>
    <row r="11" spans="2:6" ht="12.75">
      <c r="B11" s="720" t="s">
        <v>394</v>
      </c>
      <c r="C11" s="758"/>
      <c r="D11" s="758"/>
      <c r="E11" s="721"/>
      <c r="F11" s="483">
        <v>0</v>
      </c>
    </row>
    <row r="12" spans="2:6" ht="12.75">
      <c r="B12" s="720" t="s">
        <v>395</v>
      </c>
      <c r="C12" s="758"/>
      <c r="D12" s="758"/>
      <c r="E12" s="721"/>
      <c r="F12" s="483">
        <v>0</v>
      </c>
    </row>
    <row r="13" spans="2:6" ht="12.75">
      <c r="B13" s="720" t="s">
        <v>396</v>
      </c>
      <c r="C13" s="758"/>
      <c r="D13" s="758"/>
      <c r="E13" s="721"/>
      <c r="F13" s="483">
        <v>4.761904761904762</v>
      </c>
    </row>
    <row r="14" spans="2:6" ht="12.75">
      <c r="B14" s="720" t="s">
        <v>397</v>
      </c>
      <c r="C14" s="758"/>
      <c r="D14" s="758"/>
      <c r="E14" s="721"/>
      <c r="F14" s="483">
        <v>0</v>
      </c>
    </row>
    <row r="15" spans="2:6" ht="12.75">
      <c r="B15" s="708" t="s">
        <v>227</v>
      </c>
      <c r="C15" s="709"/>
      <c r="D15" s="709"/>
      <c r="E15" s="710"/>
      <c r="F15" s="483">
        <v>7.142857142857143</v>
      </c>
    </row>
    <row r="16" spans="2:6" ht="12.75">
      <c r="B16" s="807" t="s">
        <v>226</v>
      </c>
      <c r="C16" s="808"/>
      <c r="D16" s="808"/>
      <c r="E16" s="808"/>
      <c r="F16" s="462">
        <f>SUM(F6:F15)</f>
        <v>100</v>
      </c>
    </row>
    <row r="17" spans="2:6" ht="12.75">
      <c r="B17" s="809" t="s">
        <v>241</v>
      </c>
      <c r="C17" s="810"/>
      <c r="D17" s="810"/>
      <c r="E17" s="810"/>
      <c r="F17" s="464">
        <v>42</v>
      </c>
    </row>
    <row r="18" spans="2:7" ht="12.75">
      <c r="B18" s="343"/>
      <c r="C18" s="343"/>
      <c r="D18" s="343"/>
      <c r="E18" s="343"/>
      <c r="F18" s="456"/>
      <c r="G18" s="456"/>
    </row>
    <row r="19" spans="2:7" ht="12.75">
      <c r="B19" s="704" t="s">
        <v>210</v>
      </c>
      <c r="C19" s="704"/>
      <c r="D19" s="704"/>
      <c r="E19" s="704"/>
      <c r="F19" s="704"/>
      <c r="G19" s="704"/>
    </row>
    <row r="21" spans="2:6" ht="12.75">
      <c r="B21" s="307"/>
      <c r="C21" s="473"/>
      <c r="F21" s="458" t="s">
        <v>291</v>
      </c>
    </row>
    <row r="22" spans="2:6" ht="12.75">
      <c r="B22" s="714" t="s">
        <v>211</v>
      </c>
      <c r="C22" s="757"/>
      <c r="D22" s="757"/>
      <c r="E22" s="715"/>
      <c r="F22" s="354">
        <v>2.7777777777777777</v>
      </c>
    </row>
    <row r="23" spans="2:6" ht="12.75">
      <c r="B23" s="716" t="s">
        <v>212</v>
      </c>
      <c r="C23" s="752"/>
      <c r="D23" s="752"/>
      <c r="E23" s="717"/>
      <c r="F23" s="355">
        <v>13.88888888888889</v>
      </c>
    </row>
    <row r="24" spans="2:6" ht="12.75">
      <c r="B24" s="716" t="s">
        <v>213</v>
      </c>
      <c r="C24" s="752"/>
      <c r="D24" s="752"/>
      <c r="E24" s="717"/>
      <c r="F24" s="355">
        <v>50</v>
      </c>
    </row>
    <row r="25" spans="2:6" ht="12.75">
      <c r="B25" s="716" t="s">
        <v>179</v>
      </c>
      <c r="C25" s="752"/>
      <c r="D25" s="752"/>
      <c r="E25" s="717"/>
      <c r="F25" s="355">
        <v>11.11111111111111</v>
      </c>
    </row>
    <row r="26" spans="2:6" ht="12.75">
      <c r="B26" s="716" t="s">
        <v>214</v>
      </c>
      <c r="C26" s="752"/>
      <c r="D26" s="752"/>
      <c r="E26" s="717"/>
      <c r="F26" s="355">
        <v>2.7777777777777777</v>
      </c>
    </row>
    <row r="27" spans="2:6" ht="12.75">
      <c r="B27" s="716" t="s">
        <v>176</v>
      </c>
      <c r="C27" s="752"/>
      <c r="D27" s="752"/>
      <c r="E27" s="717"/>
      <c r="F27" s="355">
        <v>0</v>
      </c>
    </row>
    <row r="28" spans="2:6" ht="12.75">
      <c r="B28" s="716" t="s">
        <v>215</v>
      </c>
      <c r="C28" s="752"/>
      <c r="D28" s="752"/>
      <c r="E28" s="717"/>
      <c r="F28" s="355">
        <v>0</v>
      </c>
    </row>
    <row r="29" spans="2:6" ht="12.75">
      <c r="B29" s="716" t="s">
        <v>160</v>
      </c>
      <c r="C29" s="752"/>
      <c r="D29" s="752"/>
      <c r="E29" s="717"/>
      <c r="F29" s="355">
        <v>13.88888888888889</v>
      </c>
    </row>
    <row r="30" spans="2:6" ht="12.75">
      <c r="B30" s="716" t="s">
        <v>216</v>
      </c>
      <c r="C30" s="752"/>
      <c r="D30" s="752"/>
      <c r="E30" s="717"/>
      <c r="F30" s="355">
        <v>0</v>
      </c>
    </row>
    <row r="31" spans="2:6" ht="12.75">
      <c r="B31" s="716" t="s">
        <v>177</v>
      </c>
      <c r="C31" s="752"/>
      <c r="D31" s="752"/>
      <c r="E31" s="717"/>
      <c r="F31" s="355">
        <v>0</v>
      </c>
    </row>
    <row r="32" spans="2:6" ht="12.75">
      <c r="B32" s="716" t="s">
        <v>398</v>
      </c>
      <c r="C32" s="752"/>
      <c r="D32" s="752"/>
      <c r="E32" s="717"/>
      <c r="F32" s="355">
        <v>5.555555555555555</v>
      </c>
    </row>
    <row r="33" spans="2:6" ht="12.75">
      <c r="B33" s="439" t="s">
        <v>371</v>
      </c>
      <c r="C33" s="446"/>
      <c r="D33" s="446"/>
      <c r="E33" s="440"/>
      <c r="F33" s="355">
        <v>0</v>
      </c>
    </row>
    <row r="34" spans="2:6" ht="12.75">
      <c r="B34" s="718" t="s">
        <v>227</v>
      </c>
      <c r="C34" s="753"/>
      <c r="D34" s="753"/>
      <c r="E34" s="719"/>
      <c r="F34" s="355">
        <v>0</v>
      </c>
    </row>
    <row r="35" spans="2:6" ht="12.75">
      <c r="B35" s="754" t="s">
        <v>226</v>
      </c>
      <c r="C35" s="755"/>
      <c r="D35" s="755"/>
      <c r="E35" s="756"/>
      <c r="F35" s="462">
        <f>SUM(F22:F34)</f>
        <v>100</v>
      </c>
    </row>
    <row r="36" spans="2:7" ht="12.75">
      <c r="B36" s="749" t="s">
        <v>241</v>
      </c>
      <c r="C36" s="750"/>
      <c r="D36" s="750"/>
      <c r="E36" s="751"/>
      <c r="F36" s="464">
        <v>36</v>
      </c>
      <c r="G36" s="253"/>
    </row>
    <row r="37" spans="2:7" ht="12.75">
      <c r="B37" s="287"/>
      <c r="C37" s="287"/>
      <c r="D37" s="287"/>
      <c r="E37" s="287"/>
      <c r="F37" s="456"/>
      <c r="G37" s="456"/>
    </row>
    <row r="38" spans="2:7" ht="12.75">
      <c r="B38" s="704" t="s">
        <v>399</v>
      </c>
      <c r="C38" s="704"/>
      <c r="D38" s="704"/>
      <c r="E38" s="704"/>
      <c r="F38" s="704"/>
      <c r="G38" s="253"/>
    </row>
    <row r="40" ht="12.75">
      <c r="D40" s="792" t="s">
        <v>291</v>
      </c>
    </row>
    <row r="41" spans="2:4" ht="12.75">
      <c r="B41" s="362"/>
      <c r="C41" s="362"/>
      <c r="D41" s="811"/>
    </row>
    <row r="42" spans="2:4" ht="12.75">
      <c r="B42" s="714" t="s">
        <v>161</v>
      </c>
      <c r="C42" s="715"/>
      <c r="D42" s="354">
        <v>7.142857142857143</v>
      </c>
    </row>
    <row r="43" spans="2:4" ht="12.75">
      <c r="B43" s="720" t="s">
        <v>162</v>
      </c>
      <c r="C43" s="721"/>
      <c r="D43" s="355">
        <v>21.428571428571427</v>
      </c>
    </row>
    <row r="44" spans="2:4" ht="12.75">
      <c r="B44" s="720" t="s">
        <v>163</v>
      </c>
      <c r="C44" s="721"/>
      <c r="D44" s="355">
        <v>30.952380952380953</v>
      </c>
    </row>
    <row r="45" spans="2:4" ht="12.75">
      <c r="B45" s="720" t="s">
        <v>164</v>
      </c>
      <c r="C45" s="721"/>
      <c r="D45" s="355">
        <v>2.380952380952381</v>
      </c>
    </row>
    <row r="46" spans="2:4" ht="12.75">
      <c r="B46" s="720" t="s">
        <v>165</v>
      </c>
      <c r="C46" s="721"/>
      <c r="D46" s="355">
        <v>16.666666666666668</v>
      </c>
    </row>
    <row r="47" spans="2:4" ht="12.75">
      <c r="B47" s="720" t="s">
        <v>166</v>
      </c>
      <c r="C47" s="721"/>
      <c r="D47" s="355">
        <v>11.904761904761905</v>
      </c>
    </row>
    <row r="48" spans="2:4" ht="12.75">
      <c r="B48" s="439" t="s">
        <v>228</v>
      </c>
      <c r="C48" s="439"/>
      <c r="D48" s="355">
        <v>0</v>
      </c>
    </row>
    <row r="49" spans="2:4" ht="12.75">
      <c r="B49" s="718" t="s">
        <v>227</v>
      </c>
      <c r="C49" s="719"/>
      <c r="D49" s="357">
        <v>9.523809523809524</v>
      </c>
    </row>
    <row r="50" spans="2:4" ht="12.75">
      <c r="B50" s="754" t="s">
        <v>240</v>
      </c>
      <c r="C50" s="756"/>
      <c r="D50" s="359">
        <v>100</v>
      </c>
    </row>
    <row r="51" spans="2:4" ht="12.75">
      <c r="B51" s="749" t="s">
        <v>241</v>
      </c>
      <c r="C51" s="751"/>
      <c r="D51" s="360">
        <v>42</v>
      </c>
    </row>
  </sheetData>
  <sheetProtection/>
  <mergeCells count="41">
    <mergeCell ref="B46:C46"/>
    <mergeCell ref="B47:C47"/>
    <mergeCell ref="B49:C49"/>
    <mergeCell ref="B50:C50"/>
    <mergeCell ref="B51:C51"/>
    <mergeCell ref="B38:F38"/>
    <mergeCell ref="D40:D41"/>
    <mergeCell ref="B42:C42"/>
    <mergeCell ref="B43:C43"/>
    <mergeCell ref="B44:C44"/>
    <mergeCell ref="B45:C45"/>
    <mergeCell ref="B30:E30"/>
    <mergeCell ref="B31:E31"/>
    <mergeCell ref="B32:E32"/>
    <mergeCell ref="B34:E34"/>
    <mergeCell ref="B35:E35"/>
    <mergeCell ref="B36:E36"/>
    <mergeCell ref="B24:E24"/>
    <mergeCell ref="B25:E25"/>
    <mergeCell ref="B26:E26"/>
    <mergeCell ref="B27:E27"/>
    <mergeCell ref="B28:E28"/>
    <mergeCell ref="B29:E29"/>
    <mergeCell ref="B15:E15"/>
    <mergeCell ref="B16:E16"/>
    <mergeCell ref="B17:E17"/>
    <mergeCell ref="B19:G19"/>
    <mergeCell ref="B22:E22"/>
    <mergeCell ref="B23:E23"/>
    <mergeCell ref="B9:E9"/>
    <mergeCell ref="B10:E10"/>
    <mergeCell ref="B11:E11"/>
    <mergeCell ref="B12:E12"/>
    <mergeCell ref="B13:E13"/>
    <mergeCell ref="B14:E14"/>
    <mergeCell ref="A1:H1"/>
    <mergeCell ref="B3:G3"/>
    <mergeCell ref="B5:E5"/>
    <mergeCell ref="B6:E6"/>
    <mergeCell ref="B7:E7"/>
    <mergeCell ref="B8:E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FERRETTI Carine</dc:creator>
  <cp:keywords/>
  <dc:description/>
  <cp:lastModifiedBy>GOLBERG, Elisabeth (DREES/DIRECTION)</cp:lastModifiedBy>
  <cp:lastPrinted>2017-05-03T13:05:49Z</cp:lastPrinted>
  <dcterms:created xsi:type="dcterms:W3CDTF">2007-01-15T13:54:20Z</dcterms:created>
  <dcterms:modified xsi:type="dcterms:W3CDTF">2017-10-19T13:23:43Z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