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315" windowWidth="19320" windowHeight="12615" tabRatio="715" firstSheet="2" activeTab="2"/>
  </bookViews>
  <sheets>
    <sheet name="Tableau d'ensemble" sheetId="11" r:id="rId1"/>
    <sheet name="paiements du ministère" sheetId="7" r:id="rId2"/>
    <sheet name="Fig. 1" sheetId="8" r:id="rId3"/>
    <sheet name="Fig. 2" sheetId="29" r:id="rId4"/>
    <sheet name="Fig. 3" sheetId="31" r:id="rId5"/>
  </sheets>
  <definedNames>
    <definedName name="_LIB40" localSheetId="3">#REF!</definedName>
    <definedName name="_LIB40">#REF!</definedName>
    <definedName name="IMPRIMEVALEUR">#N/A</definedName>
    <definedName name="IMPT17">#N/A</definedName>
    <definedName name="wrn.Effect1." localSheetId="3" hidden="1">{#N/A,#N/A,FALSE,"III.1.1";#N/A,#N/A,FALSE,"III.1.2";#N/A,#N/A,FALSE,"III.1.3"}</definedName>
    <definedName name="wrn.Effect1." hidden="1">{#N/A,#N/A,FALSE,"III.1.1";#N/A,#N/A,FALSE,"III.1.2";#N/A,#N/A,FALSE,"III.1.3"}</definedName>
    <definedName name="wrn.Effect3." localSheetId="3" hidden="1">{#N/A,#N/A,FALSE,"III.3.1";#N/A,#N/A,FALSE,"III.3.2";#N/A,#N/A,FALSE,"III.3.3";#N/A,#N/A,FALSE,"III.3.4"}</definedName>
    <definedName name="wrn.Effect3." hidden="1">{#N/A,#N/A,FALSE,"III.3.1";#N/A,#N/A,FALSE,"III.3.2";#N/A,#N/A,FALSE,"III.3.3";#N/A,#N/A,FALSE,"III.3.4"}</definedName>
    <definedName name="wrn.Effect4." localSheetId="3" hidden="1">{#N/A,#N/A,FALSE,"III.4.1";#N/A,#N/A,FALSE,"III.4.2";#N/A,#N/A,FALSE,"III.4.3";#N/A,#N/A,FALSE,"III.4.4"}</definedName>
    <definedName name="wrn.Effect4." hidden="1">{#N/A,#N/A,FALSE,"III.4.1";#N/A,#N/A,FALSE,"III.4.2";#N/A,#N/A,FALSE,"III.4.3";#N/A,#N/A,FALSE,"III.4.4"}</definedName>
    <definedName name="wrn.Effect5." localSheetId="3" hidden="1">{#N/A,#N/A,FALSE,"III.5.1";#N/A,#N/A,FALSE,"III.5.2";#N/A,#N/A,FALSE,"III.5.3";#N/A,#N/A,FALSE,"Graphiques"}</definedName>
    <definedName name="wrn.Effect5." hidden="1">{#N/A,#N/A,FALSE,"III.5.1";#N/A,#N/A,FALSE,"III.5.2";#N/A,#N/A,FALSE,"III.5.3";#N/A,#N/A,FALSE,"Graphiques"}</definedName>
    <definedName name="wrn.Effect6." localSheetId="3" hidden="1">{#N/A,#N/A,FALSE,"III.6.1";#N/A,#N/A,FALSE,"III.6.2";#N/A,#N/A,FALSE,"III.6.3"}</definedName>
    <definedName name="wrn.Effect6." hidden="1">{#N/A,#N/A,FALSE,"III.6.1";#N/A,#N/A,FALSE,"III.6.2";#N/A,#N/A,FALSE,"III.6.3"}</definedName>
    <definedName name="wrn.Effect7." localSheetId="3" hidden="1">{#N/A,#N/A,FALSE,"III.7.1";#N/A,#N/A,FALSE,"III.7.2";#N/A,#N/A,FALSE,"III.7.3";#N/A,#N/A,FALSE,"III.7.4";#N/A,#N/A,FALSE,"III.7.5";#N/A,#N/A,FALSE,"III.7.6";#N/A,#N/A,FALSE,"GRAPH"}</definedName>
    <definedName name="wrn.Effect7." hidden="1">{#N/A,#N/A,FALSE,"III.7.1";#N/A,#N/A,FALSE,"III.7.2";#N/A,#N/A,FALSE,"III.7.3";#N/A,#N/A,FALSE,"III.7.4";#N/A,#N/A,FALSE,"III.7.5";#N/A,#N/A,FALSE,"III.7.6";#N/A,#N/A,FALSE,"GRAPH"}</definedName>
    <definedName name="_xlnm.Print_Area" localSheetId="2">'Fig. 1'!$A$2:$H$13</definedName>
    <definedName name="_xlnm.Print_Area" localSheetId="3">'Fig. 2'!$A$2:$G$10</definedName>
    <definedName name="_xlnm.Print_Area" localSheetId="4">'Fig. 3'!$A$8:$I$42</definedName>
    <definedName name="_xlnm.Print_Area" localSheetId="0">'Tableau d''ensemble'!$A$1:$F$38</definedName>
  </definedNames>
  <calcPr calcId="145621"/>
</workbook>
</file>

<file path=xl/calcChain.xml><?xml version="1.0" encoding="utf-8"?>
<calcChain xmlns="http://schemas.openxmlformats.org/spreadsheetml/2006/main">
  <c r="E9" i="29" l="1"/>
  <c r="D9" i="29"/>
  <c r="C9" i="29"/>
  <c r="F8" i="29"/>
  <c r="F7" i="29"/>
  <c r="F6" i="29"/>
  <c r="F9" i="29" l="1"/>
  <c r="E11" i="8" l="1"/>
  <c r="D11" i="8"/>
  <c r="C11" i="8"/>
  <c r="F10" i="8"/>
  <c r="G10" i="8"/>
  <c r="G9" i="8"/>
  <c r="F9" i="8"/>
  <c r="G8" i="8"/>
  <c r="F8" i="8"/>
  <c r="G7" i="8"/>
  <c r="F7" i="8"/>
  <c r="G6" i="8"/>
  <c r="F6" i="8"/>
  <c r="F11" i="8" l="1"/>
  <c r="G11" i="8"/>
  <c r="C23" i="11" l="1"/>
  <c r="E22" i="11"/>
  <c r="D17" i="11"/>
  <c r="F17" i="11" s="1"/>
  <c r="D16" i="11"/>
  <c r="F16" i="11" s="1"/>
  <c r="D15" i="11"/>
  <c r="D14" i="11"/>
  <c r="F14" i="11" s="1"/>
  <c r="D13" i="11"/>
  <c r="D12" i="11"/>
  <c r="F12" i="11" s="1"/>
  <c r="E11" i="11"/>
  <c r="E21" i="11" s="1"/>
  <c r="C11" i="11"/>
  <c r="C21" i="11" s="1"/>
  <c r="C19" i="11" s="1"/>
  <c r="B11" i="11"/>
  <c r="B23" i="11" s="1"/>
  <c r="E10" i="11"/>
  <c r="E20" i="11" s="1"/>
  <c r="E18" i="11" s="1"/>
  <c r="C10" i="11"/>
  <c r="C22" i="11" s="1"/>
  <c r="B10" i="11"/>
  <c r="B4" i="11" s="1"/>
  <c r="D9" i="11"/>
  <c r="F9" i="11" s="1"/>
  <c r="D8" i="11"/>
  <c r="F8" i="11" s="1"/>
  <c r="D7" i="11"/>
  <c r="F7" i="11" s="1"/>
  <c r="D6" i="11"/>
  <c r="F6" i="11" s="1"/>
  <c r="C5" i="11"/>
  <c r="C29" i="11" s="1"/>
  <c r="E4" i="11"/>
  <c r="E28" i="11" s="1"/>
  <c r="B28" i="11" l="1"/>
  <c r="B26" i="11"/>
  <c r="B24" i="11" s="1"/>
  <c r="E19" i="11"/>
  <c r="B20" i="11"/>
  <c r="C27" i="11"/>
  <c r="C25" i="11" s="1"/>
  <c r="F13" i="11"/>
  <c r="B21" i="11"/>
  <c r="B19" i="11" s="1"/>
  <c r="E26" i="11"/>
  <c r="E24" i="11" s="1"/>
  <c r="E5" i="11"/>
  <c r="D10" i="11"/>
  <c r="D20" i="11"/>
  <c r="B22" i="11"/>
  <c r="E23" i="11"/>
  <c r="F15" i="11"/>
  <c r="C20" i="11"/>
  <c r="C18" i="11" s="1"/>
  <c r="C4" i="11"/>
  <c r="B5" i="11"/>
  <c r="D11" i="11"/>
  <c r="D23" i="11" s="1"/>
  <c r="B27" i="11" l="1"/>
  <c r="B25" i="11" s="1"/>
  <c r="B29" i="11"/>
  <c r="D18" i="11"/>
  <c r="B18" i="11"/>
  <c r="C26" i="11"/>
  <c r="C28" i="11"/>
  <c r="F10" i="11"/>
  <c r="D4" i="11"/>
  <c r="D22" i="11"/>
  <c r="E27" i="11"/>
  <c r="E29" i="11"/>
  <c r="F11" i="11"/>
  <c r="F5" i="11" s="1"/>
  <c r="F27" i="11" s="1"/>
  <c r="D5" i="11"/>
  <c r="D21" i="11"/>
  <c r="D19" i="11" s="1"/>
  <c r="F25" i="11" l="1"/>
  <c r="D29" i="11"/>
  <c r="D27" i="11"/>
  <c r="D25" i="11" s="1"/>
  <c r="F4" i="11"/>
  <c r="F22" i="11"/>
  <c r="F20" i="11"/>
  <c r="E25" i="11"/>
  <c r="F29" i="11"/>
  <c r="F21" i="11"/>
  <c r="F19" i="11" s="1"/>
  <c r="C24" i="11"/>
  <c r="F23" i="11"/>
  <c r="D26" i="11"/>
  <c r="D28" i="11"/>
  <c r="D24" i="11" l="1"/>
  <c r="F28" i="11"/>
  <c r="F26" i="11"/>
  <c r="F24" i="11" s="1"/>
  <c r="F18" i="11"/>
  <c r="C8" i="7" l="1"/>
  <c r="C5" i="7" l="1"/>
  <c r="E10" i="7"/>
  <c r="D10" i="7"/>
  <c r="F10" i="7" s="1"/>
  <c r="E9" i="7"/>
  <c r="E8" i="7"/>
  <c r="E12" i="7"/>
  <c r="D12" i="7"/>
  <c r="F12" i="7" s="1"/>
  <c r="D7" i="7"/>
  <c r="F7" i="7" s="1"/>
  <c r="E6" i="7"/>
  <c r="D6" i="7"/>
  <c r="F6" i="7" s="1"/>
  <c r="G12" i="7" l="1"/>
  <c r="G6" i="7"/>
  <c r="D9" i="7"/>
  <c r="F9" i="7" s="1"/>
  <c r="G10" i="7"/>
  <c r="D11" i="7"/>
  <c r="F11" i="7" s="1"/>
  <c r="E11" i="7"/>
  <c r="G11" i="7" l="1"/>
  <c r="E7" i="7"/>
  <c r="G7" i="7" s="1"/>
  <c r="G9" i="7"/>
  <c r="D8" i="7"/>
  <c r="F8" i="7" l="1"/>
  <c r="G8" i="7"/>
  <c r="E5" i="7"/>
  <c r="D5" i="7"/>
  <c r="F5" i="7" s="1"/>
  <c r="G5" i="7" l="1"/>
</calcChain>
</file>

<file path=xl/sharedStrings.xml><?xml version="1.0" encoding="utf-8"?>
<sst xmlns="http://schemas.openxmlformats.org/spreadsheetml/2006/main" count="86" uniqueCount="77">
  <si>
    <t>MCO</t>
  </si>
  <si>
    <t>DGA (hors CEA)</t>
  </si>
  <si>
    <t>Total DGA+MCO</t>
  </si>
  <si>
    <t>Total</t>
  </si>
  <si>
    <t>Autres*</t>
  </si>
  <si>
    <t>Part des PME en 2014 en %</t>
  </si>
  <si>
    <t>Part des ETI en 2014 en %</t>
  </si>
  <si>
    <t>Part des PME et ETI dans les paiements totaux 2014</t>
  </si>
  <si>
    <t xml:space="preserve">Paiements vers l'étranger  </t>
  </si>
  <si>
    <t xml:space="preserve">Paiements aux PME  </t>
  </si>
  <si>
    <t xml:space="preserve">Paiements aux ETI  </t>
  </si>
  <si>
    <t xml:space="preserve">Paiements aux Grandes Entreprises et Ent. Publiques  </t>
  </si>
  <si>
    <t>Paiements aux entreprises , dont :</t>
  </si>
  <si>
    <t>Paiements totaux , dont :</t>
  </si>
  <si>
    <t>Paiements aux PME + ETI</t>
  </si>
  <si>
    <t>Source : SGA/DAF, traitements Observatoire Économique de la Défense.</t>
  </si>
  <si>
    <t xml:space="preserve">Paiements vers les administrations </t>
  </si>
  <si>
    <t>Nombre d'entreprises</t>
  </si>
  <si>
    <t>évol. 13/12 (%)</t>
  </si>
  <si>
    <t>évol. 14/13 (%)</t>
  </si>
  <si>
    <t>montants en millions d'euros et évolutions en %</t>
  </si>
  <si>
    <t>*hors transferts ne relevant pas d'une politique d'achats : subventions, action sociale …</t>
  </si>
  <si>
    <t>Tableau 1. Les paiements totaux* du ministère de la défense de 2012 à 2014 par type de fournisseurs</t>
  </si>
  <si>
    <t>2013/2014 (%)</t>
  </si>
  <si>
    <t>PME</t>
  </si>
  <si>
    <t>ETI</t>
  </si>
  <si>
    <t>Fournisseurs</t>
  </si>
  <si>
    <t>LES PME ET LES ENTREPRISES DE TAILLE INTERMEDIAIRE (ETI) DANS LES PAIEMENTS DU MINISTERE EN 2014 ET EN COMPARAISON AVEC 2013</t>
  </si>
  <si>
    <t>Paiements totaux 2014 (millions d'€)</t>
  </si>
  <si>
    <t>Pour comparaison :  paiements totaux 2013 (millions d'€)</t>
  </si>
  <si>
    <t>Paiements vers l'étranger 2014 (millions d'€)</t>
  </si>
  <si>
    <t>Pour comparaison :  paiements vers l'étranger 2013 (millions d'€)</t>
  </si>
  <si>
    <t>Paiements vers les administrations et ISBLSM* 2014 (millions d'€)</t>
  </si>
  <si>
    <t>Pour comparaison :  paiements vers les adm. et ISBLSM* 2013 (millions d'€)</t>
  </si>
  <si>
    <t>Paiements aux entreprises 2014 (millions d'€)</t>
  </si>
  <si>
    <t>Pour comparaison : paiements aux entreprises 2013 (millions d'€)</t>
  </si>
  <si>
    <t>Paiements aux PME 2014 (millions d'€)</t>
  </si>
  <si>
    <t>Pour comparaison :  paiements aux PME 2013 (millions d'€)</t>
  </si>
  <si>
    <t>Paiements aux ETI 2014 (millions d'€)</t>
  </si>
  <si>
    <t>Pour comparaison :  paiements aux ETI 2013 (millions d'€)</t>
  </si>
  <si>
    <t>Paiements aux Grandes Entreprises et Ent. Publiques 2014 (millions d'€)</t>
  </si>
  <si>
    <t>Pour comparaison : paiements aux GE et Ent. Pub. 2013 (millions d'€)</t>
  </si>
  <si>
    <t>Part des PME et ETI dans les paiements aux entreprises 2014</t>
  </si>
  <si>
    <t>Pour comparaison : part des PME et ETI dans les paiements aux ent. 2013</t>
  </si>
  <si>
    <t>Pour comparaison : part des PME en 2013 en %</t>
  </si>
  <si>
    <t>Pour comparaison : part des ETI en 2013 en %</t>
  </si>
  <si>
    <t>Pour comparaison :  part des PME et ETI dans les paiements totaux 2013</t>
  </si>
  <si>
    <t>Nombre d'entreprises en 2014</t>
  </si>
  <si>
    <t>Pour comparaison :  nombre d'entreprises en 2013</t>
  </si>
  <si>
    <t>Nombre de Petites et Moyennes Entreprises (PME) en 2014</t>
  </si>
  <si>
    <t>Pour comparaison : nombre de PME en 2013</t>
  </si>
  <si>
    <t>Nombre d'Entreprises de Taille Intermédiaire (ETI) en 2014</t>
  </si>
  <si>
    <t>Pour comparaison :  nombre d'ETI en 2013</t>
  </si>
  <si>
    <t>*Hors versements au CEA, dépenses sociales et Balard</t>
  </si>
  <si>
    <t>Source : SGA/DAF, traitements Observatoire Economique de la Défense.</t>
  </si>
  <si>
    <t xml:space="preserve">PME  </t>
  </si>
  <si>
    <t xml:space="preserve">ETI  </t>
  </si>
  <si>
    <t xml:space="preserve">Grandes Entreprises et Ent. Publiques </t>
  </si>
  <si>
    <t>Entreprises , dont :</t>
  </si>
  <si>
    <t>2014/2015 (%)</t>
  </si>
  <si>
    <t>Autres (Ent. non résidentes, org. internationales, administrations, etc.)</t>
  </si>
  <si>
    <t>* Hors subventions au CEA et aux autres établissements publics, subventions d'action sociale, et paiements à Opale Défense (Balard).</t>
  </si>
  <si>
    <t>En nombre de jours</t>
  </si>
  <si>
    <t>Nombre d'entreprises, dont :</t>
  </si>
  <si>
    <t>2014/2015
(%)</t>
  </si>
  <si>
    <t>Autres (grandes ent., entreprises publiques, ent., non résidentes, etc.)</t>
  </si>
  <si>
    <t>** Hors Service de Santé des Armées.</t>
  </si>
  <si>
    <t>Autres entreprises*</t>
  </si>
  <si>
    <t>Total entreprises</t>
  </si>
  <si>
    <t>2013</t>
  </si>
  <si>
    <t>2014</t>
  </si>
  <si>
    <t>2015</t>
  </si>
  <si>
    <t>* Autres (grandes ent., entreprises publiques, ent. non résidentes, etc.).</t>
  </si>
  <si>
    <t>M€ et %</t>
  </si>
  <si>
    <t>Nombre d'entreprises, de PME et ETI fournisseurs du ministère de la Défense</t>
  </si>
  <si>
    <t>Délais de paiement du ministère de la défense à ses fournisseurs**</t>
  </si>
  <si>
    <t>Évolution des achats* du ministère de la Défense par type de fournisseurs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</si>
</sst>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\+\ 0\%;[Red]\-\ 0\%"/>
    <numFmt numFmtId="166" formatCode="0.0"/>
    <numFmt numFmtId="167" formatCode="0.0_ ;[Red]\-0.0\ "/>
    <numFmt numFmtId="168" formatCode="#,##0\ &quot;F&quot;;\-#,##0\ &quot;F&quot;"/>
    <numFmt numFmtId="169" formatCode="#,##0_ ;[Red]\-#,##0\ "/>
    <numFmt numFmtId="170" formatCode="#,##0.0_ ;[Red]\-#,##0.0\ 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5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rgb="FF231F20"/>
      <name val="Arial"/>
      <family val="2"/>
    </font>
    <font>
      <b/>
      <sz val="9"/>
      <color rgb="FF231F20"/>
      <name val="Arial"/>
      <family val="2"/>
    </font>
    <font>
      <b/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9" fillId="0" borderId="0"/>
    <xf numFmtId="9" fontId="4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23" fillId="0" borderId="0"/>
  </cellStyleXfs>
  <cellXfs count="153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7" fillId="3" borderId="0" xfId="0" applyFont="1" applyFill="1"/>
    <xf numFmtId="0" fontId="5" fillId="3" borderId="0" xfId="0" applyFont="1" applyFill="1"/>
    <xf numFmtId="0" fontId="0" fillId="3" borderId="0" xfId="0" applyFill="1"/>
    <xf numFmtId="0" fontId="10" fillId="3" borderId="0" xfId="0" applyFont="1" applyFill="1"/>
    <xf numFmtId="0" fontId="9" fillId="3" borderId="0" xfId="0" applyFont="1" applyFill="1"/>
    <xf numFmtId="2" fontId="5" fillId="3" borderId="18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/>
    <xf numFmtId="3" fontId="6" fillId="3" borderId="11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indent="1"/>
    </xf>
    <xf numFmtId="3" fontId="5" fillId="3" borderId="14" xfId="0" applyNumberFormat="1" applyFont="1" applyFill="1" applyBorder="1" applyAlignment="1">
      <alignment horizontal="center"/>
    </xf>
    <xf numFmtId="165" fontId="6" fillId="3" borderId="15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indent="2"/>
    </xf>
    <xf numFmtId="0" fontId="5" fillId="3" borderId="8" xfId="0" applyFont="1" applyFill="1" applyBorder="1" applyAlignment="1">
      <alignment horizontal="left" indent="3"/>
    </xf>
    <xf numFmtId="0" fontId="5" fillId="3" borderId="9" xfId="0" applyFont="1" applyFill="1" applyBorder="1" applyAlignment="1">
      <alignment horizontal="left" indent="2"/>
    </xf>
    <xf numFmtId="3" fontId="5" fillId="3" borderId="16" xfId="0" applyNumberFormat="1" applyFont="1" applyFill="1" applyBorder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0" fontId="8" fillId="3" borderId="0" xfId="0" applyFont="1" applyFill="1"/>
    <xf numFmtId="3" fontId="5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1" fontId="6" fillId="4" borderId="19" xfId="0" applyNumberFormat="1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0" fontId="11" fillId="0" borderId="0" xfId="0" applyFont="1"/>
    <xf numFmtId="166" fontId="11" fillId="0" borderId="0" xfId="0" applyNumberFormat="1" applyFont="1" applyAlignment="1">
      <alignment horizontal="left"/>
    </xf>
    <xf numFmtId="0" fontId="12" fillId="0" borderId="22" xfId="0" applyFont="1" applyBorder="1"/>
    <xf numFmtId="0" fontId="11" fillId="0" borderId="23" xfId="0" applyFont="1" applyBorder="1" applyAlignment="1">
      <alignment horizontal="left" indent="1"/>
    </xf>
    <xf numFmtId="0" fontId="11" fillId="0" borderId="23" xfId="0" applyFont="1" applyBorder="1" applyAlignment="1">
      <alignment horizontal="left" indent="2"/>
    </xf>
    <xf numFmtId="167" fontId="12" fillId="0" borderId="26" xfId="0" applyNumberFormat="1" applyFont="1" applyBorder="1" applyAlignment="1">
      <alignment horizontal="center"/>
    </xf>
    <xf numFmtId="167" fontId="11" fillId="0" borderId="27" xfId="0" applyNumberFormat="1" applyFont="1" applyBorder="1" applyAlignment="1">
      <alignment horizontal="center"/>
    </xf>
    <xf numFmtId="167" fontId="11" fillId="0" borderId="28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167" fontId="12" fillId="0" borderId="29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167" fontId="11" fillId="0" borderId="30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167" fontId="11" fillId="0" borderId="31" xfId="0" applyNumberFormat="1" applyFont="1" applyBorder="1" applyAlignment="1">
      <alignment horizontal="center"/>
    </xf>
    <xf numFmtId="0" fontId="3" fillId="5" borderId="0" xfId="0" applyFont="1" applyFill="1"/>
    <xf numFmtId="0" fontId="3" fillId="6" borderId="0" xfId="0" applyFont="1" applyFill="1"/>
    <xf numFmtId="0" fontId="3" fillId="0" borderId="0" xfId="0" applyFont="1"/>
    <xf numFmtId="0" fontId="3" fillId="2" borderId="32" xfId="0" applyFont="1" applyFill="1" applyBorder="1"/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right"/>
    </xf>
    <xf numFmtId="3" fontId="2" fillId="2" borderId="35" xfId="0" applyNumberFormat="1" applyFont="1" applyFill="1" applyBorder="1"/>
    <xf numFmtId="3" fontId="2" fillId="7" borderId="35" xfId="0" applyNumberFormat="1" applyFont="1" applyFill="1" applyBorder="1"/>
    <xf numFmtId="3" fontId="2" fillId="7" borderId="36" xfId="0" applyNumberFormat="1" applyFont="1" applyFill="1" applyBorder="1"/>
    <xf numFmtId="164" fontId="3" fillId="5" borderId="0" xfId="0" applyNumberFormat="1" applyFont="1" applyFill="1"/>
    <xf numFmtId="0" fontId="17" fillId="2" borderId="6" xfId="0" applyFont="1" applyFill="1" applyBorder="1" applyAlignment="1">
      <alignment horizontal="right"/>
    </xf>
    <xf numFmtId="3" fontId="17" fillId="2" borderId="0" xfId="0" applyNumberFormat="1" applyFont="1" applyFill="1" applyBorder="1"/>
    <xf numFmtId="3" fontId="17" fillId="7" borderId="0" xfId="0" applyNumberFormat="1" applyFont="1" applyFill="1" applyBorder="1"/>
    <xf numFmtId="3" fontId="17" fillId="7" borderId="7" xfId="0" applyNumberFormat="1" applyFont="1" applyFill="1" applyBorder="1"/>
    <xf numFmtId="0" fontId="18" fillId="0" borderId="0" xfId="0" applyFont="1"/>
    <xf numFmtId="0" fontId="3" fillId="2" borderId="6" xfId="0" applyFont="1" applyFill="1" applyBorder="1" applyAlignment="1">
      <alignment horizontal="right"/>
    </xf>
    <xf numFmtId="3" fontId="3" fillId="2" borderId="0" xfId="0" applyNumberFormat="1" applyFont="1" applyFill="1" applyBorder="1"/>
    <xf numFmtId="3" fontId="3" fillId="7" borderId="0" xfId="0" applyNumberFormat="1" applyFont="1" applyFill="1" applyBorder="1"/>
    <xf numFmtId="3" fontId="2" fillId="7" borderId="7" xfId="0" applyNumberFormat="1" applyFont="1" applyFill="1" applyBorder="1"/>
    <xf numFmtId="0" fontId="18" fillId="2" borderId="6" xfId="0" applyFont="1" applyFill="1" applyBorder="1" applyAlignment="1">
      <alignment horizontal="right"/>
    </xf>
    <xf numFmtId="3" fontId="18" fillId="2" borderId="0" xfId="0" applyNumberFormat="1" applyFont="1" applyFill="1" applyBorder="1"/>
    <xf numFmtId="3" fontId="18" fillId="7" borderId="0" xfId="0" applyNumberFormat="1" applyFont="1" applyFill="1" applyBorder="1"/>
    <xf numFmtId="3" fontId="18" fillId="7" borderId="7" xfId="0" applyNumberFormat="1" applyFont="1" applyFill="1" applyBorder="1"/>
    <xf numFmtId="0" fontId="3" fillId="0" borderId="0" xfId="0" applyFont="1" applyBorder="1"/>
    <xf numFmtId="0" fontId="2" fillId="2" borderId="6" xfId="0" applyFont="1" applyFill="1" applyBorder="1" applyAlignment="1">
      <alignment horizontal="right"/>
    </xf>
    <xf numFmtId="3" fontId="2" fillId="2" borderId="0" xfId="0" applyNumberFormat="1" applyFont="1" applyFill="1" applyBorder="1"/>
    <xf numFmtId="3" fontId="2" fillId="7" borderId="0" xfId="0" applyNumberFormat="1" applyFont="1" applyFill="1" applyBorder="1"/>
    <xf numFmtId="0" fontId="3" fillId="2" borderId="6" xfId="0" quotePrefix="1" applyFont="1" applyFill="1" applyBorder="1" applyAlignment="1">
      <alignment horizontal="right"/>
    </xf>
    <xf numFmtId="0" fontId="18" fillId="2" borderId="3" xfId="0" applyFont="1" applyFill="1" applyBorder="1" applyAlignment="1">
      <alignment horizontal="right"/>
    </xf>
    <xf numFmtId="3" fontId="18" fillId="2" borderId="4" xfId="0" applyNumberFormat="1" applyFont="1" applyFill="1" applyBorder="1"/>
    <xf numFmtId="3" fontId="18" fillId="7" borderId="4" xfId="0" applyNumberFormat="1" applyFont="1" applyFill="1" applyBorder="1"/>
    <xf numFmtId="3" fontId="18" fillId="7" borderId="5" xfId="0" applyNumberFormat="1" applyFont="1" applyFill="1" applyBorder="1"/>
    <xf numFmtId="164" fontId="2" fillId="2" borderId="35" xfId="0" applyNumberFormat="1" applyFont="1" applyFill="1" applyBorder="1"/>
    <xf numFmtId="164" fontId="2" fillId="7" borderId="35" xfId="0" applyNumberFormat="1" applyFont="1" applyFill="1" applyBorder="1"/>
    <xf numFmtId="164" fontId="2" fillId="7" borderId="36" xfId="0" applyNumberFormat="1" applyFont="1" applyFill="1" applyBorder="1"/>
    <xf numFmtId="164" fontId="17" fillId="2" borderId="0" xfId="0" applyNumberFormat="1" applyFont="1" applyFill="1" applyBorder="1"/>
    <xf numFmtId="164" fontId="17" fillId="7" borderId="0" xfId="0" applyNumberFormat="1" applyFont="1" applyFill="1" applyBorder="1"/>
    <xf numFmtId="164" fontId="17" fillId="7" borderId="7" xfId="0" applyNumberFormat="1" applyFont="1" applyFill="1" applyBorder="1"/>
    <xf numFmtId="164" fontId="3" fillId="2" borderId="0" xfId="0" applyNumberFormat="1" applyFont="1" applyFill="1" applyBorder="1"/>
    <xf numFmtId="164" fontId="3" fillId="7" borderId="0" xfId="0" applyNumberFormat="1" applyFont="1" applyFill="1" applyBorder="1"/>
    <xf numFmtId="164" fontId="2" fillId="7" borderId="7" xfId="0" applyNumberFormat="1" applyFont="1" applyFill="1" applyBorder="1"/>
    <xf numFmtId="164" fontId="18" fillId="2" borderId="0" xfId="0" applyNumberFormat="1" applyFont="1" applyFill="1" applyBorder="1"/>
    <xf numFmtId="164" fontId="18" fillId="7" borderId="0" xfId="0" applyNumberFormat="1" applyFont="1" applyFill="1" applyBorder="1"/>
    <xf numFmtId="164" fontId="18" fillId="2" borderId="4" xfId="0" applyNumberFormat="1" applyFont="1" applyFill="1" applyBorder="1"/>
    <xf numFmtId="164" fontId="18" fillId="7" borderId="4" xfId="0" applyNumberFormat="1" applyFont="1" applyFill="1" applyBorder="1"/>
    <xf numFmtId="164" fontId="17" fillId="7" borderId="5" xfId="0" applyNumberFormat="1" applyFont="1" applyFill="1" applyBorder="1"/>
    <xf numFmtId="0" fontId="1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164" fontId="3" fillId="2" borderId="0" xfId="0" applyNumberFormat="1" applyFont="1" applyFill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37" xfId="0" applyFont="1" applyBorder="1" applyAlignment="1">
      <alignment horizontal="left" indent="2"/>
    </xf>
    <xf numFmtId="3" fontId="11" fillId="0" borderId="38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24" xfId="0" applyFont="1" applyBorder="1" applyAlignment="1">
      <alignment horizontal="left" wrapText="1" indent="1"/>
    </xf>
    <xf numFmtId="3" fontId="11" fillId="0" borderId="0" xfId="0" applyNumberFormat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 indent="1"/>
    </xf>
    <xf numFmtId="0" fontId="16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16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169" fontId="11" fillId="0" borderId="0" xfId="0" applyNumberFormat="1" applyFont="1"/>
    <xf numFmtId="0" fontId="15" fillId="0" borderId="22" xfId="1" applyFont="1" applyBorder="1"/>
    <xf numFmtId="0" fontId="15" fillId="0" borderId="23" xfId="1" applyFont="1" applyBorder="1" applyAlignment="1">
      <alignment horizontal="left" indent="1"/>
    </xf>
    <xf numFmtId="0" fontId="15" fillId="0" borderId="24" xfId="1" applyFont="1" applyBorder="1" applyAlignment="1">
      <alignment horizontal="left" wrapText="1" indent="1"/>
    </xf>
    <xf numFmtId="170" fontId="15" fillId="0" borderId="26" xfId="1" applyNumberFormat="1" applyFont="1" applyBorder="1" applyAlignment="1">
      <alignment horizontal="center"/>
    </xf>
    <xf numFmtId="170" fontId="15" fillId="0" borderId="27" xfId="1" applyNumberFormat="1" applyFont="1" applyBorder="1" applyAlignment="1">
      <alignment horizontal="center"/>
    </xf>
    <xf numFmtId="170" fontId="15" fillId="0" borderId="28" xfId="1" applyNumberFormat="1" applyFont="1" applyBorder="1" applyAlignment="1">
      <alignment horizontal="center"/>
    </xf>
    <xf numFmtId="3" fontId="15" fillId="0" borderId="29" xfId="1" applyNumberFormat="1" applyFont="1" applyBorder="1" applyAlignment="1">
      <alignment horizontal="center"/>
    </xf>
    <xf numFmtId="3" fontId="15" fillId="0" borderId="30" xfId="1" applyNumberFormat="1" applyFont="1" applyBorder="1" applyAlignment="1">
      <alignment horizontal="center"/>
    </xf>
    <xf numFmtId="3" fontId="15" fillId="0" borderId="31" xfId="1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0" fontId="11" fillId="0" borderId="0" xfId="0" applyFont="1" applyFill="1"/>
    <xf numFmtId="169" fontId="11" fillId="0" borderId="0" xfId="0" applyNumberFormat="1" applyFont="1" applyFill="1"/>
    <xf numFmtId="0" fontId="24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5" fillId="0" borderId="0" xfId="1" applyFont="1" applyFill="1"/>
    <xf numFmtId="170" fontId="15" fillId="0" borderId="0" xfId="1" applyNumberFormat="1" applyFont="1" applyFill="1" applyAlignment="1">
      <alignment horizontal="center"/>
    </xf>
    <xf numFmtId="9" fontId="15" fillId="0" borderId="0" xfId="2" applyNumberFormat="1" applyFont="1" applyFill="1" applyAlignment="1">
      <alignment horizontal="center"/>
    </xf>
    <xf numFmtId="0" fontId="15" fillId="0" borderId="21" xfId="1" applyFont="1" applyFill="1" applyBorder="1"/>
    <xf numFmtId="0" fontId="16" fillId="0" borderId="2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 wrapText="1"/>
    </xf>
    <xf numFmtId="0" fontId="10" fillId="0" borderId="0" xfId="11" applyFont="1"/>
    <xf numFmtId="0" fontId="15" fillId="0" borderId="0" xfId="1" applyFont="1" applyAlignment="1">
      <alignment wrapText="1"/>
    </xf>
    <xf numFmtId="0" fontId="16" fillId="0" borderId="0" xfId="1" applyFont="1"/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11" fillId="0" borderId="39" xfId="0" applyFont="1" applyBorder="1"/>
    <xf numFmtId="0" fontId="12" fillId="0" borderId="42" xfId="0" applyFont="1" applyBorder="1"/>
    <xf numFmtId="0" fontId="12" fillId="0" borderId="45" xfId="0" applyFont="1" applyBorder="1"/>
    <xf numFmtId="0" fontId="12" fillId="0" borderId="40" xfId="0" quotePrefix="1" applyFont="1" applyBorder="1" applyAlignment="1">
      <alignment horizontal="center"/>
    </xf>
    <xf numFmtId="0" fontId="12" fillId="0" borderId="41" xfId="0" quotePrefix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18">
    <cellStyle name="Date" xfId="5"/>
    <cellStyle name="En-tête 1" xfId="6"/>
    <cellStyle name="En-tête 2" xfId="7"/>
    <cellStyle name="Financier0" xfId="8"/>
    <cellStyle name="Monétaire0" xfId="9"/>
    <cellStyle name="Normal" xfId="0" builtinId="0"/>
    <cellStyle name="Normal 2" xfId="1"/>
    <cellStyle name="Normal 3" xfId="3"/>
    <cellStyle name="Normal 4" xfId="10"/>
    <cellStyle name="Normal 5" xfId="11"/>
    <cellStyle name="Normal 6" xfId="15"/>
    <cellStyle name="Normal 7" xfId="17"/>
    <cellStyle name="Pourcentage" xfId="2" builtinId="5"/>
    <cellStyle name="Pourcentage 2" xfId="4"/>
    <cellStyle name="Pourcentage 3" xfId="12"/>
    <cellStyle name="Pourcentage 4" xfId="14"/>
    <cellStyle name="Pourcentage 5" xfId="16"/>
    <cellStyle name="Virgule fixe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3'!$B$3</c:f>
              <c:strCache>
                <c:ptCount val="1"/>
                <c:pt idx="0">
                  <c:v>PME</c:v>
                </c:pt>
              </c:strCache>
            </c:strRef>
          </c:tx>
          <c:invertIfNegative val="0"/>
          <c:cat>
            <c:strRef>
              <c:f>'Fig. 3'!$C$2:$E$2</c:f>
              <c:str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strCache>
            </c:strRef>
          </c:cat>
          <c:val>
            <c:numRef>
              <c:f>'Fig. 3'!$C$3:$E$3</c:f>
              <c:numCache>
                <c:formatCode>0.00</c:formatCode>
                <c:ptCount val="3"/>
                <c:pt idx="0">
                  <c:v>30.135807579603263</c:v>
                </c:pt>
                <c:pt idx="1">
                  <c:v>28.360415095477993</c:v>
                </c:pt>
                <c:pt idx="2">
                  <c:v>23.968701316261324</c:v>
                </c:pt>
              </c:numCache>
            </c:numRef>
          </c:val>
        </c:ser>
        <c:ser>
          <c:idx val="1"/>
          <c:order val="1"/>
          <c:tx>
            <c:strRef>
              <c:f>'Fig. 3'!$B$4</c:f>
              <c:strCache>
                <c:ptCount val="1"/>
                <c:pt idx="0">
                  <c:v>Autres entreprises*</c:v>
                </c:pt>
              </c:strCache>
            </c:strRef>
          </c:tx>
          <c:invertIfNegative val="0"/>
          <c:cat>
            <c:strRef>
              <c:f>'Fig. 3'!$C$2:$E$2</c:f>
              <c:str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strCache>
            </c:strRef>
          </c:cat>
          <c:val>
            <c:numRef>
              <c:f>'Fig. 3'!$C$4:$E$4</c:f>
              <c:numCache>
                <c:formatCode>0.00</c:formatCode>
                <c:ptCount val="3"/>
                <c:pt idx="0">
                  <c:v>33.646770172924803</c:v>
                </c:pt>
                <c:pt idx="1">
                  <c:v>30.199289734818159</c:v>
                </c:pt>
                <c:pt idx="2">
                  <c:v>27.226691430929929</c:v>
                </c:pt>
              </c:numCache>
            </c:numRef>
          </c:val>
        </c:ser>
        <c:ser>
          <c:idx val="2"/>
          <c:order val="2"/>
          <c:tx>
            <c:strRef>
              <c:f>'Fig. 3'!$B$5</c:f>
              <c:strCache>
                <c:ptCount val="1"/>
                <c:pt idx="0">
                  <c:v>Total entreprises</c:v>
                </c:pt>
              </c:strCache>
            </c:strRef>
          </c:tx>
          <c:invertIfNegative val="0"/>
          <c:cat>
            <c:strRef>
              <c:f>'Fig. 3'!$C$2:$E$2</c:f>
              <c:str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strCache>
            </c:strRef>
          </c:cat>
          <c:val>
            <c:numRef>
              <c:f>'Fig. 3'!$C$5:$E$5</c:f>
              <c:numCache>
                <c:formatCode>0.00</c:formatCode>
                <c:ptCount val="3"/>
                <c:pt idx="0">
                  <c:v>32.453557486019768</c:v>
                </c:pt>
                <c:pt idx="1">
                  <c:v>29.584161653019994</c:v>
                </c:pt>
                <c:pt idx="2">
                  <c:v>26.084195574686696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30720"/>
        <c:axId val="200433024"/>
      </c:barChart>
      <c:catAx>
        <c:axId val="200430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00433024"/>
        <c:crosses val="autoZero"/>
        <c:auto val="1"/>
        <c:lblAlgn val="ctr"/>
        <c:lblOffset val="100"/>
        <c:noMultiLvlLbl val="0"/>
      </c:catAx>
      <c:valAx>
        <c:axId val="200433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20043072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9</xdr:row>
      <xdr:rowOff>119061</xdr:rowOff>
    </xdr:from>
    <xdr:to>
      <xdr:col>8</xdr:col>
      <xdr:colOff>180974</xdr:colOff>
      <xdr:row>38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A16" zoomScaleNormal="100" workbookViewId="0">
      <selection activeCell="D34" sqref="D34"/>
    </sheetView>
  </sheetViews>
  <sheetFormatPr baseColWidth="10" defaultRowHeight="15" x14ac:dyDescent="0.2"/>
  <cols>
    <col min="1" max="1" width="80.7109375" style="90" customWidth="1"/>
    <col min="2" max="2" width="16.85546875" style="90" customWidth="1"/>
    <col min="3" max="3" width="10.7109375" style="90" customWidth="1"/>
    <col min="4" max="4" width="18.7109375" style="42" customWidth="1"/>
    <col min="5" max="5" width="13.42578125" style="42" customWidth="1"/>
    <col min="6" max="6" width="14.42578125" style="42" customWidth="1"/>
    <col min="7" max="11" width="11.42578125" style="41"/>
    <col min="12" max="16384" width="11.42578125" style="42"/>
  </cols>
  <sheetData>
    <row r="1" spans="1:13" ht="15.75" x14ac:dyDescent="0.25">
      <c r="A1" s="2" t="s">
        <v>27</v>
      </c>
      <c r="B1" s="1"/>
      <c r="C1" s="1"/>
      <c r="D1" s="1"/>
      <c r="E1" s="1"/>
      <c r="F1" s="1"/>
      <c r="G1" s="40"/>
      <c r="H1" s="40"/>
    </row>
    <row r="2" spans="1:13" x14ac:dyDescent="0.2">
      <c r="A2" s="1"/>
      <c r="B2" s="1"/>
      <c r="C2" s="1"/>
      <c r="D2" s="1"/>
      <c r="E2" s="1"/>
      <c r="F2" s="1"/>
      <c r="G2" s="40"/>
      <c r="H2" s="40"/>
    </row>
    <row r="3" spans="1:13" ht="15.75" x14ac:dyDescent="0.25">
      <c r="A3" s="43"/>
      <c r="B3" s="44" t="s">
        <v>1</v>
      </c>
      <c r="C3" s="44" t="s">
        <v>0</v>
      </c>
      <c r="D3" s="45" t="s">
        <v>2</v>
      </c>
      <c r="E3" s="44" t="s">
        <v>4</v>
      </c>
      <c r="F3" s="46" t="s">
        <v>3</v>
      </c>
      <c r="G3" s="40"/>
      <c r="H3" s="40"/>
    </row>
    <row r="4" spans="1:13" ht="20.100000000000001" customHeight="1" x14ac:dyDescent="0.25">
      <c r="A4" s="47" t="s">
        <v>28</v>
      </c>
      <c r="B4" s="48">
        <f t="shared" ref="B4:F5" si="0">B6+B8+B10</f>
        <v>9140.6752999700002</v>
      </c>
      <c r="C4" s="48">
        <f t="shared" si="0"/>
        <v>3469.4131938999999</v>
      </c>
      <c r="D4" s="49">
        <f t="shared" si="0"/>
        <v>12610.08849387</v>
      </c>
      <c r="E4" s="48">
        <f t="shared" si="0"/>
        <v>5050.94072332</v>
      </c>
      <c r="F4" s="50">
        <f t="shared" si="0"/>
        <v>17661.02921719</v>
      </c>
      <c r="G4" s="51"/>
      <c r="H4" s="51"/>
      <c r="I4" s="51"/>
      <c r="J4" s="51"/>
      <c r="K4" s="51"/>
      <c r="L4" s="51"/>
      <c r="M4" s="51"/>
    </row>
    <row r="5" spans="1:13" s="56" customFormat="1" ht="20.100000000000001" customHeight="1" x14ac:dyDescent="0.2">
      <c r="A5" s="52" t="s">
        <v>29</v>
      </c>
      <c r="B5" s="53">
        <f t="shared" si="0"/>
        <v>9445.8705007499993</v>
      </c>
      <c r="C5" s="53">
        <f t="shared" si="0"/>
        <v>3444.1885441300005</v>
      </c>
      <c r="D5" s="54">
        <f t="shared" si="0"/>
        <v>12890.059044879999</v>
      </c>
      <c r="E5" s="53">
        <f t="shared" si="0"/>
        <v>5065.5246018899998</v>
      </c>
      <c r="F5" s="55">
        <f t="shared" si="0"/>
        <v>17955.583646769999</v>
      </c>
      <c r="G5" s="51"/>
      <c r="H5" s="51"/>
      <c r="I5" s="51"/>
      <c r="J5" s="51"/>
      <c r="K5" s="51"/>
      <c r="L5" s="51"/>
      <c r="M5" s="51"/>
    </row>
    <row r="6" spans="1:13" ht="20.100000000000001" customHeight="1" x14ac:dyDescent="0.25">
      <c r="A6" s="57" t="s">
        <v>30</v>
      </c>
      <c r="B6" s="58">
        <v>1603.4661623</v>
      </c>
      <c r="C6" s="58">
        <v>226.53155756000001</v>
      </c>
      <c r="D6" s="59">
        <f t="shared" ref="D6:D17" si="1">B6+C6</f>
        <v>1829.99771986</v>
      </c>
      <c r="E6" s="58">
        <v>726.52580709000006</v>
      </c>
      <c r="F6" s="60">
        <f t="shared" ref="F6:F17" si="2">D6+E6</f>
        <v>2556.5235269499999</v>
      </c>
      <c r="G6" s="51"/>
      <c r="H6" s="51"/>
      <c r="I6" s="51"/>
      <c r="J6" s="51"/>
      <c r="K6" s="51"/>
      <c r="L6" s="51"/>
      <c r="M6" s="51"/>
    </row>
    <row r="7" spans="1:13" s="56" customFormat="1" ht="20.100000000000001" customHeight="1" x14ac:dyDescent="0.2">
      <c r="A7" s="61" t="s">
        <v>31</v>
      </c>
      <c r="B7" s="62">
        <v>1135.8397238</v>
      </c>
      <c r="C7" s="62">
        <v>286.28308543000003</v>
      </c>
      <c r="D7" s="63">
        <f t="shared" si="1"/>
        <v>1422.12280923</v>
      </c>
      <c r="E7" s="62">
        <v>833.31193122000002</v>
      </c>
      <c r="F7" s="64">
        <f t="shared" si="2"/>
        <v>2255.4347404499999</v>
      </c>
      <c r="G7" s="51"/>
      <c r="H7" s="51"/>
      <c r="I7" s="51"/>
      <c r="J7" s="51"/>
      <c r="K7" s="51"/>
      <c r="L7" s="51"/>
      <c r="M7" s="51"/>
    </row>
    <row r="8" spans="1:13" s="65" customFormat="1" ht="20.100000000000001" customHeight="1" x14ac:dyDescent="0.25">
      <c r="A8" s="57" t="s">
        <v>32</v>
      </c>
      <c r="B8" s="58">
        <v>1256.8904062000001</v>
      </c>
      <c r="C8" s="58">
        <v>123.28422093</v>
      </c>
      <c r="D8" s="59">
        <f t="shared" si="1"/>
        <v>1380.1746271300001</v>
      </c>
      <c r="E8" s="58">
        <v>370.75659263</v>
      </c>
      <c r="F8" s="60">
        <f t="shared" si="2"/>
        <v>1750.9312197600002</v>
      </c>
      <c r="G8" s="51"/>
      <c r="H8" s="51"/>
      <c r="I8" s="51"/>
      <c r="J8" s="51"/>
      <c r="K8" s="51"/>
      <c r="L8" s="51"/>
      <c r="M8" s="51"/>
    </row>
    <row r="9" spans="1:13" s="56" customFormat="1" ht="20.100000000000001" customHeight="1" x14ac:dyDescent="0.2">
      <c r="A9" s="61" t="s">
        <v>33</v>
      </c>
      <c r="B9" s="62">
        <v>1018.0971246</v>
      </c>
      <c r="C9" s="62">
        <v>67.842873769999997</v>
      </c>
      <c r="D9" s="63">
        <f t="shared" si="1"/>
        <v>1085.93999837</v>
      </c>
      <c r="E9" s="62">
        <v>378.80928349999999</v>
      </c>
      <c r="F9" s="64">
        <f t="shared" si="2"/>
        <v>1464.74928187</v>
      </c>
      <c r="G9" s="51"/>
      <c r="H9" s="51"/>
      <c r="I9" s="51"/>
      <c r="J9" s="51"/>
      <c r="K9" s="51"/>
      <c r="L9" s="51"/>
      <c r="M9" s="51"/>
    </row>
    <row r="10" spans="1:13" s="65" customFormat="1" ht="20.100000000000001" customHeight="1" x14ac:dyDescent="0.25">
      <c r="A10" s="66" t="s">
        <v>34</v>
      </c>
      <c r="B10" s="67">
        <f>B16+B14+B12</f>
        <v>6280.318731469999</v>
      </c>
      <c r="C10" s="67">
        <f>C16+C14+C12</f>
        <v>3119.5974154099999</v>
      </c>
      <c r="D10" s="68">
        <f t="shared" si="1"/>
        <v>9399.9161468799994</v>
      </c>
      <c r="E10" s="67">
        <f>E16+E14+E12</f>
        <v>3953.6583235999997</v>
      </c>
      <c r="F10" s="60">
        <f t="shared" si="2"/>
        <v>13353.574470479998</v>
      </c>
      <c r="G10" s="51"/>
      <c r="H10" s="51"/>
      <c r="I10" s="51"/>
      <c r="J10" s="51"/>
      <c r="K10" s="51"/>
      <c r="L10" s="51"/>
      <c r="M10" s="51"/>
    </row>
    <row r="11" spans="1:13" s="56" customFormat="1" ht="20.100000000000001" customHeight="1" x14ac:dyDescent="0.2">
      <c r="A11" s="52" t="s">
        <v>35</v>
      </c>
      <c r="B11" s="53">
        <f>B17+B15+B13</f>
        <v>7291.9336523499996</v>
      </c>
      <c r="C11" s="53">
        <f>C17+C15+C13</f>
        <v>3090.0625849300004</v>
      </c>
      <c r="D11" s="54">
        <f>B11+C11</f>
        <v>10381.99623728</v>
      </c>
      <c r="E11" s="53">
        <f>E17+E15+E13</f>
        <v>3853.4033871699994</v>
      </c>
      <c r="F11" s="55">
        <f>D11+E11</f>
        <v>14235.399624449999</v>
      </c>
      <c r="G11" s="51"/>
      <c r="H11" s="51"/>
      <c r="I11" s="51"/>
      <c r="J11" s="51"/>
      <c r="K11" s="51"/>
      <c r="L11" s="51"/>
      <c r="M11" s="51"/>
    </row>
    <row r="12" spans="1:13" ht="20.100000000000001" customHeight="1" x14ac:dyDescent="0.25">
      <c r="A12" s="57" t="s">
        <v>36</v>
      </c>
      <c r="B12" s="58">
        <v>130.80800472999999</v>
      </c>
      <c r="C12" s="58">
        <v>181.21877396000002</v>
      </c>
      <c r="D12" s="59">
        <f t="shared" si="1"/>
        <v>312.02677869000001</v>
      </c>
      <c r="E12" s="58">
        <v>1120.2492488</v>
      </c>
      <c r="F12" s="60">
        <f t="shared" si="2"/>
        <v>1432.2760274900002</v>
      </c>
      <c r="G12" s="51"/>
      <c r="H12" s="51"/>
      <c r="I12" s="51"/>
      <c r="J12" s="51"/>
      <c r="K12" s="51"/>
      <c r="L12" s="51"/>
      <c r="M12" s="51"/>
    </row>
    <row r="13" spans="1:13" ht="20.100000000000001" customHeight="1" x14ac:dyDescent="0.2">
      <c r="A13" s="61" t="s">
        <v>37</v>
      </c>
      <c r="B13" s="62">
        <v>142.20637922999998</v>
      </c>
      <c r="C13" s="62">
        <v>184.05025634</v>
      </c>
      <c r="D13" s="63">
        <f t="shared" si="1"/>
        <v>326.25663556999996</v>
      </c>
      <c r="E13" s="62">
        <v>1171.5358520999998</v>
      </c>
      <c r="F13" s="64">
        <f t="shared" si="2"/>
        <v>1497.7924876699999</v>
      </c>
      <c r="G13" s="51"/>
      <c r="H13" s="51"/>
      <c r="I13" s="51"/>
      <c r="J13" s="51"/>
      <c r="K13" s="51"/>
      <c r="L13" s="51"/>
      <c r="M13" s="51"/>
    </row>
    <row r="14" spans="1:13" ht="20.100000000000001" customHeight="1" x14ac:dyDescent="0.25">
      <c r="A14" s="69" t="s">
        <v>38</v>
      </c>
      <c r="B14" s="58">
        <v>228.94522584000001</v>
      </c>
      <c r="C14" s="58">
        <v>320.96775374999999</v>
      </c>
      <c r="D14" s="59">
        <f t="shared" si="1"/>
        <v>549.91297958999996</v>
      </c>
      <c r="E14" s="58">
        <v>569.45542360000002</v>
      </c>
      <c r="F14" s="60">
        <f t="shared" si="2"/>
        <v>1119.36840319</v>
      </c>
      <c r="G14" s="51"/>
      <c r="H14" s="51"/>
      <c r="I14" s="51"/>
      <c r="J14" s="51"/>
      <c r="K14" s="51"/>
      <c r="L14" s="51"/>
      <c r="M14" s="51"/>
    </row>
    <row r="15" spans="1:13" ht="20.100000000000001" customHeight="1" x14ac:dyDescent="0.2">
      <c r="A15" s="61" t="s">
        <v>39</v>
      </c>
      <c r="B15" s="62">
        <v>300.21312031999997</v>
      </c>
      <c r="C15" s="62">
        <v>337.56345829000003</v>
      </c>
      <c r="D15" s="63">
        <f t="shared" si="1"/>
        <v>637.77657861</v>
      </c>
      <c r="E15" s="62">
        <v>516.28405386999998</v>
      </c>
      <c r="F15" s="64">
        <f t="shared" si="2"/>
        <v>1154.0606324800001</v>
      </c>
      <c r="G15" s="51"/>
      <c r="H15" s="51"/>
      <c r="I15" s="51"/>
      <c r="J15" s="51"/>
      <c r="K15" s="51"/>
      <c r="L15" s="51"/>
      <c r="M15" s="51"/>
    </row>
    <row r="16" spans="1:13" ht="20.100000000000001" customHeight="1" x14ac:dyDescent="0.25">
      <c r="A16" s="57" t="s">
        <v>40</v>
      </c>
      <c r="B16" s="58">
        <v>5920.5655008999993</v>
      </c>
      <c r="C16" s="58">
        <v>2617.4108876999999</v>
      </c>
      <c r="D16" s="59">
        <f t="shared" si="1"/>
        <v>8537.9763886000001</v>
      </c>
      <c r="E16" s="58">
        <v>2263.9536512</v>
      </c>
      <c r="F16" s="60">
        <f t="shared" si="2"/>
        <v>10801.9300398</v>
      </c>
      <c r="G16" s="51"/>
      <c r="H16" s="51"/>
      <c r="I16" s="51"/>
      <c r="J16" s="51"/>
      <c r="K16" s="51"/>
      <c r="L16" s="51"/>
      <c r="M16" s="51"/>
    </row>
    <row r="17" spans="1:13" s="56" customFormat="1" ht="20.100000000000001" customHeight="1" x14ac:dyDescent="0.2">
      <c r="A17" s="70" t="s">
        <v>41</v>
      </c>
      <c r="B17" s="71">
        <v>6849.5141528000004</v>
      </c>
      <c r="C17" s="71">
        <v>2568.4488703000002</v>
      </c>
      <c r="D17" s="72">
        <f t="shared" si="1"/>
        <v>9417.963023100001</v>
      </c>
      <c r="E17" s="71">
        <v>2165.5834811999998</v>
      </c>
      <c r="F17" s="73">
        <f t="shared" si="2"/>
        <v>11583.5465043</v>
      </c>
      <c r="G17" s="51"/>
      <c r="H17" s="51"/>
      <c r="I17" s="51"/>
      <c r="J17" s="51"/>
      <c r="K17" s="51"/>
      <c r="L17" s="51"/>
      <c r="M17" s="51"/>
    </row>
    <row r="18" spans="1:13" ht="20.100000000000001" customHeight="1" x14ac:dyDescent="0.25">
      <c r="A18" s="47" t="s">
        <v>42</v>
      </c>
      <c r="B18" s="74">
        <f>B20+B22</f>
        <v>5.7282638979342784E-2</v>
      </c>
      <c r="C18" s="74">
        <f t="shared" ref="C18:F19" si="3">C20+C22</f>
        <v>0.16097799197721127</v>
      </c>
      <c r="D18" s="75">
        <f t="shared" si="3"/>
        <v>9.1696536949012378E-2</v>
      </c>
      <c r="E18" s="74">
        <f t="shared" si="3"/>
        <v>0.42737751573369176</v>
      </c>
      <c r="F18" s="76">
        <f t="shared" si="3"/>
        <v>0.19108325162830209</v>
      </c>
      <c r="G18" s="51"/>
      <c r="H18" s="51"/>
      <c r="I18" s="51"/>
      <c r="J18" s="51"/>
      <c r="K18" s="51"/>
      <c r="L18" s="51"/>
      <c r="M18" s="51"/>
    </row>
    <row r="19" spans="1:13" s="56" customFormat="1" ht="20.100000000000001" customHeight="1" x14ac:dyDescent="0.2">
      <c r="A19" s="52" t="s">
        <v>43</v>
      </c>
      <c r="B19" s="77">
        <f>B21+B23</f>
        <v>6.067245269125833E-2</v>
      </c>
      <c r="C19" s="77">
        <f t="shared" si="3"/>
        <v>0.1688036084362402</v>
      </c>
      <c r="D19" s="78">
        <f t="shared" si="3"/>
        <v>9.2856247695247585E-2</v>
      </c>
      <c r="E19" s="77">
        <f t="shared" si="3"/>
        <v>0.43800758352723657</v>
      </c>
      <c r="F19" s="79">
        <f t="shared" si="3"/>
        <v>0.18628582197266255</v>
      </c>
      <c r="G19" s="51"/>
      <c r="H19" s="51"/>
      <c r="I19" s="51"/>
      <c r="J19" s="51"/>
      <c r="K19" s="51"/>
      <c r="L19" s="51"/>
      <c r="M19" s="51"/>
    </row>
    <row r="20" spans="1:13" ht="20.100000000000001" customHeight="1" x14ac:dyDescent="0.25">
      <c r="A20" s="57" t="s">
        <v>5</v>
      </c>
      <c r="B20" s="80">
        <f>B12/B$10</f>
        <v>2.0828243011701813E-2</v>
      </c>
      <c r="C20" s="80">
        <f>C12/C$10</f>
        <v>5.8090435985369906E-2</v>
      </c>
      <c r="D20" s="81">
        <f>D12/D$10</f>
        <v>3.3194634272728833E-2</v>
      </c>
      <c r="E20" s="80">
        <f>E12/E$10</f>
        <v>0.28334498257299034</v>
      </c>
      <c r="F20" s="82">
        <f>F12/F$10</f>
        <v>0.10725787545920779</v>
      </c>
      <c r="G20" s="51"/>
      <c r="H20" s="51"/>
      <c r="I20" s="51"/>
      <c r="J20" s="51"/>
      <c r="K20" s="51"/>
      <c r="L20" s="51"/>
      <c r="M20" s="51"/>
    </row>
    <row r="21" spans="1:13" ht="20.100000000000001" customHeight="1" x14ac:dyDescent="0.2">
      <c r="A21" s="61" t="s">
        <v>44</v>
      </c>
      <c r="B21" s="83">
        <f>B13/B$11</f>
        <v>1.9501875086887357E-2</v>
      </c>
      <c r="C21" s="83">
        <f>C13/C$11</f>
        <v>5.9561983384284534E-2</v>
      </c>
      <c r="D21" s="84">
        <f>D13/D$11</f>
        <v>3.1425231536731574E-2</v>
      </c>
      <c r="E21" s="83">
        <f>E13/E$11</f>
        <v>0.30402626831145085</v>
      </c>
      <c r="F21" s="79">
        <f>F13/F$11</f>
        <v>0.10521604782330575</v>
      </c>
      <c r="G21" s="51"/>
      <c r="H21" s="51"/>
      <c r="I21" s="51"/>
      <c r="J21" s="51"/>
      <c r="K21" s="51"/>
      <c r="L21" s="51"/>
      <c r="M21" s="51"/>
    </row>
    <row r="22" spans="1:13" s="56" customFormat="1" ht="20.100000000000001" customHeight="1" x14ac:dyDescent="0.25">
      <c r="A22" s="57" t="s">
        <v>6</v>
      </c>
      <c r="B22" s="80">
        <f>B14/B$10</f>
        <v>3.6454395967640975E-2</v>
      </c>
      <c r="C22" s="80">
        <f>C14/C$10</f>
        <v>0.10288755599184136</v>
      </c>
      <c r="D22" s="81">
        <f>D14/D$10</f>
        <v>5.8501902676283545E-2</v>
      </c>
      <c r="E22" s="80">
        <f>E14/E$10</f>
        <v>0.14403253316070139</v>
      </c>
      <c r="F22" s="82">
        <f>F14/F$10</f>
        <v>8.3825376169094287E-2</v>
      </c>
      <c r="G22" s="51"/>
      <c r="H22" s="51"/>
      <c r="I22" s="51"/>
      <c r="J22" s="51"/>
      <c r="K22" s="51"/>
      <c r="L22" s="51"/>
      <c r="M22" s="51"/>
    </row>
    <row r="23" spans="1:13" ht="20.100000000000001" customHeight="1" x14ac:dyDescent="0.2">
      <c r="A23" s="70" t="s">
        <v>45</v>
      </c>
      <c r="B23" s="85">
        <f>B15/B$11</f>
        <v>4.1170577604370977E-2</v>
      </c>
      <c r="C23" s="85">
        <f>C15/C$11</f>
        <v>0.10924162505195567</v>
      </c>
      <c r="D23" s="86">
        <f>D15/D$11</f>
        <v>6.1431016158516004E-2</v>
      </c>
      <c r="E23" s="85">
        <f>E15/E$11</f>
        <v>0.13398131521578568</v>
      </c>
      <c r="F23" s="87">
        <f>F15/F$11</f>
        <v>8.1069774149356802E-2</v>
      </c>
      <c r="G23" s="51"/>
      <c r="H23" s="51"/>
      <c r="I23" s="51"/>
      <c r="J23" s="51"/>
      <c r="K23" s="51"/>
      <c r="L23" s="51"/>
      <c r="M23" s="51"/>
    </row>
    <row r="24" spans="1:13" s="56" customFormat="1" ht="20.100000000000001" customHeight="1" x14ac:dyDescent="0.25">
      <c r="A24" s="47" t="s">
        <v>7</v>
      </c>
      <c r="B24" s="74">
        <f t="shared" ref="B24:F25" si="4">B26+B28</f>
        <v>3.9357401807192598E-2</v>
      </c>
      <c r="C24" s="74">
        <f t="shared" si="4"/>
        <v>0.14474682018070251</v>
      </c>
      <c r="D24" s="75">
        <f t="shared" si="4"/>
        <v>6.8353188694829939E-2</v>
      </c>
      <c r="E24" s="74">
        <f t="shared" si="4"/>
        <v>0.33453266727100917</v>
      </c>
      <c r="F24" s="76">
        <f t="shared" si="4"/>
        <v>0.14447880694271256</v>
      </c>
      <c r="G24" s="51"/>
      <c r="H24" s="51"/>
      <c r="I24" s="51"/>
      <c r="J24" s="51"/>
      <c r="K24" s="51"/>
      <c r="L24" s="51"/>
      <c r="M24" s="51"/>
    </row>
    <row r="25" spans="1:13" ht="20.100000000000001" customHeight="1" x14ac:dyDescent="0.2">
      <c r="A25" s="52" t="s">
        <v>46</v>
      </c>
      <c r="B25" s="77">
        <f t="shared" si="4"/>
        <v>4.6837345432045888E-2</v>
      </c>
      <c r="C25" s="77">
        <f t="shared" si="4"/>
        <v>0.15144749131664023</v>
      </c>
      <c r="D25" s="78">
        <f t="shared" si="4"/>
        <v>7.478889047935891E-2</v>
      </c>
      <c r="E25" s="77">
        <f t="shared" si="4"/>
        <v>0.33319745507508869</v>
      </c>
      <c r="F25" s="79">
        <f t="shared" si="4"/>
        <v>0.14768960855399638</v>
      </c>
      <c r="G25" s="51"/>
      <c r="H25" s="51"/>
      <c r="I25" s="51"/>
      <c r="J25" s="51"/>
      <c r="K25" s="51"/>
      <c r="L25" s="51"/>
      <c r="M25" s="51"/>
    </row>
    <row r="26" spans="1:13" ht="20.100000000000001" customHeight="1" x14ac:dyDescent="0.25">
      <c r="A26" s="57" t="s">
        <v>5</v>
      </c>
      <c r="B26" s="80">
        <f>B12/B$4</f>
        <v>1.4310540571376528E-2</v>
      </c>
      <c r="C26" s="80">
        <f>C12/C$4</f>
        <v>5.2233263618937903E-2</v>
      </c>
      <c r="D26" s="81">
        <f>D12/D$4</f>
        <v>2.474421799987225E-2</v>
      </c>
      <c r="E26" s="80">
        <f>E12/E$4</f>
        <v>0.2217902189245366</v>
      </c>
      <c r="F26" s="82">
        <f>F12/F$4</f>
        <v>8.1098106451005902E-2</v>
      </c>
      <c r="G26" s="51"/>
      <c r="H26" s="51"/>
      <c r="I26" s="51"/>
      <c r="J26" s="51"/>
      <c r="K26" s="51"/>
      <c r="L26" s="51"/>
      <c r="M26" s="51"/>
    </row>
    <row r="27" spans="1:13" ht="20.100000000000001" customHeight="1" x14ac:dyDescent="0.2">
      <c r="A27" s="61" t="s">
        <v>44</v>
      </c>
      <c r="B27" s="83">
        <f>B13/B$5</f>
        <v>1.5054872837681697E-2</v>
      </c>
      <c r="C27" s="83">
        <f>C13/C$5</f>
        <v>5.3437915486270499E-2</v>
      </c>
      <c r="D27" s="84">
        <f>D13/D$5</f>
        <v>2.5310716920229379E-2</v>
      </c>
      <c r="E27" s="83">
        <f>E13/E$5</f>
        <v>0.23127631275601498</v>
      </c>
      <c r="F27" s="79">
        <f>F13/F$5</f>
        <v>8.3416530319215518E-2</v>
      </c>
      <c r="G27" s="51"/>
      <c r="H27" s="51"/>
      <c r="I27" s="51"/>
      <c r="J27" s="51"/>
      <c r="K27" s="51"/>
      <c r="L27" s="51"/>
      <c r="M27" s="51"/>
    </row>
    <row r="28" spans="1:13" ht="15.75" x14ac:dyDescent="0.25">
      <c r="A28" s="57" t="s">
        <v>6</v>
      </c>
      <c r="B28" s="80">
        <f>B14/B$4</f>
        <v>2.5046861235816068E-2</v>
      </c>
      <c r="C28" s="80">
        <f>C14/C$4</f>
        <v>9.251355656176459E-2</v>
      </c>
      <c r="D28" s="81">
        <f>D14/D$4</f>
        <v>4.3608970694957686E-2</v>
      </c>
      <c r="E28" s="80">
        <f>E14/E$4</f>
        <v>0.1127424483464726</v>
      </c>
      <c r="F28" s="82">
        <f>F14/F$4</f>
        <v>6.338070049170666E-2</v>
      </c>
      <c r="G28" s="51"/>
      <c r="H28" s="51"/>
      <c r="I28" s="51"/>
      <c r="J28" s="51"/>
      <c r="K28" s="51"/>
      <c r="L28" s="51"/>
      <c r="M28" s="51"/>
    </row>
    <row r="29" spans="1:13" x14ac:dyDescent="0.2">
      <c r="A29" s="70" t="s">
        <v>45</v>
      </c>
      <c r="B29" s="85">
        <f>B15/B$5</f>
        <v>3.1782472594364189E-2</v>
      </c>
      <c r="C29" s="85">
        <f>C15/C$5</f>
        <v>9.8009575830369733E-2</v>
      </c>
      <c r="D29" s="86">
        <f>D15/D$5</f>
        <v>4.9478173559129528E-2</v>
      </c>
      <c r="E29" s="85">
        <f>E15/E$5</f>
        <v>0.10192114231907373</v>
      </c>
      <c r="F29" s="87">
        <f>F15/F$5</f>
        <v>6.4273078234780873E-2</v>
      </c>
      <c r="G29" s="51"/>
      <c r="H29" s="51"/>
      <c r="I29" s="51"/>
      <c r="J29" s="51"/>
      <c r="K29" s="51"/>
      <c r="L29" s="51"/>
      <c r="M29" s="51"/>
    </row>
    <row r="30" spans="1:13" ht="15.75" x14ac:dyDescent="0.25">
      <c r="A30" s="47" t="s">
        <v>47</v>
      </c>
      <c r="B30" s="48">
        <v>1289</v>
      </c>
      <c r="C30" s="48">
        <v>3052</v>
      </c>
      <c r="D30" s="49">
        <v>3934</v>
      </c>
      <c r="E30" s="48">
        <v>24860</v>
      </c>
      <c r="F30" s="50">
        <v>26915</v>
      </c>
      <c r="G30" s="51"/>
      <c r="H30" s="51"/>
      <c r="I30" s="51"/>
      <c r="J30" s="51"/>
      <c r="K30" s="51"/>
      <c r="L30" s="51"/>
      <c r="M30" s="51"/>
    </row>
    <row r="31" spans="1:13" x14ac:dyDescent="0.2">
      <c r="A31" s="52" t="s">
        <v>48</v>
      </c>
      <c r="B31" s="53">
        <v>1559</v>
      </c>
      <c r="C31" s="53">
        <v>2902</v>
      </c>
      <c r="D31" s="54">
        <v>3998</v>
      </c>
      <c r="E31" s="53">
        <v>25347</v>
      </c>
      <c r="F31" s="55">
        <v>27328</v>
      </c>
      <c r="G31" s="51"/>
      <c r="H31" s="51"/>
      <c r="I31" s="51"/>
      <c r="J31" s="51"/>
      <c r="K31" s="51"/>
      <c r="L31" s="51"/>
      <c r="M31" s="51"/>
    </row>
    <row r="32" spans="1:13" s="1" customFormat="1" ht="15.75" x14ac:dyDescent="0.25">
      <c r="A32" s="57" t="s">
        <v>49</v>
      </c>
      <c r="B32" s="58">
        <v>909</v>
      </c>
      <c r="C32" s="58">
        <v>2466</v>
      </c>
      <c r="D32" s="59">
        <v>3194</v>
      </c>
      <c r="E32" s="58">
        <v>22834</v>
      </c>
      <c r="F32" s="60">
        <v>24745</v>
      </c>
      <c r="G32" s="51"/>
      <c r="H32" s="51"/>
      <c r="I32" s="51"/>
      <c r="J32" s="51"/>
      <c r="K32" s="51"/>
      <c r="L32" s="51"/>
      <c r="M32" s="51"/>
    </row>
    <row r="33" spans="1:13" s="1" customFormat="1" x14ac:dyDescent="0.2">
      <c r="A33" s="61" t="s">
        <v>50</v>
      </c>
      <c r="B33" s="62">
        <v>1120</v>
      </c>
      <c r="C33" s="62">
        <v>2328</v>
      </c>
      <c r="D33" s="63">
        <v>3227</v>
      </c>
      <c r="E33" s="62">
        <v>23283</v>
      </c>
      <c r="F33" s="64">
        <v>25095</v>
      </c>
      <c r="G33" s="51"/>
      <c r="H33" s="51"/>
      <c r="I33" s="51"/>
      <c r="J33" s="51"/>
      <c r="K33" s="51"/>
      <c r="L33" s="51"/>
      <c r="M33" s="51"/>
    </row>
    <row r="34" spans="1:13" ht="15.75" x14ac:dyDescent="0.25">
      <c r="A34" s="57" t="s">
        <v>51</v>
      </c>
      <c r="B34" s="58">
        <v>212</v>
      </c>
      <c r="C34" s="58">
        <v>422</v>
      </c>
      <c r="D34" s="59">
        <v>512</v>
      </c>
      <c r="E34" s="58">
        <v>1510</v>
      </c>
      <c r="F34" s="60">
        <v>1611</v>
      </c>
      <c r="G34" s="51"/>
      <c r="H34" s="51"/>
      <c r="I34" s="51"/>
      <c r="J34" s="51"/>
      <c r="K34" s="51"/>
      <c r="L34" s="51"/>
      <c r="M34" s="51"/>
    </row>
    <row r="35" spans="1:13" x14ac:dyDescent="0.2">
      <c r="A35" s="70" t="s">
        <v>52</v>
      </c>
      <c r="B35" s="71">
        <v>254</v>
      </c>
      <c r="C35" s="71">
        <v>405</v>
      </c>
      <c r="D35" s="72">
        <v>531</v>
      </c>
      <c r="E35" s="71">
        <v>1558</v>
      </c>
      <c r="F35" s="73">
        <v>1679</v>
      </c>
      <c r="G35" s="51"/>
      <c r="H35" s="51"/>
      <c r="I35" s="51"/>
      <c r="J35" s="51"/>
      <c r="K35" s="51"/>
      <c r="L35" s="51"/>
      <c r="M35" s="51"/>
    </row>
    <row r="36" spans="1:13" x14ac:dyDescent="0.2">
      <c r="A36" s="88" t="s">
        <v>53</v>
      </c>
      <c r="B36" s="1"/>
      <c r="C36" s="1"/>
      <c r="D36" s="1"/>
      <c r="E36" s="1"/>
      <c r="F36" s="1"/>
    </row>
    <row r="37" spans="1:13" x14ac:dyDescent="0.2">
      <c r="A37" s="88"/>
      <c r="B37" s="1"/>
      <c r="C37" s="1"/>
      <c r="D37" s="1"/>
      <c r="E37" s="1"/>
      <c r="F37" s="1"/>
    </row>
    <row r="38" spans="1:13" x14ac:dyDescent="0.2">
      <c r="A38" s="89" t="s">
        <v>54</v>
      </c>
      <c r="B38" s="1"/>
      <c r="C38" s="1"/>
      <c r="D38" s="1"/>
      <c r="E38" s="1"/>
      <c r="F38" s="1"/>
    </row>
    <row r="39" spans="1:13" x14ac:dyDescent="0.2">
      <c r="B39" s="91"/>
      <c r="C39" s="91"/>
      <c r="D39" s="92"/>
      <c r="E39" s="93"/>
      <c r="F39" s="93"/>
    </row>
    <row r="40" spans="1:13" x14ac:dyDescent="0.2">
      <c r="A40" s="1"/>
      <c r="B40" s="1"/>
      <c r="C40" s="1"/>
      <c r="D40" s="1"/>
      <c r="E40" s="1"/>
      <c r="F40" s="1"/>
    </row>
    <row r="41" spans="1:13" x14ac:dyDescent="0.2">
      <c r="A41" s="1"/>
      <c r="B41" s="1"/>
      <c r="C41" s="1"/>
      <c r="D41" s="1"/>
      <c r="E41" s="1"/>
      <c r="F41" s="1"/>
    </row>
    <row r="42" spans="1:13" x14ac:dyDescent="0.2">
      <c r="A42" s="42"/>
      <c r="B42" s="42"/>
      <c r="C42" s="42"/>
    </row>
    <row r="43" spans="1:13" s="1" customFormat="1" x14ac:dyDescent="0.2">
      <c r="A43" s="42"/>
      <c r="B43" s="42"/>
      <c r="C43" s="42"/>
      <c r="D43" s="42"/>
      <c r="E43" s="42"/>
      <c r="F43" s="42"/>
      <c r="G43" s="40"/>
      <c r="H43" s="40"/>
      <c r="I43" s="40"/>
      <c r="J43" s="40"/>
      <c r="K43" s="40"/>
    </row>
    <row r="44" spans="1:13" s="1" customFormat="1" x14ac:dyDescent="0.2">
      <c r="A44" s="42"/>
      <c r="B44" s="42"/>
      <c r="C44" s="42"/>
      <c r="D44" s="42"/>
      <c r="E44" s="42"/>
      <c r="F44" s="42"/>
      <c r="G44" s="40"/>
      <c r="H44" s="40"/>
      <c r="I44" s="40"/>
      <c r="J44" s="40"/>
      <c r="K44" s="40"/>
    </row>
    <row r="45" spans="1:13" s="1" customFormat="1" x14ac:dyDescent="0.2">
      <c r="A45" s="42"/>
      <c r="B45" s="42"/>
      <c r="C45" s="42"/>
      <c r="D45" s="42"/>
      <c r="E45" s="42"/>
      <c r="F45" s="42"/>
      <c r="G45" s="40"/>
      <c r="H45" s="40"/>
      <c r="I45" s="40"/>
      <c r="J45" s="40"/>
      <c r="K45" s="40"/>
    </row>
    <row r="46" spans="1:13" s="1" customFormat="1" x14ac:dyDescent="0.2">
      <c r="A46" s="42"/>
      <c r="B46" s="42"/>
      <c r="C46" s="42"/>
      <c r="D46" s="42"/>
      <c r="E46" s="42"/>
      <c r="F46" s="42"/>
      <c r="G46" s="40"/>
      <c r="H46" s="40"/>
      <c r="I46" s="40"/>
      <c r="J46" s="40"/>
      <c r="K46" s="40"/>
    </row>
    <row r="47" spans="1:13" s="1" customFormat="1" x14ac:dyDescent="0.2">
      <c r="A47" s="42"/>
      <c r="B47" s="42"/>
      <c r="C47" s="42"/>
      <c r="D47" s="42"/>
      <c r="E47" s="42"/>
      <c r="F47" s="42"/>
      <c r="G47" s="40"/>
      <c r="H47" s="40"/>
      <c r="I47" s="40"/>
      <c r="J47" s="40"/>
      <c r="K47" s="40"/>
    </row>
    <row r="48" spans="1:13" s="1" customFormat="1" x14ac:dyDescent="0.2">
      <c r="A48" s="42"/>
      <c r="B48" s="42"/>
      <c r="C48" s="42"/>
      <c r="D48" s="42"/>
      <c r="E48" s="42"/>
      <c r="F48" s="42"/>
      <c r="G48" s="40"/>
      <c r="H48" s="40"/>
      <c r="I48" s="40"/>
      <c r="J48" s="40"/>
      <c r="K48" s="40"/>
    </row>
    <row r="49" spans="1:11" s="1" customFormat="1" x14ac:dyDescent="0.2">
      <c r="A49" s="42"/>
      <c r="B49" s="42"/>
      <c r="C49" s="42"/>
      <c r="D49" s="42"/>
      <c r="E49" s="42"/>
      <c r="F49" s="42"/>
      <c r="G49" s="40"/>
      <c r="H49" s="40"/>
      <c r="I49" s="40"/>
      <c r="J49" s="40"/>
      <c r="K49" s="40"/>
    </row>
    <row r="50" spans="1:11" x14ac:dyDescent="0.2">
      <c r="A50" s="42"/>
      <c r="B50" s="42"/>
      <c r="C50" s="42"/>
    </row>
    <row r="51" spans="1:11" s="1" customFormat="1" x14ac:dyDescent="0.2">
      <c r="G51" s="40"/>
      <c r="H51" s="40"/>
      <c r="I51" s="40"/>
      <c r="J51" s="40"/>
      <c r="K51" s="40"/>
    </row>
    <row r="52" spans="1:11" s="1" customFormat="1" x14ac:dyDescent="0.2">
      <c r="G52" s="40"/>
      <c r="H52" s="40"/>
      <c r="I52" s="40"/>
      <c r="J52" s="40"/>
      <c r="K52" s="40"/>
    </row>
    <row r="53" spans="1:11" s="1" customFormat="1" x14ac:dyDescent="0.2">
      <c r="G53" s="40"/>
      <c r="H53" s="40"/>
      <c r="I53" s="40"/>
      <c r="J53" s="40"/>
      <c r="K53" s="40"/>
    </row>
    <row r="54" spans="1:11" s="1" customFormat="1" x14ac:dyDescent="0.2">
      <c r="G54" s="40"/>
      <c r="H54" s="40"/>
      <c r="I54" s="40"/>
      <c r="J54" s="40"/>
      <c r="K54" s="40"/>
    </row>
    <row r="55" spans="1:11" s="1" customFormat="1" x14ac:dyDescent="0.2">
      <c r="G55" s="40"/>
      <c r="H55" s="40"/>
      <c r="I55" s="40"/>
      <c r="J55" s="40"/>
      <c r="K55" s="40"/>
    </row>
    <row r="56" spans="1:11" s="1" customFormat="1" x14ac:dyDescent="0.2">
      <c r="G56" s="40"/>
      <c r="H56" s="40"/>
      <c r="I56" s="40"/>
      <c r="J56" s="40"/>
      <c r="K56" s="40"/>
    </row>
    <row r="57" spans="1:11" x14ac:dyDescent="0.2">
      <c r="A57" s="1"/>
      <c r="B57" s="1"/>
      <c r="C57" s="1"/>
      <c r="D57" s="1"/>
      <c r="E57" s="1"/>
      <c r="F57" s="1"/>
    </row>
    <row r="58" spans="1:11" s="1" customFormat="1" x14ac:dyDescent="0.2">
      <c r="A58" s="42"/>
      <c r="B58" s="42"/>
      <c r="C58" s="42"/>
      <c r="D58" s="42"/>
      <c r="E58" s="42"/>
      <c r="F58" s="42"/>
      <c r="G58" s="40"/>
      <c r="H58" s="40"/>
      <c r="I58" s="40"/>
      <c r="J58" s="40"/>
      <c r="K58" s="40"/>
    </row>
    <row r="59" spans="1:11" s="1" customFormat="1" x14ac:dyDescent="0.2">
      <c r="G59" s="40"/>
      <c r="H59" s="40"/>
      <c r="I59" s="40"/>
      <c r="J59" s="40"/>
      <c r="K59" s="40"/>
    </row>
    <row r="60" spans="1:11" s="1" customFormat="1" x14ac:dyDescent="0.2">
      <c r="G60" s="40"/>
      <c r="H60" s="40"/>
      <c r="I60" s="40"/>
      <c r="J60" s="40"/>
      <c r="K60" s="40"/>
    </row>
    <row r="61" spans="1:11" s="1" customFormat="1" x14ac:dyDescent="0.2">
      <c r="G61" s="40"/>
      <c r="H61" s="40"/>
      <c r="I61" s="40"/>
      <c r="J61" s="40"/>
      <c r="K61" s="40"/>
    </row>
    <row r="62" spans="1:11" s="1" customFormat="1" x14ac:dyDescent="0.2">
      <c r="G62" s="40"/>
      <c r="H62" s="40"/>
      <c r="I62" s="40"/>
      <c r="J62" s="40"/>
      <c r="K62" s="40"/>
    </row>
    <row r="63" spans="1:11" s="1" customFormat="1" x14ac:dyDescent="0.2">
      <c r="G63" s="40"/>
      <c r="H63" s="40"/>
      <c r="I63" s="40"/>
      <c r="J63" s="40"/>
      <c r="K63" s="40"/>
    </row>
    <row r="64" spans="1:11" x14ac:dyDescent="0.2">
      <c r="A64" s="1"/>
      <c r="B64" s="1"/>
      <c r="C64" s="1"/>
      <c r="D64" s="1"/>
      <c r="E64" s="1"/>
      <c r="F64" s="1"/>
    </row>
    <row r="65" spans="1:11" s="1" customFormat="1" x14ac:dyDescent="0.2">
      <c r="A65" s="42"/>
      <c r="B65" s="42"/>
      <c r="C65" s="42"/>
      <c r="D65" s="42"/>
      <c r="E65" s="42"/>
      <c r="F65" s="42"/>
      <c r="G65" s="40"/>
      <c r="H65" s="40"/>
      <c r="I65" s="40"/>
      <c r="J65" s="40"/>
      <c r="K65" s="40"/>
    </row>
    <row r="66" spans="1:11" s="1" customFormat="1" x14ac:dyDescent="0.2">
      <c r="G66" s="40"/>
      <c r="H66" s="40"/>
      <c r="I66" s="40"/>
      <c r="J66" s="40"/>
      <c r="K66" s="40"/>
    </row>
    <row r="67" spans="1:11" s="1" customFormat="1" x14ac:dyDescent="0.2">
      <c r="G67" s="40"/>
      <c r="H67" s="40"/>
      <c r="I67" s="40"/>
      <c r="J67" s="40"/>
      <c r="K67" s="40"/>
    </row>
    <row r="68" spans="1:11" s="1" customFormat="1" x14ac:dyDescent="0.2">
      <c r="G68" s="40"/>
      <c r="H68" s="40"/>
      <c r="I68" s="40"/>
      <c r="J68" s="40"/>
      <c r="K68" s="40"/>
    </row>
    <row r="69" spans="1:11" s="1" customFormat="1" x14ac:dyDescent="0.2">
      <c r="G69" s="40"/>
      <c r="H69" s="40"/>
      <c r="I69" s="40"/>
      <c r="J69" s="40"/>
      <c r="K69" s="40"/>
    </row>
    <row r="70" spans="1:11" s="1" customFormat="1" x14ac:dyDescent="0.2">
      <c r="G70" s="40"/>
      <c r="H70" s="40"/>
      <c r="I70" s="40"/>
      <c r="J70" s="40"/>
      <c r="K70" s="40"/>
    </row>
    <row r="71" spans="1:11" s="1" customFormat="1" x14ac:dyDescent="0.2">
      <c r="G71" s="40"/>
      <c r="H71" s="40"/>
      <c r="I71" s="40"/>
      <c r="J71" s="40"/>
      <c r="K71" s="40"/>
    </row>
    <row r="72" spans="1:11" x14ac:dyDescent="0.2">
      <c r="A72" s="42"/>
      <c r="B72" s="42"/>
      <c r="C72" s="42"/>
    </row>
    <row r="73" spans="1:11" s="1" customFormat="1" x14ac:dyDescent="0.2">
      <c r="G73" s="40"/>
      <c r="H73" s="40"/>
      <c r="I73" s="40"/>
      <c r="J73" s="40"/>
      <c r="K73" s="40"/>
    </row>
    <row r="74" spans="1:11" s="1" customFormat="1" x14ac:dyDescent="0.2">
      <c r="G74" s="40"/>
      <c r="H74" s="40"/>
      <c r="I74" s="40"/>
      <c r="J74" s="40"/>
      <c r="K74" s="40"/>
    </row>
    <row r="75" spans="1:11" x14ac:dyDescent="0.2">
      <c r="A75" s="1"/>
      <c r="B75" s="1"/>
      <c r="C75" s="1"/>
      <c r="D75" s="1"/>
      <c r="E75" s="1"/>
      <c r="F75" s="1"/>
    </row>
    <row r="76" spans="1:11" x14ac:dyDescent="0.2">
      <c r="A76" s="1"/>
      <c r="B76" s="1"/>
      <c r="C76" s="1"/>
      <c r="D76" s="1"/>
      <c r="E76" s="1"/>
      <c r="F76" s="1"/>
    </row>
    <row r="77" spans="1:11" x14ac:dyDescent="0.2">
      <c r="A77" s="1"/>
      <c r="B77" s="1"/>
      <c r="C77" s="1"/>
      <c r="D77" s="1"/>
      <c r="E77" s="1"/>
      <c r="F77" s="1"/>
    </row>
    <row r="78" spans="1:11" x14ac:dyDescent="0.2">
      <c r="A78" s="1"/>
      <c r="B78" s="1"/>
      <c r="C78" s="1"/>
      <c r="D78" s="1"/>
      <c r="E78" s="1"/>
      <c r="F78" s="1"/>
    </row>
    <row r="79" spans="1:11" x14ac:dyDescent="0.2">
      <c r="A79" s="1"/>
      <c r="B79" s="1"/>
      <c r="C79" s="1"/>
      <c r="D79" s="1"/>
      <c r="E79" s="1"/>
      <c r="F79" s="1"/>
    </row>
    <row r="80" spans="1:11" x14ac:dyDescent="0.2">
      <c r="A80" s="42"/>
      <c r="B80" s="42"/>
      <c r="C80" s="42"/>
    </row>
    <row r="81" spans="1:6" s="42" customFormat="1" x14ac:dyDescent="0.2">
      <c r="A81" s="1"/>
      <c r="B81" s="1"/>
      <c r="C81" s="1"/>
      <c r="D81" s="1"/>
      <c r="E81" s="1"/>
      <c r="F81" s="1"/>
    </row>
    <row r="82" spans="1:6" s="42" customFormat="1" x14ac:dyDescent="0.2">
      <c r="A82" s="1"/>
      <c r="B82" s="1"/>
      <c r="C82" s="1"/>
      <c r="D82" s="1"/>
      <c r="E82" s="1"/>
      <c r="F82" s="1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I31" sqref="I31"/>
    </sheetView>
  </sheetViews>
  <sheetFormatPr baseColWidth="10" defaultRowHeight="15" x14ac:dyDescent="0.25"/>
  <cols>
    <col min="1" max="1" width="7.42578125" style="5" customWidth="1"/>
    <col min="2" max="2" width="48.140625" style="5" customWidth="1"/>
    <col min="3" max="7" width="11.42578125" style="5"/>
    <col min="8" max="8" width="7.28515625" style="5" customWidth="1"/>
    <col min="9" max="16384" width="11.42578125" style="5"/>
  </cols>
  <sheetData>
    <row r="1" spans="2:7" x14ac:dyDescent="0.25">
      <c r="B1" s="3" t="s">
        <v>22</v>
      </c>
      <c r="C1" s="4"/>
      <c r="D1" s="4"/>
      <c r="E1" s="4"/>
    </row>
    <row r="2" spans="2:7" x14ac:dyDescent="0.25">
      <c r="B2" s="6" t="s">
        <v>20</v>
      </c>
      <c r="C2" s="4"/>
      <c r="D2" s="4"/>
      <c r="E2" s="4"/>
    </row>
    <row r="3" spans="2:7" ht="15.75" thickBot="1" x14ac:dyDescent="0.3">
      <c r="B3" s="7"/>
      <c r="C3" s="7"/>
      <c r="D3" s="7"/>
      <c r="E3" s="7"/>
    </row>
    <row r="4" spans="2:7" ht="24" x14ac:dyDescent="0.25">
      <c r="B4" s="8"/>
      <c r="C4" s="24">
        <v>2012</v>
      </c>
      <c r="D4" s="24">
        <v>2013</v>
      </c>
      <c r="E4" s="24">
        <v>2014</v>
      </c>
      <c r="F4" s="25" t="s">
        <v>18</v>
      </c>
      <c r="G4" s="25" t="s">
        <v>19</v>
      </c>
    </row>
    <row r="5" spans="2:7" x14ac:dyDescent="0.25">
      <c r="B5" s="9" t="s">
        <v>13</v>
      </c>
      <c r="C5" s="10">
        <f>C6+C7+C8</f>
        <v>17080.654046199998</v>
      </c>
      <c r="D5" s="10" t="e">
        <f>#REF!</f>
        <v>#REF!</v>
      </c>
      <c r="E5" s="10" t="e">
        <f>#REF!</f>
        <v>#REF!</v>
      </c>
      <c r="F5" s="11" t="e">
        <f t="shared" ref="F5:G12" si="0">((D5/C5)-1)*100</f>
        <v>#REF!</v>
      </c>
      <c r="G5" s="11" t="e">
        <f t="shared" si="0"/>
        <v>#REF!</v>
      </c>
    </row>
    <row r="6" spans="2:7" x14ac:dyDescent="0.25">
      <c r="B6" s="12" t="s">
        <v>8</v>
      </c>
      <c r="C6" s="13">
        <v>1943.3776805</v>
      </c>
      <c r="D6" s="13" t="e">
        <f>#REF!</f>
        <v>#REF!</v>
      </c>
      <c r="E6" s="13" t="e">
        <f>#REF!</f>
        <v>#REF!</v>
      </c>
      <c r="F6" s="14" t="e">
        <f t="shared" si="0"/>
        <v>#REF!</v>
      </c>
      <c r="G6" s="14" t="e">
        <f t="shared" si="0"/>
        <v>#REF!</v>
      </c>
    </row>
    <row r="7" spans="2:7" x14ac:dyDescent="0.25">
      <c r="B7" s="12" t="s">
        <v>16</v>
      </c>
      <c r="C7" s="13">
        <v>1054.1098621000001</v>
      </c>
      <c r="D7" s="13" t="e">
        <f>#REF!</f>
        <v>#REF!</v>
      </c>
      <c r="E7" s="13" t="e">
        <f>#REF!</f>
        <v>#REF!</v>
      </c>
      <c r="F7" s="14" t="e">
        <f t="shared" si="0"/>
        <v>#REF!</v>
      </c>
      <c r="G7" s="14" t="e">
        <f t="shared" si="0"/>
        <v>#REF!</v>
      </c>
    </row>
    <row r="8" spans="2:7" x14ac:dyDescent="0.25">
      <c r="B8" s="12" t="s">
        <v>12</v>
      </c>
      <c r="C8" s="13">
        <f>C9+C10+C12</f>
        <v>14083.166503599999</v>
      </c>
      <c r="D8" s="13" t="e">
        <f>#REF!</f>
        <v>#REF!</v>
      </c>
      <c r="E8" s="13" t="e">
        <f>#REF!</f>
        <v>#REF!</v>
      </c>
      <c r="F8" s="14" t="e">
        <f t="shared" si="0"/>
        <v>#REF!</v>
      </c>
      <c r="G8" s="14" t="e">
        <f t="shared" si="0"/>
        <v>#REF!</v>
      </c>
    </row>
    <row r="9" spans="2:7" x14ac:dyDescent="0.25">
      <c r="B9" s="15" t="s">
        <v>9</v>
      </c>
      <c r="C9" s="13">
        <v>1549.5709153</v>
      </c>
      <c r="D9" s="13" t="e">
        <f>#REF!</f>
        <v>#REF!</v>
      </c>
      <c r="E9" s="13" t="e">
        <f>#REF!</f>
        <v>#REF!</v>
      </c>
      <c r="F9" s="14" t="e">
        <f t="shared" si="0"/>
        <v>#REF!</v>
      </c>
      <c r="G9" s="14" t="e">
        <f t="shared" si="0"/>
        <v>#REF!</v>
      </c>
    </row>
    <row r="10" spans="2:7" x14ac:dyDescent="0.25">
      <c r="B10" s="15" t="s">
        <v>10</v>
      </c>
      <c r="C10" s="13">
        <v>1272.9216033</v>
      </c>
      <c r="D10" s="13" t="e">
        <f>#REF!</f>
        <v>#REF!</v>
      </c>
      <c r="E10" s="13" t="e">
        <f>#REF!</f>
        <v>#REF!</v>
      </c>
      <c r="F10" s="14" t="e">
        <f t="shared" si="0"/>
        <v>#REF!</v>
      </c>
      <c r="G10" s="14" t="e">
        <f t="shared" si="0"/>
        <v>#REF!</v>
      </c>
    </row>
    <row r="11" spans="2:7" x14ac:dyDescent="0.25">
      <c r="B11" s="16" t="s">
        <v>14</v>
      </c>
      <c r="C11" s="13">
        <v>2822.4906445000001</v>
      </c>
      <c r="D11" s="13" t="e">
        <f>#REF!</f>
        <v>#REF!</v>
      </c>
      <c r="E11" s="13" t="e">
        <f>#REF!</f>
        <v>#REF!</v>
      </c>
      <c r="F11" s="14" t="e">
        <f t="shared" si="0"/>
        <v>#REF!</v>
      </c>
      <c r="G11" s="14" t="e">
        <f t="shared" si="0"/>
        <v>#REF!</v>
      </c>
    </row>
    <row r="12" spans="2:7" ht="15.75" thickBot="1" x14ac:dyDescent="0.3">
      <c r="B12" s="17" t="s">
        <v>11</v>
      </c>
      <c r="C12" s="18">
        <v>11260.673984999999</v>
      </c>
      <c r="D12" s="18" t="e">
        <f>#REF!</f>
        <v>#REF!</v>
      </c>
      <c r="E12" s="18" t="e">
        <f>#REF!</f>
        <v>#REF!</v>
      </c>
      <c r="F12" s="19" t="e">
        <f t="shared" si="0"/>
        <v>#REF!</v>
      </c>
      <c r="G12" s="19" t="e">
        <f t="shared" si="0"/>
        <v>#REF!</v>
      </c>
    </row>
    <row r="13" spans="2:7" x14ac:dyDescent="0.25">
      <c r="B13" s="23" t="s">
        <v>21</v>
      </c>
      <c r="C13" s="21"/>
      <c r="D13" s="21"/>
      <c r="E13" s="21"/>
      <c r="F13" s="22"/>
      <c r="G13" s="22"/>
    </row>
    <row r="15" spans="2:7" x14ac:dyDescent="0.25">
      <c r="B15" s="20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tabSelected="1" workbookViewId="0">
      <selection activeCell="M25" sqref="M25"/>
    </sheetView>
  </sheetViews>
  <sheetFormatPr baseColWidth="10" defaultRowHeight="12" x14ac:dyDescent="0.2"/>
  <cols>
    <col min="1" max="1" width="5.7109375" style="26" customWidth="1"/>
    <col min="2" max="2" width="41.5703125" style="26" customWidth="1"/>
    <col min="3" max="5" width="7.42578125" style="26" customWidth="1"/>
    <col min="6" max="6" width="10.140625" style="26" customWidth="1"/>
    <col min="7" max="7" width="9.85546875" style="26" customWidth="1"/>
    <col min="8" max="9" width="10.85546875" style="26" customWidth="1"/>
    <col min="10" max="12" width="9.28515625" style="26" customWidth="1"/>
    <col min="13" max="13" width="11.42578125" style="26"/>
    <col min="14" max="15" width="9.5703125" style="26" customWidth="1"/>
    <col min="16" max="16384" width="11.42578125" style="26"/>
  </cols>
  <sheetData>
    <row r="1" spans="2:19" s="122" customFormat="1" x14ac:dyDescent="0.2"/>
    <row r="2" spans="2:19" s="122" customFormat="1" ht="15" x14ac:dyDescent="0.2">
      <c r="B2" s="124" t="s">
        <v>76</v>
      </c>
      <c r="C2" s="125"/>
      <c r="N2" s="123"/>
      <c r="O2" s="123"/>
    </row>
    <row r="3" spans="2:19" s="122" customFormat="1" x14ac:dyDescent="0.2">
      <c r="B3" s="126" t="s">
        <v>73</v>
      </c>
      <c r="N3" s="123"/>
      <c r="O3" s="123"/>
    </row>
    <row r="4" spans="2:19" s="122" customFormat="1" ht="12.75" thickBot="1" x14ac:dyDescent="0.25">
      <c r="N4" s="123"/>
      <c r="O4" s="123"/>
    </row>
    <row r="5" spans="2:19" ht="50.1" customHeight="1" x14ac:dyDescent="0.2">
      <c r="B5" s="128" t="s">
        <v>26</v>
      </c>
      <c r="C5" s="129">
        <v>2013</v>
      </c>
      <c r="D5" s="129">
        <v>2014</v>
      </c>
      <c r="E5" s="129">
        <v>2015</v>
      </c>
      <c r="F5" s="129" t="s">
        <v>23</v>
      </c>
      <c r="G5" s="130" t="s">
        <v>59</v>
      </c>
      <c r="J5" s="107"/>
      <c r="K5" s="108"/>
      <c r="N5" s="111"/>
      <c r="O5" s="111"/>
    </row>
    <row r="6" spans="2:19" x14ac:dyDescent="0.2">
      <c r="B6" s="28" t="s">
        <v>13</v>
      </c>
      <c r="C6" s="34">
        <v>17057.191117900005</v>
      </c>
      <c r="D6" s="34">
        <v>16654.933987780001</v>
      </c>
      <c r="E6" s="34">
        <v>18078.964179000002</v>
      </c>
      <c r="F6" s="35">
        <f>((D6/C6)-1)*100</f>
        <v>-2.3582847101822679</v>
      </c>
      <c r="G6" s="31">
        <f>((E6/D6)-1)*100</f>
        <v>8.5502001524883511</v>
      </c>
      <c r="J6" s="101"/>
      <c r="K6" s="99"/>
      <c r="L6" s="106"/>
      <c r="N6" s="106"/>
      <c r="O6" s="106"/>
    </row>
    <row r="7" spans="2:19" x14ac:dyDescent="0.2">
      <c r="B7" s="29" t="s">
        <v>58</v>
      </c>
      <c r="C7" s="36">
        <v>13875.190355050003</v>
      </c>
      <c r="D7" s="36">
        <v>12893.861503169999</v>
      </c>
      <c r="E7" s="36">
        <v>13901.014079920002</v>
      </c>
      <c r="F7" s="37">
        <f t="shared" ref="F7:F9" si="0">((D7/C7)-1)*100</f>
        <v>-7.0725433436870988</v>
      </c>
      <c r="G7" s="32">
        <f t="shared" ref="G7:G9" si="1">((E7/D7)-1)*100</f>
        <v>7.8111012476936414</v>
      </c>
      <c r="J7" s="101"/>
      <c r="K7" s="99"/>
      <c r="L7" s="106"/>
      <c r="N7" s="106"/>
      <c r="O7" s="106"/>
    </row>
    <row r="8" spans="2:19" x14ac:dyDescent="0.2">
      <c r="B8" s="30" t="s">
        <v>55</v>
      </c>
      <c r="C8" s="36">
        <v>1393.59615375</v>
      </c>
      <c r="D8" s="36">
        <v>1365.6580634699999</v>
      </c>
      <c r="E8" s="36">
        <v>1508.2152504800001</v>
      </c>
      <c r="F8" s="37">
        <f t="shared" si="0"/>
        <v>-2.0047479468727092</v>
      </c>
      <c r="G8" s="32">
        <f t="shared" si="1"/>
        <v>10.438717481576365</v>
      </c>
      <c r="J8" s="101"/>
      <c r="K8" s="99"/>
      <c r="L8" s="106"/>
      <c r="N8" s="106"/>
      <c r="O8" s="106"/>
      <c r="Q8" s="121"/>
      <c r="R8" s="121"/>
      <c r="S8" s="121"/>
    </row>
    <row r="9" spans="2:19" x14ac:dyDescent="0.2">
      <c r="B9" s="30" t="s">
        <v>56</v>
      </c>
      <c r="C9" s="36">
        <v>1052.3886772000001</v>
      </c>
      <c r="D9" s="36">
        <v>1023.8135841000001</v>
      </c>
      <c r="E9" s="36">
        <v>1182.03175274</v>
      </c>
      <c r="F9" s="37">
        <f t="shared" si="0"/>
        <v>-2.7152604089229926</v>
      </c>
      <c r="G9" s="32">
        <f t="shared" si="1"/>
        <v>15.453806346893128</v>
      </c>
      <c r="J9" s="101"/>
      <c r="K9" s="99"/>
      <c r="L9" s="106"/>
      <c r="N9" s="106"/>
      <c r="O9" s="106"/>
    </row>
    <row r="10" spans="2:19" x14ac:dyDescent="0.2">
      <c r="B10" s="96" t="s">
        <v>57</v>
      </c>
      <c r="C10" s="97">
        <v>11429.205524100002</v>
      </c>
      <c r="D10" s="97">
        <v>10504.389855599999</v>
      </c>
      <c r="E10" s="97">
        <v>11210.767076700002</v>
      </c>
      <c r="F10" s="37">
        <f t="shared" ref="F10" si="2">((D10/C10)-1)*100</f>
        <v>-8.091688145338761</v>
      </c>
      <c r="G10" s="32">
        <f t="shared" ref="G10" si="3">((E10/D10)-1)*100</f>
        <v>6.7245906788524712</v>
      </c>
      <c r="J10" s="101"/>
      <c r="K10" s="99"/>
      <c r="L10" s="106"/>
      <c r="N10" s="106"/>
      <c r="O10" s="106"/>
    </row>
    <row r="11" spans="2:19" ht="24.75" thickBot="1" x14ac:dyDescent="0.25">
      <c r="B11" s="100" t="s">
        <v>60</v>
      </c>
      <c r="C11" s="38">
        <f t="shared" ref="C11:E11" si="4">C6-C7</f>
        <v>3182.0007628500025</v>
      </c>
      <c r="D11" s="38">
        <f t="shared" si="4"/>
        <v>3761.072484610002</v>
      </c>
      <c r="E11" s="38">
        <f t="shared" si="4"/>
        <v>4177.9500990800007</v>
      </c>
      <c r="F11" s="39">
        <f t="shared" ref="F11" si="5">((D11/C11)-1)*100</f>
        <v>18.198352700624309</v>
      </c>
      <c r="G11" s="33">
        <f t="shared" ref="G11" si="6">((E11/D11)-1)*100</f>
        <v>11.084009047308374</v>
      </c>
      <c r="J11" s="101"/>
      <c r="K11" s="99"/>
      <c r="L11" s="106"/>
      <c r="N11" s="106"/>
      <c r="O11" s="106"/>
    </row>
    <row r="12" spans="2:19" s="122" customFormat="1" x14ac:dyDescent="0.2">
      <c r="B12" s="127" t="s">
        <v>61</v>
      </c>
    </row>
    <row r="13" spans="2:19" s="122" customFormat="1" x14ac:dyDescent="0.2">
      <c r="B13" s="127" t="s">
        <v>15</v>
      </c>
    </row>
    <row r="16" spans="2:19" x14ac:dyDescent="0.2">
      <c r="C16" s="99"/>
      <c r="D16" s="99"/>
    </row>
    <row r="17" spans="3:4" x14ac:dyDescent="0.2">
      <c r="C17" s="99"/>
      <c r="D17" s="99"/>
    </row>
    <row r="18" spans="3:4" x14ac:dyDescent="0.2">
      <c r="C18" s="99"/>
      <c r="D18" s="99"/>
    </row>
    <row r="19" spans="3:4" x14ac:dyDescent="0.2">
      <c r="C19" s="99"/>
      <c r="D19" s="99"/>
    </row>
    <row r="20" spans="3:4" x14ac:dyDescent="0.2">
      <c r="C20" s="99"/>
      <c r="D20" s="99"/>
    </row>
    <row r="21" spans="3:4" x14ac:dyDescent="0.2">
      <c r="C21" s="99"/>
      <c r="D21" s="99"/>
    </row>
    <row r="22" spans="3:4" x14ac:dyDescent="0.2">
      <c r="C22" s="98"/>
    </row>
    <row r="23" spans="3:4" x14ac:dyDescent="0.2">
      <c r="C23" s="106"/>
      <c r="D23" s="106"/>
    </row>
    <row r="24" spans="3:4" x14ac:dyDescent="0.2">
      <c r="C24" s="106"/>
      <c r="D24" s="106"/>
    </row>
    <row r="25" spans="3:4" x14ac:dyDescent="0.2">
      <c r="C25" s="106"/>
      <c r="D25" s="106"/>
    </row>
    <row r="26" spans="3:4" x14ac:dyDescent="0.2">
      <c r="C26" s="106"/>
      <c r="D26" s="106"/>
    </row>
    <row r="27" spans="3:4" x14ac:dyDescent="0.2">
      <c r="C27" s="106"/>
      <c r="D27" s="106"/>
    </row>
    <row r="28" spans="3:4" x14ac:dyDescent="0.2">
      <c r="C28" s="101"/>
    </row>
    <row r="29" spans="3:4" x14ac:dyDescent="0.2">
      <c r="C29" s="101"/>
    </row>
    <row r="30" spans="3:4" x14ac:dyDescent="0.2">
      <c r="C30" s="101"/>
    </row>
  </sheetData>
  <pageMargins left="0.7" right="0.7" top="0.75" bottom="0.75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workbookViewId="0">
      <selection activeCell="J17" sqref="J17"/>
    </sheetView>
  </sheetViews>
  <sheetFormatPr baseColWidth="10" defaultRowHeight="12" x14ac:dyDescent="0.2"/>
  <cols>
    <col min="1" max="1" width="5.7109375" style="102" customWidth="1"/>
    <col min="2" max="2" width="41" style="102" customWidth="1"/>
    <col min="3" max="5" width="7.140625" style="102" customWidth="1"/>
    <col min="6" max="6" width="9.5703125" style="102" customWidth="1"/>
    <col min="7" max="8" width="11.42578125" style="102"/>
    <col min="9" max="11" width="8" style="109" customWidth="1"/>
    <col min="12" max="16384" width="11.42578125" style="102"/>
  </cols>
  <sheetData>
    <row r="1" spans="2:11" s="132" customFormat="1" x14ac:dyDescent="0.2">
      <c r="I1" s="131"/>
      <c r="J1" s="131"/>
      <c r="K1" s="131"/>
    </row>
    <row r="2" spans="2:11" s="132" customFormat="1" ht="15" x14ac:dyDescent="0.2">
      <c r="B2" s="124" t="s">
        <v>74</v>
      </c>
      <c r="I2" s="131"/>
      <c r="J2" s="131"/>
      <c r="K2" s="131"/>
    </row>
    <row r="3" spans="2:11" s="132" customFormat="1" x14ac:dyDescent="0.2">
      <c r="B3" s="126" t="s">
        <v>17</v>
      </c>
      <c r="I3" s="131"/>
      <c r="J3" s="131"/>
      <c r="K3" s="131"/>
    </row>
    <row r="4" spans="2:11" s="132" customFormat="1" ht="12.75" thickBot="1" x14ac:dyDescent="0.25">
      <c r="H4" s="131"/>
      <c r="I4" s="131"/>
      <c r="J4" s="131"/>
    </row>
    <row r="5" spans="2:11" ht="50.1" customHeight="1" x14ac:dyDescent="0.2">
      <c r="B5" s="135"/>
      <c r="C5" s="136">
        <v>2013</v>
      </c>
      <c r="D5" s="136">
        <v>2014</v>
      </c>
      <c r="E5" s="136">
        <v>2015</v>
      </c>
      <c r="F5" s="137" t="s">
        <v>64</v>
      </c>
      <c r="H5" s="109"/>
      <c r="K5" s="102"/>
    </row>
    <row r="6" spans="2:11" x14ac:dyDescent="0.2">
      <c r="B6" s="112" t="s">
        <v>63</v>
      </c>
      <c r="C6" s="118">
        <v>27283</v>
      </c>
      <c r="D6" s="118">
        <v>26861</v>
      </c>
      <c r="E6" s="118">
        <v>26770</v>
      </c>
      <c r="F6" s="115">
        <f>((E6/D6)-1)*100</f>
        <v>-0.33878113249692365</v>
      </c>
      <c r="H6" s="109"/>
      <c r="K6" s="102"/>
    </row>
    <row r="7" spans="2:11" x14ac:dyDescent="0.2">
      <c r="B7" s="113" t="s">
        <v>24</v>
      </c>
      <c r="C7" s="119">
        <v>25024</v>
      </c>
      <c r="D7" s="119">
        <v>24628</v>
      </c>
      <c r="E7" s="119">
        <v>24566</v>
      </c>
      <c r="F7" s="116">
        <f t="shared" ref="F7:F9" si="0">((E7/D7)-1)*100</f>
        <v>-0.25174598018515848</v>
      </c>
      <c r="H7" s="109"/>
      <c r="K7" s="102"/>
    </row>
    <row r="8" spans="2:11" x14ac:dyDescent="0.2">
      <c r="B8" s="113" t="s">
        <v>25</v>
      </c>
      <c r="C8" s="119">
        <v>1690</v>
      </c>
      <c r="D8" s="119">
        <v>1650</v>
      </c>
      <c r="E8" s="119">
        <v>1617</v>
      </c>
      <c r="F8" s="116">
        <f t="shared" si="0"/>
        <v>-2.0000000000000018</v>
      </c>
      <c r="H8" s="109"/>
      <c r="K8" s="102"/>
    </row>
    <row r="9" spans="2:11" ht="24.75" thickBot="1" x14ac:dyDescent="0.25">
      <c r="B9" s="114" t="s">
        <v>65</v>
      </c>
      <c r="C9" s="120">
        <f t="shared" ref="C9:E9" si="1">C6-C7-C8</f>
        <v>569</v>
      </c>
      <c r="D9" s="120">
        <f t="shared" si="1"/>
        <v>583</v>
      </c>
      <c r="E9" s="120">
        <f t="shared" si="1"/>
        <v>587</v>
      </c>
      <c r="F9" s="117">
        <f t="shared" si="0"/>
        <v>0.68610634648369473</v>
      </c>
      <c r="H9" s="109"/>
      <c r="K9" s="102"/>
    </row>
    <row r="10" spans="2:11" s="132" customFormat="1" x14ac:dyDescent="0.2">
      <c r="B10" s="127" t="s">
        <v>15</v>
      </c>
      <c r="F10" s="133"/>
      <c r="H10" s="131"/>
      <c r="I10" s="131"/>
      <c r="J10" s="131"/>
    </row>
    <row r="11" spans="2:11" s="132" customFormat="1" x14ac:dyDescent="0.2">
      <c r="H11" s="131"/>
      <c r="I11" s="131"/>
      <c r="J11" s="131"/>
    </row>
    <row r="12" spans="2:11" s="132" customFormat="1" x14ac:dyDescent="0.2">
      <c r="H12" s="131"/>
      <c r="I12" s="131"/>
      <c r="J12" s="131"/>
    </row>
    <row r="13" spans="2:11" s="132" customFormat="1" x14ac:dyDescent="0.2">
      <c r="E13" s="134"/>
      <c r="H13" s="131"/>
      <c r="I13" s="131"/>
      <c r="J13" s="131"/>
    </row>
    <row r="14" spans="2:11" s="132" customFormat="1" x14ac:dyDescent="0.2">
      <c r="I14" s="131"/>
      <c r="J14" s="131"/>
      <c r="K14" s="131"/>
    </row>
    <row r="15" spans="2:11" s="132" customFormat="1" x14ac:dyDescent="0.2">
      <c r="I15" s="131"/>
      <c r="J15" s="131"/>
      <c r="K15" s="131"/>
    </row>
    <row r="16" spans="2:11" s="132" customFormat="1" x14ac:dyDescent="0.2">
      <c r="I16" s="131"/>
      <c r="J16" s="131"/>
      <c r="K16" s="131"/>
    </row>
    <row r="17" spans="2:11" s="132" customFormat="1" x14ac:dyDescent="0.2">
      <c r="I17" s="131"/>
      <c r="J17" s="131"/>
      <c r="K17" s="131"/>
    </row>
    <row r="20" spans="2:11" x14ac:dyDescent="0.2">
      <c r="B20" s="138"/>
    </row>
    <row r="26" spans="2:11" s="139" customFormat="1" x14ac:dyDescent="0.2">
      <c r="B26" s="104"/>
      <c r="I26" s="110"/>
      <c r="J26" s="110"/>
      <c r="K26" s="110"/>
    </row>
    <row r="28" spans="2:11" x14ac:dyDescent="0.2">
      <c r="B28" s="105"/>
    </row>
    <row r="29" spans="2:11" x14ac:dyDescent="0.2">
      <c r="B29" s="105"/>
    </row>
    <row r="30" spans="2:11" x14ac:dyDescent="0.2">
      <c r="B30" s="105"/>
    </row>
    <row r="31" spans="2:11" x14ac:dyDescent="0.2">
      <c r="B31" s="105"/>
    </row>
    <row r="32" spans="2:11" x14ac:dyDescent="0.2">
      <c r="B32" s="140"/>
    </row>
    <row r="33" spans="2:2" x14ac:dyDescent="0.2">
      <c r="B33" s="105"/>
    </row>
    <row r="34" spans="2:2" x14ac:dyDescent="0.2">
      <c r="B34" s="103"/>
    </row>
    <row r="35" spans="2:2" x14ac:dyDescent="0.2">
      <c r="B35" s="103"/>
    </row>
    <row r="36" spans="2:2" x14ac:dyDescent="0.2">
      <c r="B36" s="103"/>
    </row>
    <row r="37" spans="2:2" x14ac:dyDescent="0.2">
      <c r="B37" s="105"/>
    </row>
    <row r="38" spans="2:2" x14ac:dyDescent="0.2">
      <c r="B38" s="103"/>
    </row>
    <row r="39" spans="2:2" x14ac:dyDescent="0.2">
      <c r="B39" s="103"/>
    </row>
    <row r="40" spans="2:2" x14ac:dyDescent="0.2">
      <c r="B40" s="103"/>
    </row>
    <row r="42" spans="2:2" x14ac:dyDescent="0.2">
      <c r="B42" s="105"/>
    </row>
    <row r="46" spans="2:2" x14ac:dyDescent="0.2">
      <c r="B46" s="105"/>
    </row>
  </sheetData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topLeftCell="A7" workbookViewId="0">
      <selection activeCell="K16" sqref="K16"/>
    </sheetView>
  </sheetViews>
  <sheetFormatPr baseColWidth="10" defaultRowHeight="12" x14ac:dyDescent="0.2"/>
  <cols>
    <col min="1" max="1" width="5.7109375" style="26" customWidth="1"/>
    <col min="2" max="2" width="18.42578125" style="26" bestFit="1" customWidth="1"/>
    <col min="3" max="5" width="7.5703125" style="95" customWidth="1"/>
    <col min="6" max="6" width="8" style="26" customWidth="1"/>
    <col min="7" max="8" width="8.28515625" style="95" customWidth="1"/>
    <col min="9" max="9" width="5.7109375" style="95" customWidth="1"/>
    <col min="10" max="10" width="11.42578125" style="26"/>
    <col min="11" max="11" width="17.140625" style="26" bestFit="1" customWidth="1"/>
    <col min="12" max="12" width="9" style="26" customWidth="1"/>
    <col min="13" max="13" width="11.42578125" style="26"/>
    <col min="14" max="17" width="7.140625" style="26" customWidth="1"/>
    <col min="18" max="16384" width="11.42578125" style="26"/>
  </cols>
  <sheetData>
    <row r="1" spans="2:17" ht="12.75" thickBot="1" x14ac:dyDescent="0.25"/>
    <row r="2" spans="2:17" x14ac:dyDescent="0.2">
      <c r="B2" s="143"/>
      <c r="C2" s="146" t="s">
        <v>69</v>
      </c>
      <c r="D2" s="146" t="s">
        <v>70</v>
      </c>
      <c r="E2" s="147" t="s">
        <v>71</v>
      </c>
    </row>
    <row r="3" spans="2:17" x14ac:dyDescent="0.2">
      <c r="B3" s="144" t="s">
        <v>24</v>
      </c>
      <c r="C3" s="148">
        <v>30.135807579603263</v>
      </c>
      <c r="D3" s="148">
        <v>28.360415095477993</v>
      </c>
      <c r="E3" s="149">
        <v>23.968701316261324</v>
      </c>
    </row>
    <row r="4" spans="2:17" x14ac:dyDescent="0.2">
      <c r="B4" s="144" t="s">
        <v>67</v>
      </c>
      <c r="C4" s="148">
        <v>33.646770172924803</v>
      </c>
      <c r="D4" s="148">
        <v>30.199289734818159</v>
      </c>
      <c r="E4" s="149">
        <v>27.226691430929929</v>
      </c>
    </row>
    <row r="5" spans="2:17" ht="12.75" thickBot="1" x14ac:dyDescent="0.25">
      <c r="B5" s="145" t="s">
        <v>68</v>
      </c>
      <c r="C5" s="150">
        <v>32.453557486019768</v>
      </c>
      <c r="D5" s="150">
        <v>29.584161653019994</v>
      </c>
      <c r="E5" s="151">
        <v>26.084195574686696</v>
      </c>
    </row>
    <row r="6" spans="2:17" s="122" customFormat="1" x14ac:dyDescent="0.2">
      <c r="C6" s="152"/>
      <c r="D6" s="152"/>
      <c r="E6" s="152"/>
      <c r="G6" s="152"/>
      <c r="H6" s="152"/>
      <c r="I6" s="152"/>
    </row>
    <row r="7" spans="2:17" s="122" customFormat="1" x14ac:dyDescent="0.2">
      <c r="C7" s="152"/>
      <c r="D7" s="152"/>
      <c r="E7" s="152"/>
      <c r="G7" s="152"/>
      <c r="H7" s="152"/>
      <c r="I7" s="152"/>
    </row>
    <row r="8" spans="2:17" s="122" customFormat="1" ht="15" x14ac:dyDescent="0.2">
      <c r="B8" s="124" t="s">
        <v>75</v>
      </c>
    </row>
    <row r="9" spans="2:17" s="122" customFormat="1" x14ac:dyDescent="0.2">
      <c r="B9" s="126" t="s">
        <v>62</v>
      </c>
    </row>
    <row r="10" spans="2:17" x14ac:dyDescent="0.2">
      <c r="C10" s="26"/>
      <c r="D10" s="26"/>
      <c r="E10" s="26"/>
      <c r="G10" s="26"/>
      <c r="H10" s="26"/>
      <c r="I10" s="26"/>
    </row>
    <row r="11" spans="2:17" x14ac:dyDescent="0.2">
      <c r="B11" s="94"/>
      <c r="C11" s="27"/>
      <c r="D11" s="27"/>
      <c r="E11" s="27"/>
      <c r="G11" s="26"/>
      <c r="H11" s="26"/>
      <c r="I11" s="26"/>
    </row>
    <row r="12" spans="2:17" x14ac:dyDescent="0.2">
      <c r="B12" s="94"/>
      <c r="C12" s="27"/>
      <c r="D12" s="27"/>
      <c r="E12" s="27"/>
      <c r="G12" s="26"/>
      <c r="H12" s="26"/>
      <c r="I12" s="26"/>
    </row>
    <row r="13" spans="2:17" x14ac:dyDescent="0.2">
      <c r="B13" s="94"/>
      <c r="C13" s="27"/>
      <c r="D13" s="27"/>
      <c r="E13" s="27"/>
      <c r="G13" s="27"/>
      <c r="H13" s="26"/>
      <c r="I13" s="26"/>
    </row>
    <row r="14" spans="2:17" x14ac:dyDescent="0.2">
      <c r="C14" s="26"/>
      <c r="D14" s="26"/>
      <c r="E14" s="26"/>
      <c r="G14" s="26"/>
      <c r="H14" s="26"/>
      <c r="I14" s="26"/>
      <c r="L14" s="94"/>
    </row>
    <row r="15" spans="2:17" x14ac:dyDescent="0.2">
      <c r="L15" s="94"/>
      <c r="O15" s="27"/>
      <c r="P15" s="27"/>
      <c r="Q15" s="27"/>
    </row>
    <row r="16" spans="2:17" x14ac:dyDescent="0.2">
      <c r="L16" s="94"/>
    </row>
    <row r="17" spans="2:12" x14ac:dyDescent="0.2">
      <c r="L17" s="94"/>
    </row>
    <row r="18" spans="2:12" x14ac:dyDescent="0.2">
      <c r="L18" s="94"/>
    </row>
    <row r="19" spans="2:12" x14ac:dyDescent="0.2">
      <c r="B19" s="141"/>
      <c r="C19" s="102"/>
      <c r="D19" s="102"/>
      <c r="E19" s="102"/>
      <c r="L19" s="94"/>
    </row>
    <row r="20" spans="2:12" x14ac:dyDescent="0.2">
      <c r="B20" s="142"/>
      <c r="C20" s="102"/>
      <c r="D20" s="102"/>
      <c r="E20" s="102"/>
    </row>
    <row r="40" spans="2:9" s="122" customFormat="1" x14ac:dyDescent="0.2">
      <c r="B40" s="127" t="s">
        <v>72</v>
      </c>
      <c r="C40" s="152"/>
      <c r="D40" s="152"/>
      <c r="E40" s="152"/>
      <c r="G40" s="152"/>
      <c r="H40" s="152"/>
      <c r="I40" s="152"/>
    </row>
    <row r="41" spans="2:9" s="122" customFormat="1" x14ac:dyDescent="0.2">
      <c r="B41" s="127" t="s">
        <v>66</v>
      </c>
      <c r="C41" s="152"/>
      <c r="D41" s="152"/>
      <c r="E41" s="152"/>
      <c r="G41" s="152"/>
      <c r="H41" s="152"/>
      <c r="I41" s="152"/>
    </row>
    <row r="42" spans="2:9" s="122" customFormat="1" x14ac:dyDescent="0.2">
      <c r="B42" s="127" t="s">
        <v>15</v>
      </c>
      <c r="C42" s="152"/>
      <c r="D42" s="152"/>
      <c r="E42" s="152"/>
      <c r="G42" s="152"/>
      <c r="H42" s="152"/>
      <c r="I42" s="152"/>
    </row>
    <row r="43" spans="2:9" s="122" customFormat="1" x14ac:dyDescent="0.2">
      <c r="C43" s="152"/>
      <c r="D43" s="152"/>
      <c r="E43" s="152"/>
      <c r="G43" s="152"/>
      <c r="H43" s="152"/>
      <c r="I43" s="152"/>
    </row>
    <row r="44" spans="2:9" s="122" customFormat="1" x14ac:dyDescent="0.2">
      <c r="C44" s="152"/>
      <c r="D44" s="152"/>
      <c r="E44" s="152"/>
      <c r="G44" s="152"/>
      <c r="H44" s="152"/>
      <c r="I44" s="15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Tableau d'ensemble</vt:lpstr>
      <vt:lpstr>paiements du ministère</vt:lpstr>
      <vt:lpstr>Fig. 1</vt:lpstr>
      <vt:lpstr>Fig. 2</vt:lpstr>
      <vt:lpstr>Fig. 3</vt:lpstr>
      <vt:lpstr>'Fig. 1'!Zone_d_impression</vt:lpstr>
      <vt:lpstr>'Fig. 2'!Zone_d_impression</vt:lpstr>
      <vt:lpstr>'Fig. 3'!Zone_d_impression</vt:lpstr>
      <vt:lpstr>'Tableau d''ensemble'!Zone_d_impression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f.bouton1</dc:creator>
  <cp:lastModifiedBy>CALZADA Christian M.</cp:lastModifiedBy>
  <cp:lastPrinted>2016-10-06T08:21:02Z</cp:lastPrinted>
  <dcterms:created xsi:type="dcterms:W3CDTF">2013-11-18T13:02:00Z</dcterms:created>
  <dcterms:modified xsi:type="dcterms:W3CDTF">2016-10-06T08:21:46Z</dcterms:modified>
</cp:coreProperties>
</file>