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4800" windowHeight="5775" activeTab="1"/>
  </bookViews>
  <sheets>
    <sheet name="11 mars 2001" sheetId="1" r:id="rId1"/>
    <sheet name="18 mars 2001" sheetId="2" r:id="rId2"/>
  </sheets>
  <definedNames>
    <definedName name="CRITERIA" localSheetId="1">'18 mars 2001'!$A$1:$H$20</definedName>
    <definedName name="CRITERIA">'11 mars 2001'!$A$1:$J$20</definedName>
    <definedName name="_xlnm.Print_Area" localSheetId="0">'11 mars 2001'!$A$1:$K$20</definedName>
    <definedName name="_xlnm.Print_Area" localSheetId="1">'18 mars 2001'!$A$1:$H$20</definedName>
  </definedNames>
  <calcPr fullCalcOnLoad="1"/>
</workbook>
</file>

<file path=xl/sharedStrings.xml><?xml version="1.0" encoding="utf-8"?>
<sst xmlns="http://schemas.openxmlformats.org/spreadsheetml/2006/main" count="69" uniqueCount="36">
  <si>
    <t>ELECTIONS CANTONALES</t>
  </si>
  <si>
    <t>Rodez-Ouest</t>
  </si>
  <si>
    <t>CANTON de RODEZ-OUEST</t>
  </si>
  <si>
    <t xml:space="preserve"> </t>
  </si>
  <si>
    <t xml:space="preserve">         </t>
  </si>
  <si>
    <t>CONTROLE</t>
  </si>
  <si>
    <t>BUREAUX</t>
  </si>
  <si>
    <t>INSCRITS</t>
  </si>
  <si>
    <t>VOTANTS</t>
  </si>
  <si>
    <t>Taux
participation</t>
  </si>
  <si>
    <t>NULS</t>
  </si>
  <si>
    <t>EXPRIMES</t>
  </si>
  <si>
    <t>Gilbert GLADIN</t>
  </si>
  <si>
    <t>Jean-Paul ESPINASSE</t>
  </si>
  <si>
    <t>Marie-Claude CARLIN</t>
  </si>
  <si>
    <t>Alain PUECH</t>
  </si>
  <si>
    <t>Françoise DE LA SAYETTE</t>
  </si>
  <si>
    <t>Contrôle
Total
Candidats</t>
  </si>
  <si>
    <t>Rappel
EXPRIMES</t>
  </si>
  <si>
    <t>Rodez N° 9</t>
  </si>
  <si>
    <t>Rodez N° 10</t>
  </si>
  <si>
    <t>Rodez N° 11</t>
  </si>
  <si>
    <t>Rodez N° 12</t>
  </si>
  <si>
    <t>Rodez N° 13</t>
  </si>
  <si>
    <t>Rodez N° 14</t>
  </si>
  <si>
    <t>Rodez N° 15</t>
  </si>
  <si>
    <t>TOTAL
 RODEZ-OUEST</t>
  </si>
  <si>
    <t>LUC</t>
  </si>
  <si>
    <t>DRUELLE</t>
  </si>
  <si>
    <t>OLEMPS</t>
  </si>
  <si>
    <t>TOTAL
 GENERAL</t>
  </si>
  <si>
    <t>Le quart est de :</t>
  </si>
  <si>
    <t>10 % correspond à :</t>
  </si>
  <si>
    <t>MAJORITE ABSOLUE :</t>
  </si>
  <si>
    <t>Gilbert
GLADIN</t>
  </si>
  <si>
    <t>Jean-Paul
ESPINASSE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</si>
</sst>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7">
    <font>
      <b/>
      <sz val="14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4"/>
      <name val="Times New Roman"/>
      <family val="0"/>
    </font>
    <font>
      <b/>
      <sz val="18"/>
      <name val="Helv"/>
      <family val="0"/>
    </font>
    <font>
      <b/>
      <u val="single"/>
      <sz val="24"/>
      <name val="Times New Roman"/>
      <family val="0"/>
    </font>
    <font>
      <b/>
      <sz val="18"/>
      <name val="Times New Roman"/>
      <family val="0"/>
    </font>
    <font>
      <sz val="14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sz val="11"/>
      <name val="Times New Roman"/>
      <family val="0"/>
    </font>
    <font>
      <sz val="9"/>
      <name val="Times New Roman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gray06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18">
    <xf numFmtId="0" fontId="0" fillId="0" borderId="1" applyBorder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15" fontId="9" fillId="0" borderId="0" xfId="0" applyNumberFormat="1" applyFont="1" applyAlignment="1">
      <alignment/>
    </xf>
    <xf numFmtId="0" fontId="10" fillId="0" borderId="0" xfId="0" applyFont="1" applyBorder="1" applyAlignment="1" applyProtection="1">
      <alignment horizontal="center"/>
      <protection/>
    </xf>
    <xf numFmtId="15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Continuous"/>
      <protection/>
    </xf>
    <xf numFmtId="0" fontId="5" fillId="0" borderId="5" xfId="0" applyFont="1" applyBorder="1" applyAlignment="1" applyProtection="1">
      <alignment horizontal="centerContinuous"/>
      <protection/>
    </xf>
    <xf numFmtId="0" fontId="10" fillId="0" borderId="6" xfId="0" applyFont="1" applyBorder="1" applyAlignment="1" applyProtection="1">
      <alignment horizontal="center" wrapText="1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3" fontId="11" fillId="0" borderId="0" xfId="0" applyNumberFormat="1" applyFont="1" applyBorder="1" applyAlignment="1" applyProtection="1">
      <alignment/>
      <protection locked="0"/>
    </xf>
    <xf numFmtId="3" fontId="5" fillId="0" borderId="7" xfId="0" applyNumberFormat="1" applyFont="1" applyBorder="1" applyAlignment="1" applyProtection="1">
      <alignment/>
      <protection/>
    </xf>
    <xf numFmtId="3" fontId="11" fillId="0" borderId="0" xfId="0" applyNumberFormat="1" applyFont="1" applyBorder="1" applyAlignment="1" applyProtection="1">
      <alignment/>
      <protection/>
    </xf>
    <xf numFmtId="3" fontId="5" fillId="0" borderId="6" xfId="0" applyNumberFormat="1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 wrapText="1"/>
      <protection/>
    </xf>
    <xf numFmtId="3" fontId="5" fillId="0" borderId="0" xfId="0" applyNumberFormat="1" applyFont="1" applyBorder="1" applyAlignment="1" applyProtection="1">
      <alignment/>
      <protection/>
    </xf>
    <xf numFmtId="10" fontId="11" fillId="0" borderId="0" xfId="0" applyNumberFormat="1" applyFont="1" applyBorder="1" applyAlignment="1" applyProtection="1">
      <alignment/>
      <protection/>
    </xf>
    <xf numFmtId="10" fontId="5" fillId="0" borderId="6" xfId="0" applyNumberFormat="1" applyFont="1" applyBorder="1" applyAlignment="1" applyProtection="1">
      <alignment/>
      <protection/>
    </xf>
    <xf numFmtId="10" fontId="11" fillId="0" borderId="6" xfId="0" applyNumberFormat="1" applyFont="1" applyBorder="1" applyAlignment="1" applyProtection="1">
      <alignment/>
      <protection/>
    </xf>
    <xf numFmtId="0" fontId="10" fillId="0" borderId="8" xfId="0" applyFont="1" applyBorder="1" applyAlignment="1" applyProtection="1">
      <alignment/>
      <protection/>
    </xf>
    <xf numFmtId="0" fontId="11" fillId="0" borderId="8" xfId="0" applyFont="1" applyBorder="1" applyAlignment="1" applyProtection="1">
      <alignment/>
      <protection/>
    </xf>
    <xf numFmtId="0" fontId="5" fillId="0" borderId="9" xfId="0" applyFont="1" applyBorder="1" applyAlignment="1">
      <alignment/>
    </xf>
    <xf numFmtId="0" fontId="12" fillId="0" borderId="6" xfId="0" applyFont="1" applyBorder="1" applyAlignment="1" applyProtection="1">
      <alignment horizontal="center" vertical="center"/>
      <protection/>
    </xf>
    <xf numFmtId="3" fontId="9" fillId="0" borderId="10" xfId="0" applyNumberFormat="1" applyFont="1" applyBorder="1" applyAlignment="1" applyProtection="1">
      <alignment/>
      <protection/>
    </xf>
    <xf numFmtId="3" fontId="9" fillId="0" borderId="11" xfId="0" applyNumberFormat="1" applyFont="1" applyBorder="1" applyAlignment="1" applyProtection="1">
      <alignment/>
      <protection/>
    </xf>
    <xf numFmtId="3" fontId="13" fillId="0" borderId="6" xfId="0" applyNumberFormat="1" applyFont="1" applyBorder="1" applyAlignment="1" applyProtection="1">
      <alignment/>
      <protection/>
    </xf>
    <xf numFmtId="3" fontId="13" fillId="0" borderId="12" xfId="0" applyNumberFormat="1" applyFont="1" applyBorder="1" applyAlignment="1" applyProtection="1">
      <alignment/>
      <protection/>
    </xf>
    <xf numFmtId="10" fontId="13" fillId="0" borderId="13" xfId="0" applyNumberFormat="1" applyFont="1" applyBorder="1" applyAlignment="1" applyProtection="1">
      <alignment/>
      <protection/>
    </xf>
    <xf numFmtId="10" fontId="13" fillId="0" borderId="14" xfId="0" applyNumberFormat="1" applyFont="1" applyBorder="1" applyAlignment="1" applyProtection="1">
      <alignment/>
      <protection/>
    </xf>
    <xf numFmtId="10" fontId="13" fillId="0" borderId="15" xfId="0" applyNumberFormat="1" applyFont="1" applyBorder="1" applyAlignment="1" applyProtection="1">
      <alignment/>
      <protection/>
    </xf>
    <xf numFmtId="0" fontId="14" fillId="0" borderId="16" xfId="0" applyFont="1" applyBorder="1" applyAlignment="1" applyProtection="1">
      <alignment horizontal="center"/>
      <protection/>
    </xf>
    <xf numFmtId="0" fontId="12" fillId="0" borderId="6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1" fontId="5" fillId="0" borderId="5" xfId="0" applyNumberFormat="1" applyFont="1" applyBorder="1" applyAlignment="1" applyProtection="1">
      <alignment/>
      <protection/>
    </xf>
    <xf numFmtId="0" fontId="15" fillId="0" borderId="4" xfId="0" applyFont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2" fontId="9" fillId="0" borderId="18" xfId="0" applyNumberFormat="1" applyFont="1" applyBorder="1" applyAlignment="1" applyProtection="1">
      <alignment/>
      <protection/>
    </xf>
    <xf numFmtId="2" fontId="5" fillId="0" borderId="18" xfId="0" applyNumberFormat="1" applyFont="1" applyBorder="1" applyAlignment="1" applyProtection="1">
      <alignment/>
      <protection/>
    </xf>
    <xf numFmtId="0" fontId="10" fillId="0" borderId="2" xfId="0" applyFont="1" applyBorder="1" applyAlignment="1" applyProtection="1">
      <alignment horizontal="center" vertical="center"/>
      <protection/>
    </xf>
    <xf numFmtId="2" fontId="9" fillId="0" borderId="7" xfId="0" applyNumberFormat="1" applyFont="1" applyBorder="1" applyAlignment="1" applyProtection="1">
      <alignment/>
      <protection/>
    </xf>
    <xf numFmtId="0" fontId="15" fillId="0" borderId="2" xfId="0" applyFont="1" applyBorder="1" applyAlignment="1" applyProtection="1">
      <alignment horizontal="center" vertical="center" wrapText="1"/>
      <protection/>
    </xf>
    <xf numFmtId="2" fontId="13" fillId="0" borderId="6" xfId="0" applyNumberFormat="1" applyFont="1" applyBorder="1" applyAlignment="1" applyProtection="1">
      <alignment/>
      <protection/>
    </xf>
    <xf numFmtId="3" fontId="9" fillId="0" borderId="18" xfId="0" applyNumberFormat="1" applyFont="1" applyBorder="1" applyAlignment="1" applyProtection="1">
      <alignment/>
      <protection locked="0"/>
    </xf>
    <xf numFmtId="3" fontId="9" fillId="0" borderId="7" xfId="0" applyNumberFormat="1" applyFont="1" applyBorder="1" applyAlignment="1" applyProtection="1">
      <alignment/>
      <protection locked="0"/>
    </xf>
    <xf numFmtId="3" fontId="5" fillId="0" borderId="10" xfId="0" applyNumberFormat="1" applyFont="1" applyBorder="1" applyAlignment="1" applyProtection="1">
      <alignment/>
      <protection locked="0"/>
    </xf>
    <xf numFmtId="3" fontId="5" fillId="0" borderId="18" xfId="0" applyNumberFormat="1" applyFont="1" applyBorder="1" applyAlignment="1" applyProtection="1">
      <alignment/>
      <protection locked="0"/>
    </xf>
    <xf numFmtId="3" fontId="5" fillId="0" borderId="19" xfId="0" applyNumberFormat="1" applyFont="1" applyBorder="1" applyAlignment="1" applyProtection="1">
      <alignment/>
      <protection locked="0"/>
    </xf>
    <xf numFmtId="3" fontId="5" fillId="0" borderId="11" xfId="0" applyNumberFormat="1" applyFont="1" applyBorder="1" applyAlignment="1" applyProtection="1">
      <alignment/>
      <protection locked="0"/>
    </xf>
    <xf numFmtId="3" fontId="5" fillId="0" borderId="7" xfId="0" applyNumberFormat="1" applyFont="1" applyBorder="1" applyAlignment="1" applyProtection="1">
      <alignment/>
      <protection locked="0"/>
    </xf>
    <xf numFmtId="3" fontId="5" fillId="0" borderId="20" xfId="0" applyNumberFormat="1" applyFont="1" applyBorder="1" applyAlignment="1" applyProtection="1">
      <alignment/>
      <protection locked="0"/>
    </xf>
    <xf numFmtId="3" fontId="5" fillId="0" borderId="6" xfId="0" applyNumberFormat="1" applyFont="1" applyBorder="1" applyAlignment="1" applyProtection="1">
      <alignment/>
      <protection locked="0"/>
    </xf>
    <xf numFmtId="0" fontId="11" fillId="0" borderId="6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16" fillId="0" borderId="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6" xfId="0" applyFont="1" applyBorder="1" applyAlignment="1" applyProtection="1">
      <alignment horizontal="center" wrapText="1"/>
      <protection/>
    </xf>
    <xf numFmtId="0" fontId="11" fillId="0" borderId="6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/>
    </xf>
    <xf numFmtId="0" fontId="16" fillId="0" borderId="16" xfId="0" applyFont="1" applyBorder="1" applyAlignment="1" applyProtection="1">
      <alignment horizontal="center"/>
      <protection/>
    </xf>
    <xf numFmtId="3" fontId="16" fillId="0" borderId="10" xfId="0" applyNumberFormat="1" applyFont="1" applyBorder="1" applyAlignment="1" applyProtection="1">
      <alignment/>
      <protection/>
    </xf>
    <xf numFmtId="3" fontId="16" fillId="0" borderId="18" xfId="0" applyNumberFormat="1" applyFont="1" applyBorder="1" applyAlignment="1" applyProtection="1">
      <alignment/>
      <protection locked="0"/>
    </xf>
    <xf numFmtId="2" fontId="16" fillId="0" borderId="18" xfId="0" applyNumberFormat="1" applyFont="1" applyBorder="1" applyAlignment="1" applyProtection="1">
      <alignment/>
      <protection/>
    </xf>
    <xf numFmtId="3" fontId="11" fillId="0" borderId="10" xfId="0" applyNumberFormat="1" applyFont="1" applyBorder="1" applyAlignment="1" applyProtection="1">
      <alignment/>
      <protection locked="0"/>
    </xf>
    <xf numFmtId="3" fontId="11" fillId="0" borderId="18" xfId="0" applyNumberFormat="1" applyFont="1" applyBorder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3" fontId="11" fillId="0" borderId="7" xfId="0" applyNumberFormat="1" applyFont="1" applyBorder="1" applyAlignment="1" applyProtection="1">
      <alignment/>
      <protection/>
    </xf>
    <xf numFmtId="3" fontId="16" fillId="0" borderId="11" xfId="0" applyNumberFormat="1" applyFont="1" applyBorder="1" applyAlignment="1" applyProtection="1">
      <alignment/>
      <protection/>
    </xf>
    <xf numFmtId="3" fontId="16" fillId="0" borderId="7" xfId="0" applyNumberFormat="1" applyFont="1" applyBorder="1" applyAlignment="1" applyProtection="1">
      <alignment/>
      <protection locked="0"/>
    </xf>
    <xf numFmtId="2" fontId="16" fillId="0" borderId="7" xfId="0" applyNumberFormat="1" applyFont="1" applyBorder="1" applyAlignment="1" applyProtection="1">
      <alignment/>
      <protection/>
    </xf>
    <xf numFmtId="3" fontId="11" fillId="0" borderId="11" xfId="0" applyNumberFormat="1" applyFont="1" applyBorder="1" applyAlignment="1" applyProtection="1">
      <alignment/>
      <protection locked="0"/>
    </xf>
    <xf numFmtId="3" fontId="11" fillId="0" borderId="7" xfId="0" applyNumberFormat="1" applyFont="1" applyBorder="1" applyAlignment="1" applyProtection="1">
      <alignment/>
      <protection locked="0"/>
    </xf>
    <xf numFmtId="3" fontId="11" fillId="0" borderId="6" xfId="0" applyNumberFormat="1" applyFont="1" applyBorder="1" applyAlignment="1" applyProtection="1">
      <alignment/>
      <protection/>
    </xf>
    <xf numFmtId="2" fontId="11" fillId="0" borderId="18" xfId="0" applyNumberFormat="1" applyFont="1" applyBorder="1" applyAlignment="1" applyProtection="1">
      <alignment/>
      <protection/>
    </xf>
    <xf numFmtId="3" fontId="11" fillId="0" borderId="0" xfId="0" applyNumberFormat="1" applyFont="1" applyBorder="1" applyAlignment="1" applyProtection="1">
      <alignment/>
      <protection/>
    </xf>
    <xf numFmtId="3" fontId="11" fillId="0" borderId="6" xfId="0" applyNumberFormat="1" applyFont="1" applyBorder="1" applyAlignment="1" applyProtection="1">
      <alignment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1</xdr:row>
      <xdr:rowOff>180975</xdr:rowOff>
    </xdr:from>
    <xdr:to>
      <xdr:col>10</xdr:col>
      <xdr:colOff>847725</xdr:colOff>
      <xdr:row>3</xdr:row>
      <xdr:rowOff>76200</xdr:rowOff>
    </xdr:to>
    <xdr:sp>
      <xdr:nvSpPr>
        <xdr:cNvPr id="1" name="Texte 1"/>
        <xdr:cNvSpPr txBox="1">
          <a:spLocks noChangeArrowheads="1"/>
        </xdr:cNvSpPr>
      </xdr:nvSpPr>
      <xdr:spPr>
        <a:xfrm>
          <a:off x="7058025" y="628650"/>
          <a:ext cx="361950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elv"/>
              <a:ea typeface="Helv"/>
              <a:cs typeface="Helv"/>
            </a:rPr>
            <a:t>Scrutin du 11 mars 2001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2</xdr:row>
      <xdr:rowOff>28575</xdr:rowOff>
    </xdr:from>
    <xdr:to>
      <xdr:col>7</xdr:col>
      <xdr:colOff>1476375</xdr:colOff>
      <xdr:row>4</xdr:row>
      <xdr:rowOff>0</xdr:rowOff>
    </xdr:to>
    <xdr:sp>
      <xdr:nvSpPr>
        <xdr:cNvPr id="1" name="Texte 1"/>
        <xdr:cNvSpPr txBox="1">
          <a:spLocks noChangeArrowheads="1"/>
        </xdr:cNvSpPr>
      </xdr:nvSpPr>
      <xdr:spPr>
        <a:xfrm>
          <a:off x="4886325" y="714375"/>
          <a:ext cx="370522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elv"/>
              <a:ea typeface="Helv"/>
              <a:cs typeface="Helv"/>
            </a:rPr>
            <a:t>Scrutin du 18 mars 2001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="70" zoomScaleNormal="70" workbookViewId="0" topLeftCell="A1">
      <selection activeCell="E7" sqref="E7"/>
    </sheetView>
  </sheetViews>
  <sheetFormatPr defaultColWidth="10.90625" defaultRowHeight="18"/>
  <cols>
    <col min="1" max="1" width="10.2734375" style="32" customWidth="1"/>
    <col min="2" max="2" width="6.90625" style="10" customWidth="1"/>
    <col min="3" max="3" width="12.18359375" style="10" customWidth="1"/>
    <col min="4" max="4" width="6.6328125" style="10" customWidth="1"/>
    <col min="5" max="5" width="6.90625" style="10" customWidth="1"/>
    <col min="6" max="6" width="8.72265625" style="10" customWidth="1"/>
    <col min="7" max="11" width="10.54296875" style="10" customWidth="1"/>
    <col min="12" max="12" width="1.8125" style="10" customWidth="1"/>
    <col min="13" max="13" width="10.18359375" style="10" customWidth="1"/>
    <col min="14" max="14" width="8.18359375" style="10" customWidth="1"/>
    <col min="15" max="16384" width="10.90625" style="10" customWidth="1"/>
  </cols>
  <sheetData>
    <row r="1" spans="1:16" s="7" customFormat="1" ht="35.25" customHeight="1">
      <c r="A1" s="3" t="s">
        <v>0</v>
      </c>
      <c r="B1" s="4"/>
      <c r="C1" s="4"/>
      <c r="D1" s="4"/>
      <c r="E1" s="4"/>
      <c r="F1" s="5"/>
      <c r="G1" s="3"/>
      <c r="H1" s="3"/>
      <c r="I1" s="3"/>
      <c r="J1" s="5"/>
      <c r="K1" s="5"/>
      <c r="L1" s="5"/>
      <c r="M1" s="6" t="s">
        <v>1</v>
      </c>
      <c r="N1" s="6"/>
      <c r="O1" s="6"/>
      <c r="P1" s="6"/>
    </row>
    <row r="2" spans="1:16" ht="18.75">
      <c r="A2" s="8"/>
      <c r="B2" s="8"/>
      <c r="C2" s="8"/>
      <c r="D2" s="8"/>
      <c r="E2" s="8"/>
      <c r="F2" s="8"/>
      <c r="G2" s="8"/>
      <c r="H2" s="8"/>
      <c r="I2" s="8"/>
      <c r="J2" s="9"/>
      <c r="K2" s="9"/>
      <c r="L2" s="9"/>
      <c r="M2" s="6"/>
      <c r="N2" s="6"/>
      <c r="O2" s="6"/>
      <c r="P2" s="6"/>
    </row>
    <row r="3" spans="1:16" ht="22.5">
      <c r="A3" s="11" t="s">
        <v>2</v>
      </c>
      <c r="B3" s="8"/>
      <c r="C3" s="8"/>
      <c r="D3" s="8"/>
      <c r="E3" s="8"/>
      <c r="F3" s="8"/>
      <c r="G3" s="12" t="s">
        <v>3</v>
      </c>
      <c r="H3" s="8"/>
      <c r="I3" s="8"/>
      <c r="J3" s="9"/>
      <c r="K3" s="9"/>
      <c r="L3" s="9"/>
      <c r="M3" s="13">
        <v>36961</v>
      </c>
      <c r="N3" s="6"/>
      <c r="O3" s="6"/>
      <c r="P3" s="6"/>
    </row>
    <row r="4" spans="1:16" ht="11.25" customHeight="1" thickBot="1">
      <c r="A4" s="14" t="s">
        <v>4</v>
      </c>
      <c r="B4" s="8"/>
      <c r="C4" s="8"/>
      <c r="D4" s="8"/>
      <c r="E4" s="8"/>
      <c r="F4" s="8" t="s">
        <v>3</v>
      </c>
      <c r="G4" s="15"/>
      <c r="H4" s="16"/>
      <c r="I4" s="8"/>
      <c r="J4" s="9"/>
      <c r="K4" s="9"/>
      <c r="L4" s="8"/>
      <c r="M4" s="6"/>
      <c r="N4" s="6"/>
      <c r="O4" s="6"/>
      <c r="P4" s="6"/>
    </row>
    <row r="5" spans="1:16" ht="19.5" thickBot="1">
      <c r="A5" s="8" t="s">
        <v>3</v>
      </c>
      <c r="B5" s="8"/>
      <c r="C5" s="8"/>
      <c r="D5" s="8"/>
      <c r="E5" s="8"/>
      <c r="F5" s="8"/>
      <c r="G5" s="8"/>
      <c r="H5" s="8"/>
      <c r="I5" s="8"/>
      <c r="J5" s="9"/>
      <c r="K5" s="9"/>
      <c r="L5" s="8"/>
      <c r="M5" s="17" t="s">
        <v>5</v>
      </c>
      <c r="N5" s="18"/>
      <c r="O5" s="6"/>
      <c r="P5" s="6"/>
    </row>
    <row r="6" spans="1:14" ht="63" customHeight="1" thickBot="1">
      <c r="A6" s="33" t="s">
        <v>6</v>
      </c>
      <c r="B6" s="49" t="s">
        <v>7</v>
      </c>
      <c r="C6" s="49" t="s">
        <v>8</v>
      </c>
      <c r="D6" s="51" t="s">
        <v>9</v>
      </c>
      <c r="E6" s="49" t="s">
        <v>10</v>
      </c>
      <c r="F6" s="49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2"/>
      <c r="M6" s="19" t="s">
        <v>17</v>
      </c>
      <c r="N6" s="20" t="s">
        <v>18</v>
      </c>
    </row>
    <row r="7" spans="1:14" ht="24.75" customHeight="1">
      <c r="A7" s="41" t="s">
        <v>19</v>
      </c>
      <c r="B7" s="34">
        <v>1146</v>
      </c>
      <c r="C7" s="53">
        <v>693</v>
      </c>
      <c r="D7" s="47">
        <f aca="true" t="shared" si="0" ref="D7:D18">C7*100/B7</f>
        <v>60.47120418848168</v>
      </c>
      <c r="E7" s="53">
        <v>37</v>
      </c>
      <c r="F7" s="53">
        <v>656</v>
      </c>
      <c r="G7" s="55">
        <v>194</v>
      </c>
      <c r="H7" s="56">
        <v>248</v>
      </c>
      <c r="I7" s="56">
        <v>104</v>
      </c>
      <c r="J7" s="56">
        <v>51</v>
      </c>
      <c r="K7" s="57">
        <v>59</v>
      </c>
      <c r="L7" s="21"/>
      <c r="M7" s="22">
        <f aca="true" t="shared" si="1" ref="M7:M19">SUM(G7:K7)</f>
        <v>656</v>
      </c>
      <c r="N7" s="22">
        <f aca="true" t="shared" si="2" ref="N7:N18">C7-E7</f>
        <v>656</v>
      </c>
    </row>
    <row r="8" spans="1:14" ht="24.75" customHeight="1">
      <c r="A8" s="41" t="s">
        <v>20</v>
      </c>
      <c r="B8" s="35">
        <v>1017</v>
      </c>
      <c r="C8" s="54">
        <v>657</v>
      </c>
      <c r="D8" s="50">
        <f t="shared" si="0"/>
        <v>64.60176991150442</v>
      </c>
      <c r="E8" s="54">
        <v>36</v>
      </c>
      <c r="F8" s="54">
        <v>621</v>
      </c>
      <c r="G8" s="58">
        <v>200</v>
      </c>
      <c r="H8" s="59">
        <v>238</v>
      </c>
      <c r="I8" s="59">
        <v>96</v>
      </c>
      <c r="J8" s="59">
        <v>45</v>
      </c>
      <c r="K8" s="60">
        <v>42</v>
      </c>
      <c r="L8" s="21"/>
      <c r="M8" s="22">
        <f t="shared" si="1"/>
        <v>621</v>
      </c>
      <c r="N8" s="22">
        <f t="shared" si="2"/>
        <v>621</v>
      </c>
    </row>
    <row r="9" spans="1:14" ht="24.75" customHeight="1">
      <c r="A9" s="41" t="s">
        <v>21</v>
      </c>
      <c r="B9" s="35">
        <v>871</v>
      </c>
      <c r="C9" s="54">
        <v>538</v>
      </c>
      <c r="D9" s="50">
        <f t="shared" si="0"/>
        <v>61.76808266360505</v>
      </c>
      <c r="E9" s="54">
        <v>43</v>
      </c>
      <c r="F9" s="54">
        <v>495</v>
      </c>
      <c r="G9" s="58">
        <v>170</v>
      </c>
      <c r="H9" s="59">
        <v>178</v>
      </c>
      <c r="I9" s="59">
        <v>74</v>
      </c>
      <c r="J9" s="59">
        <v>41</v>
      </c>
      <c r="K9" s="60">
        <v>32</v>
      </c>
      <c r="L9" s="21"/>
      <c r="M9" s="22">
        <f t="shared" si="1"/>
        <v>495</v>
      </c>
      <c r="N9" s="22">
        <f t="shared" si="2"/>
        <v>495</v>
      </c>
    </row>
    <row r="10" spans="1:14" ht="24.75" customHeight="1">
      <c r="A10" s="41" t="s">
        <v>22</v>
      </c>
      <c r="B10" s="35">
        <v>892</v>
      </c>
      <c r="C10" s="54">
        <v>532</v>
      </c>
      <c r="D10" s="50">
        <f t="shared" si="0"/>
        <v>59.64125560538117</v>
      </c>
      <c r="E10" s="54">
        <v>38</v>
      </c>
      <c r="F10" s="54">
        <v>494</v>
      </c>
      <c r="G10" s="58">
        <v>138</v>
      </c>
      <c r="H10" s="59">
        <v>195</v>
      </c>
      <c r="I10" s="59">
        <v>82</v>
      </c>
      <c r="J10" s="59">
        <v>48</v>
      </c>
      <c r="K10" s="60">
        <v>31</v>
      </c>
      <c r="L10" s="21"/>
      <c r="M10" s="22">
        <f t="shared" si="1"/>
        <v>494</v>
      </c>
      <c r="N10" s="22">
        <f t="shared" si="2"/>
        <v>494</v>
      </c>
    </row>
    <row r="11" spans="1:14" ht="24.75" customHeight="1">
      <c r="A11" s="41" t="s">
        <v>23</v>
      </c>
      <c r="B11" s="35">
        <v>825</v>
      </c>
      <c r="C11" s="54">
        <v>510</v>
      </c>
      <c r="D11" s="50">
        <f t="shared" si="0"/>
        <v>61.81818181818182</v>
      </c>
      <c r="E11" s="54">
        <v>32</v>
      </c>
      <c r="F11" s="54">
        <v>478</v>
      </c>
      <c r="G11" s="58">
        <v>88</v>
      </c>
      <c r="H11" s="59">
        <v>249</v>
      </c>
      <c r="I11" s="59">
        <v>78</v>
      </c>
      <c r="J11" s="59">
        <v>34</v>
      </c>
      <c r="K11" s="60">
        <v>29</v>
      </c>
      <c r="L11" s="21"/>
      <c r="M11" s="22">
        <f t="shared" si="1"/>
        <v>478</v>
      </c>
      <c r="N11" s="22">
        <f t="shared" si="2"/>
        <v>478</v>
      </c>
    </row>
    <row r="12" spans="1:14" ht="24.75" customHeight="1">
      <c r="A12" s="41" t="s">
        <v>24</v>
      </c>
      <c r="B12" s="35">
        <v>1068</v>
      </c>
      <c r="C12" s="54">
        <v>703</v>
      </c>
      <c r="D12" s="50">
        <f t="shared" si="0"/>
        <v>65.82397003745318</v>
      </c>
      <c r="E12" s="54">
        <v>36</v>
      </c>
      <c r="F12" s="54">
        <v>667</v>
      </c>
      <c r="G12" s="58">
        <v>197</v>
      </c>
      <c r="H12" s="59">
        <v>249</v>
      </c>
      <c r="I12" s="59">
        <v>126</v>
      </c>
      <c r="J12" s="59">
        <v>52</v>
      </c>
      <c r="K12" s="60">
        <v>43</v>
      </c>
      <c r="L12" s="21"/>
      <c r="M12" s="22">
        <f t="shared" si="1"/>
        <v>667</v>
      </c>
      <c r="N12" s="22">
        <f t="shared" si="2"/>
        <v>667</v>
      </c>
    </row>
    <row r="13" spans="1:14" ht="24.75" customHeight="1" thickBot="1">
      <c r="A13" s="41" t="s">
        <v>25</v>
      </c>
      <c r="B13" s="35">
        <v>780</v>
      </c>
      <c r="C13" s="54">
        <v>465</v>
      </c>
      <c r="D13" s="50">
        <f t="shared" si="0"/>
        <v>59.61538461538461</v>
      </c>
      <c r="E13" s="54">
        <v>24</v>
      </c>
      <c r="F13" s="54">
        <v>441</v>
      </c>
      <c r="G13" s="58">
        <v>138</v>
      </c>
      <c r="H13" s="59">
        <v>184</v>
      </c>
      <c r="I13" s="59">
        <v>70</v>
      </c>
      <c r="J13" s="59">
        <v>21</v>
      </c>
      <c r="K13" s="60">
        <v>28</v>
      </c>
      <c r="L13" s="21"/>
      <c r="M13" s="22">
        <f t="shared" si="1"/>
        <v>441</v>
      </c>
      <c r="N13" s="22">
        <f t="shared" si="2"/>
        <v>441</v>
      </c>
    </row>
    <row r="14" spans="1:14" ht="46.5" customHeight="1" thickBot="1">
      <c r="A14" s="42" t="s">
        <v>26</v>
      </c>
      <c r="B14" s="24">
        <f>SUM(B7:B13)</f>
        <v>6599</v>
      </c>
      <c r="C14" s="24">
        <f>SUM(C7:C13)</f>
        <v>4098</v>
      </c>
      <c r="D14" s="48">
        <f t="shared" si="0"/>
        <v>62.10031823003485</v>
      </c>
      <c r="E14" s="24">
        <f aca="true" t="shared" si="3" ref="E14:K14">SUM(E7:E13)</f>
        <v>246</v>
      </c>
      <c r="F14" s="24">
        <f t="shared" si="3"/>
        <v>3852</v>
      </c>
      <c r="G14" s="24">
        <f t="shared" si="3"/>
        <v>1125</v>
      </c>
      <c r="H14" s="24">
        <f t="shared" si="3"/>
        <v>1541</v>
      </c>
      <c r="I14" s="24">
        <f t="shared" si="3"/>
        <v>630</v>
      </c>
      <c r="J14" s="24">
        <f t="shared" si="3"/>
        <v>292</v>
      </c>
      <c r="K14" s="24">
        <f t="shared" si="3"/>
        <v>264</v>
      </c>
      <c r="L14" s="23"/>
      <c r="M14" s="24">
        <f t="shared" si="1"/>
        <v>3852</v>
      </c>
      <c r="N14" s="24">
        <f t="shared" si="2"/>
        <v>3852</v>
      </c>
    </row>
    <row r="15" spans="1:14" ht="30" customHeight="1" thickBot="1">
      <c r="A15" s="33" t="s">
        <v>27</v>
      </c>
      <c r="B15" s="24">
        <v>3391</v>
      </c>
      <c r="C15" s="61">
        <v>2737</v>
      </c>
      <c r="D15" s="48">
        <f t="shared" si="0"/>
        <v>80.71365378944265</v>
      </c>
      <c r="E15" s="61">
        <v>124</v>
      </c>
      <c r="F15" s="61">
        <v>2613</v>
      </c>
      <c r="G15" s="61">
        <v>640</v>
      </c>
      <c r="H15" s="61">
        <v>1499</v>
      </c>
      <c r="I15" s="61">
        <v>278</v>
      </c>
      <c r="J15" s="61">
        <v>94</v>
      </c>
      <c r="K15" s="61">
        <v>102</v>
      </c>
      <c r="L15" s="21"/>
      <c r="M15" s="24">
        <f t="shared" si="1"/>
        <v>2613</v>
      </c>
      <c r="N15" s="24">
        <f t="shared" si="2"/>
        <v>2613</v>
      </c>
    </row>
    <row r="16" spans="1:14" ht="30" customHeight="1" thickBot="1">
      <c r="A16" s="33" t="s">
        <v>28</v>
      </c>
      <c r="B16" s="24">
        <v>1390</v>
      </c>
      <c r="C16" s="61">
        <v>1126</v>
      </c>
      <c r="D16" s="48">
        <f t="shared" si="0"/>
        <v>81.00719424460432</v>
      </c>
      <c r="E16" s="61">
        <v>62</v>
      </c>
      <c r="F16" s="61">
        <v>1064</v>
      </c>
      <c r="G16" s="61">
        <v>315</v>
      </c>
      <c r="H16" s="61">
        <v>501</v>
      </c>
      <c r="I16" s="61">
        <v>155</v>
      </c>
      <c r="J16" s="61">
        <v>38</v>
      </c>
      <c r="K16" s="61">
        <v>55</v>
      </c>
      <c r="L16" s="21"/>
      <c r="M16" s="24">
        <f t="shared" si="1"/>
        <v>1064</v>
      </c>
      <c r="N16" s="24">
        <f t="shared" si="2"/>
        <v>1064</v>
      </c>
    </row>
    <row r="17" spans="1:14" ht="30" customHeight="1" thickBot="1">
      <c r="A17" s="33" t="s">
        <v>29</v>
      </c>
      <c r="B17" s="24">
        <v>2095</v>
      </c>
      <c r="C17" s="61">
        <v>1584</v>
      </c>
      <c r="D17" s="48">
        <f t="shared" si="0"/>
        <v>75.60859188544153</v>
      </c>
      <c r="E17" s="61">
        <v>155</v>
      </c>
      <c r="F17" s="61">
        <v>1429</v>
      </c>
      <c r="G17" s="61">
        <v>434</v>
      </c>
      <c r="H17" s="61">
        <v>621</v>
      </c>
      <c r="I17" s="61">
        <v>228</v>
      </c>
      <c r="J17" s="61">
        <v>75</v>
      </c>
      <c r="K17" s="61">
        <v>71</v>
      </c>
      <c r="L17" s="21"/>
      <c r="M17" s="24">
        <f t="shared" si="1"/>
        <v>1429</v>
      </c>
      <c r="N17" s="24">
        <f t="shared" si="2"/>
        <v>1429</v>
      </c>
    </row>
    <row r="18" spans="1:14" ht="45.75" customHeight="1" thickBot="1">
      <c r="A18" s="25" t="s">
        <v>30</v>
      </c>
      <c r="B18" s="36">
        <f>SUM(B14:B17)</f>
        <v>13475</v>
      </c>
      <c r="C18" s="36">
        <f>SUM(C14:C17)</f>
        <v>9545</v>
      </c>
      <c r="D18" s="52">
        <f t="shared" si="0"/>
        <v>70.83487940630798</v>
      </c>
      <c r="E18" s="36">
        <f aca="true" t="shared" si="4" ref="E18:K18">SUM(E14:E17)</f>
        <v>587</v>
      </c>
      <c r="F18" s="36">
        <f t="shared" si="4"/>
        <v>8958</v>
      </c>
      <c r="G18" s="36">
        <f t="shared" si="4"/>
        <v>2514</v>
      </c>
      <c r="H18" s="36">
        <f t="shared" si="4"/>
        <v>4162</v>
      </c>
      <c r="I18" s="36">
        <f t="shared" si="4"/>
        <v>1291</v>
      </c>
      <c r="J18" s="36">
        <f t="shared" si="4"/>
        <v>499</v>
      </c>
      <c r="K18" s="36">
        <f t="shared" si="4"/>
        <v>492</v>
      </c>
      <c r="L18" s="26"/>
      <c r="M18" s="24">
        <f t="shared" si="1"/>
        <v>8958</v>
      </c>
      <c r="N18" s="24">
        <f t="shared" si="2"/>
        <v>8958</v>
      </c>
    </row>
    <row r="19" spans="1:14" ht="32.25" customHeight="1" thickBot="1">
      <c r="A19" s="46" t="s">
        <v>31</v>
      </c>
      <c r="B19" s="37">
        <f>B18/4</f>
        <v>3368.75</v>
      </c>
      <c r="C19" s="39">
        <f>C18/B18</f>
        <v>0.7083487940630798</v>
      </c>
      <c r="D19" s="38"/>
      <c r="E19" s="38">
        <f>E18/B18</f>
        <v>0.0435621521335807</v>
      </c>
      <c r="F19" s="38">
        <f>F18/B18</f>
        <v>0.6647866419294991</v>
      </c>
      <c r="G19" s="39">
        <f>G18/F18</f>
        <v>0.28064300066979236</v>
      </c>
      <c r="H19" s="38">
        <f>H18/F18</f>
        <v>0.4646126367492744</v>
      </c>
      <c r="I19" s="38">
        <f>I18/F18</f>
        <v>0.14411699039964276</v>
      </c>
      <c r="J19" s="38">
        <f>J18/F18</f>
        <v>0.055704398303192675</v>
      </c>
      <c r="K19" s="40">
        <f>K18/F18</f>
        <v>0.05492297387809779</v>
      </c>
      <c r="L19" s="27"/>
      <c r="M19" s="28">
        <f t="shared" si="1"/>
        <v>0.9999999999999999</v>
      </c>
      <c r="N19" s="29">
        <f>F18/B18</f>
        <v>0.6647866419294991</v>
      </c>
    </row>
    <row r="20" spans="1:12" ht="29.25" customHeight="1" thickBot="1">
      <c r="A20" s="45" t="s">
        <v>32</v>
      </c>
      <c r="B20" s="44">
        <f>B18/10</f>
        <v>1347.5</v>
      </c>
      <c r="C20" s="30" t="s">
        <v>33</v>
      </c>
      <c r="D20" s="30"/>
      <c r="E20" s="31"/>
      <c r="F20" s="43">
        <f>INT((F18/2)+1)</f>
        <v>4480</v>
      </c>
      <c r="G20" s="8"/>
      <c r="H20" s="8"/>
      <c r="I20" s="8"/>
      <c r="J20" s="8"/>
      <c r="K20" s="8"/>
      <c r="L20" s="8"/>
    </row>
    <row r="21" ht="18.75">
      <c r="A21" s="10"/>
    </row>
    <row r="22" spans="1:10" ht="18.7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8.7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8.7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8.7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8.7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8.7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8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8.7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8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8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8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8.7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8.75">
      <c r="A34" s="6"/>
      <c r="B34" s="6"/>
      <c r="C34" s="6"/>
      <c r="D34" s="6"/>
      <c r="E34" s="6"/>
      <c r="F34" s="6"/>
      <c r="G34" s="6"/>
      <c r="H34" s="6"/>
      <c r="I34" s="6"/>
      <c r="J34" s="6"/>
    </row>
  </sheetData>
  <printOptions horizontalCentered="1"/>
  <pageMargins left="0.2362204724409449" right="0.2362204724409449" top="0.51" bottom="0" header="0.1968503937007874" footer="0.2362204724409449"/>
  <pageSetup fitToHeight="1" fitToWidth="1" horizontalDpi="300" verticalDpi="300" orientation="landscape" paperSize="9" scale="93" r:id="rId2"/>
  <headerFooter alignWithMargins="0">
    <oddHeader>&amp;LService Population&amp;C   &amp;R&amp;"Helv,Normal"&amp;12Le  &amp;D à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="75" zoomScaleNormal="75" workbookViewId="0" topLeftCell="A1">
      <selection activeCell="G9" sqref="G9"/>
    </sheetView>
  </sheetViews>
  <sheetFormatPr defaultColWidth="10.90625" defaultRowHeight="18"/>
  <cols>
    <col min="1" max="1" width="10.99609375" style="32" customWidth="1"/>
    <col min="2" max="2" width="6.90625" style="10" customWidth="1"/>
    <col min="3" max="3" width="12.18359375" style="10" customWidth="1"/>
    <col min="4" max="4" width="6.6328125" style="10" customWidth="1"/>
    <col min="5" max="5" width="6.90625" style="10" customWidth="1"/>
    <col min="6" max="6" width="8.72265625" style="10" customWidth="1"/>
    <col min="7" max="8" width="15.54296875" style="10" customWidth="1"/>
    <col min="9" max="9" width="1.8125" style="10" customWidth="1"/>
    <col min="10" max="10" width="11.99609375" style="10" customWidth="1"/>
    <col min="11" max="11" width="8.18359375" style="10" customWidth="1"/>
    <col min="12" max="16384" width="10.90625" style="10" customWidth="1"/>
  </cols>
  <sheetData>
    <row r="1" spans="1:13" s="7" customFormat="1" ht="35.25" customHeight="1">
      <c r="A1" s="3" t="s">
        <v>0</v>
      </c>
      <c r="B1" s="4"/>
      <c r="C1" s="4"/>
      <c r="D1" s="4"/>
      <c r="E1" s="4"/>
      <c r="F1" s="5"/>
      <c r="G1" s="3"/>
      <c r="H1" s="3"/>
      <c r="I1" s="5"/>
      <c r="J1" s="6" t="s">
        <v>1</v>
      </c>
      <c r="K1" s="6"/>
      <c r="L1" s="6"/>
      <c r="M1" s="6"/>
    </row>
    <row r="2" spans="1:13" ht="18.75">
      <c r="A2" s="8"/>
      <c r="B2" s="8"/>
      <c r="C2" s="8"/>
      <c r="D2" s="8"/>
      <c r="E2" s="8"/>
      <c r="F2" s="8"/>
      <c r="G2" s="8"/>
      <c r="H2" s="8"/>
      <c r="I2" s="9"/>
      <c r="J2" s="6"/>
      <c r="K2" s="6"/>
      <c r="L2" s="6"/>
      <c r="M2" s="6"/>
    </row>
    <row r="3" spans="1:13" ht="22.5">
      <c r="A3" s="11" t="s">
        <v>2</v>
      </c>
      <c r="B3" s="8"/>
      <c r="C3" s="8"/>
      <c r="D3" s="8"/>
      <c r="E3" s="8"/>
      <c r="F3" s="8"/>
      <c r="G3" s="12" t="s">
        <v>3</v>
      </c>
      <c r="H3" s="8"/>
      <c r="I3" s="9"/>
      <c r="J3" s="13">
        <v>36968</v>
      </c>
      <c r="K3" s="6"/>
      <c r="L3" s="6"/>
      <c r="M3" s="6"/>
    </row>
    <row r="4" spans="1:13" ht="11.25" customHeight="1" thickBot="1">
      <c r="A4" s="14" t="s">
        <v>4</v>
      </c>
      <c r="B4" s="8"/>
      <c r="C4" s="8"/>
      <c r="D4" s="8"/>
      <c r="E4" s="8"/>
      <c r="F4" s="8" t="s">
        <v>3</v>
      </c>
      <c r="G4" s="15"/>
      <c r="H4" s="16"/>
      <c r="I4" s="8"/>
      <c r="J4" s="6"/>
      <c r="K4" s="6"/>
      <c r="L4" s="6"/>
      <c r="M4" s="6"/>
    </row>
    <row r="5" spans="1:13" ht="19.5" thickBot="1">
      <c r="A5" s="8" t="s">
        <v>3</v>
      </c>
      <c r="B5" s="8"/>
      <c r="C5" s="8"/>
      <c r="D5" s="8"/>
      <c r="E5" s="8"/>
      <c r="F5" s="8"/>
      <c r="G5" s="8"/>
      <c r="H5" s="8"/>
      <c r="I5" s="8"/>
      <c r="J5" s="17" t="s">
        <v>5</v>
      </c>
      <c r="K5" s="18"/>
      <c r="L5" s="6"/>
      <c r="M5" s="6"/>
    </row>
    <row r="6" spans="1:11" s="68" customFormat="1" ht="63" customHeight="1" thickBot="1">
      <c r="A6" s="62" t="s">
        <v>6</v>
      </c>
      <c r="B6" s="63" t="s">
        <v>7</v>
      </c>
      <c r="C6" s="63" t="s">
        <v>8</v>
      </c>
      <c r="D6" s="64" t="s">
        <v>9</v>
      </c>
      <c r="E6" s="63" t="s">
        <v>10</v>
      </c>
      <c r="F6" s="63" t="s">
        <v>11</v>
      </c>
      <c r="G6" s="86" t="s">
        <v>34</v>
      </c>
      <c r="H6" s="86" t="s">
        <v>35</v>
      </c>
      <c r="I6" s="65"/>
      <c r="J6" s="66" t="s">
        <v>17</v>
      </c>
      <c r="K6" s="67" t="s">
        <v>18</v>
      </c>
    </row>
    <row r="7" spans="1:11" s="68" customFormat="1" ht="27.75" customHeight="1">
      <c r="A7" s="69" t="s">
        <v>19</v>
      </c>
      <c r="B7" s="70">
        <v>1146</v>
      </c>
      <c r="C7" s="71">
        <v>499</v>
      </c>
      <c r="D7" s="72">
        <f aca="true" t="shared" si="0" ref="D7:D18">C7*100/B7</f>
        <v>43.54275741710297</v>
      </c>
      <c r="E7" s="71">
        <v>18</v>
      </c>
      <c r="F7" s="71">
        <v>481</v>
      </c>
      <c r="G7" s="73">
        <v>258</v>
      </c>
      <c r="H7" s="74">
        <v>223</v>
      </c>
      <c r="I7" s="75"/>
      <c r="J7" s="76">
        <f aca="true" t="shared" si="1" ref="J7:J19">SUM(G7:H7)</f>
        <v>481</v>
      </c>
      <c r="K7" s="76">
        <f aca="true" t="shared" si="2" ref="K7:K18">C7-E7</f>
        <v>481</v>
      </c>
    </row>
    <row r="8" spans="1:11" s="68" customFormat="1" ht="27.75" customHeight="1">
      <c r="A8" s="69" t="s">
        <v>20</v>
      </c>
      <c r="B8" s="77">
        <v>1017</v>
      </c>
      <c r="C8" s="78">
        <v>460</v>
      </c>
      <c r="D8" s="79">
        <f t="shared" si="0"/>
        <v>45.23107177974435</v>
      </c>
      <c r="E8" s="78">
        <v>21</v>
      </c>
      <c r="F8" s="78">
        <v>439</v>
      </c>
      <c r="G8" s="80">
        <v>245</v>
      </c>
      <c r="H8" s="81">
        <v>194</v>
      </c>
      <c r="I8" s="75"/>
      <c r="J8" s="76">
        <f t="shared" si="1"/>
        <v>439</v>
      </c>
      <c r="K8" s="76">
        <f t="shared" si="2"/>
        <v>439</v>
      </c>
    </row>
    <row r="9" spans="1:11" s="68" customFormat="1" ht="27.75" customHeight="1">
      <c r="A9" s="69" t="s">
        <v>21</v>
      </c>
      <c r="B9" s="77">
        <v>871</v>
      </c>
      <c r="C9" s="78">
        <v>380</v>
      </c>
      <c r="D9" s="79">
        <f t="shared" si="0"/>
        <v>43.62801377726751</v>
      </c>
      <c r="E9" s="78">
        <v>26</v>
      </c>
      <c r="F9" s="78">
        <v>354</v>
      </c>
      <c r="G9" s="80">
        <v>196</v>
      </c>
      <c r="H9" s="81">
        <v>158</v>
      </c>
      <c r="I9" s="75"/>
      <c r="J9" s="76">
        <f t="shared" si="1"/>
        <v>354</v>
      </c>
      <c r="K9" s="76">
        <f t="shared" si="2"/>
        <v>354</v>
      </c>
    </row>
    <row r="10" spans="1:11" s="68" customFormat="1" ht="27.75" customHeight="1">
      <c r="A10" s="69" t="s">
        <v>22</v>
      </c>
      <c r="B10" s="77">
        <v>892</v>
      </c>
      <c r="C10" s="78">
        <v>389</v>
      </c>
      <c r="D10" s="79">
        <f t="shared" si="0"/>
        <v>43.60986547085202</v>
      </c>
      <c r="E10" s="78">
        <v>23</v>
      </c>
      <c r="F10" s="78">
        <v>366</v>
      </c>
      <c r="G10" s="80">
        <v>196</v>
      </c>
      <c r="H10" s="81">
        <v>170</v>
      </c>
      <c r="I10" s="75"/>
      <c r="J10" s="76">
        <f t="shared" si="1"/>
        <v>366</v>
      </c>
      <c r="K10" s="76">
        <f t="shared" si="2"/>
        <v>366</v>
      </c>
    </row>
    <row r="11" spans="1:11" s="68" customFormat="1" ht="27.75" customHeight="1">
      <c r="A11" s="69" t="s">
        <v>23</v>
      </c>
      <c r="B11" s="77">
        <v>825</v>
      </c>
      <c r="C11" s="78">
        <v>378</v>
      </c>
      <c r="D11" s="79">
        <f t="shared" si="0"/>
        <v>45.81818181818182</v>
      </c>
      <c r="E11" s="78">
        <v>11</v>
      </c>
      <c r="F11" s="78">
        <v>367</v>
      </c>
      <c r="G11" s="80">
        <v>152</v>
      </c>
      <c r="H11" s="81">
        <v>215</v>
      </c>
      <c r="I11" s="75"/>
      <c r="J11" s="76">
        <f t="shared" si="1"/>
        <v>367</v>
      </c>
      <c r="K11" s="76">
        <f t="shared" si="2"/>
        <v>367</v>
      </c>
    </row>
    <row r="12" spans="1:11" s="68" customFormat="1" ht="27.75" customHeight="1">
      <c r="A12" s="69" t="s">
        <v>24</v>
      </c>
      <c r="B12" s="77">
        <v>1068</v>
      </c>
      <c r="C12" s="78">
        <v>539</v>
      </c>
      <c r="D12" s="79">
        <f t="shared" si="0"/>
        <v>50.46816479400749</v>
      </c>
      <c r="E12" s="78">
        <v>33</v>
      </c>
      <c r="F12" s="78">
        <v>506</v>
      </c>
      <c r="G12" s="80">
        <v>272</v>
      </c>
      <c r="H12" s="81">
        <v>234</v>
      </c>
      <c r="I12" s="75"/>
      <c r="J12" s="76">
        <f t="shared" si="1"/>
        <v>506</v>
      </c>
      <c r="K12" s="76">
        <f t="shared" si="2"/>
        <v>506</v>
      </c>
    </row>
    <row r="13" spans="1:11" s="68" customFormat="1" ht="27.75" customHeight="1" thickBot="1">
      <c r="A13" s="69" t="s">
        <v>25</v>
      </c>
      <c r="B13" s="77">
        <v>780</v>
      </c>
      <c r="C13" s="78">
        <v>325</v>
      </c>
      <c r="D13" s="79">
        <f t="shared" si="0"/>
        <v>41.666666666666664</v>
      </c>
      <c r="E13" s="78">
        <v>19</v>
      </c>
      <c r="F13" s="78">
        <v>306</v>
      </c>
      <c r="G13" s="80">
        <v>168</v>
      </c>
      <c r="H13" s="81">
        <v>138</v>
      </c>
      <c r="I13" s="75"/>
      <c r="J13" s="76">
        <f t="shared" si="1"/>
        <v>306</v>
      </c>
      <c r="K13" s="76">
        <f t="shared" si="2"/>
        <v>306</v>
      </c>
    </row>
    <row r="14" spans="1:11" s="68" customFormat="1" ht="50.25" customHeight="1" thickBot="1">
      <c r="A14" s="66" t="s">
        <v>26</v>
      </c>
      <c r="B14" s="82">
        <f>SUM(B7:B13)</f>
        <v>6599</v>
      </c>
      <c r="C14" s="82">
        <f>SUM(C7:C13)</f>
        <v>2970</v>
      </c>
      <c r="D14" s="83">
        <f t="shared" si="0"/>
        <v>45.00681921503258</v>
      </c>
      <c r="E14" s="82">
        <f>SUM(E7:E13)</f>
        <v>151</v>
      </c>
      <c r="F14" s="82">
        <f>SUM(F7:F13)</f>
        <v>2819</v>
      </c>
      <c r="G14" s="82">
        <f>SUM(G7:G13)</f>
        <v>1487</v>
      </c>
      <c r="H14" s="82">
        <f>SUM(H7:H13)</f>
        <v>1332</v>
      </c>
      <c r="I14" s="84"/>
      <c r="J14" s="82">
        <f t="shared" si="1"/>
        <v>2819</v>
      </c>
      <c r="K14" s="82">
        <f t="shared" si="2"/>
        <v>2819</v>
      </c>
    </row>
    <row r="15" spans="1:11" s="68" customFormat="1" ht="30" customHeight="1" thickBot="1">
      <c r="A15" s="62" t="s">
        <v>27</v>
      </c>
      <c r="B15" s="82">
        <v>3391</v>
      </c>
      <c r="C15" s="85">
        <v>2682</v>
      </c>
      <c r="D15" s="83">
        <f t="shared" si="0"/>
        <v>79.09171335889118</v>
      </c>
      <c r="E15" s="85">
        <v>122</v>
      </c>
      <c r="F15" s="85">
        <v>2560</v>
      </c>
      <c r="G15" s="85">
        <v>968</v>
      </c>
      <c r="H15" s="85">
        <v>1592</v>
      </c>
      <c r="I15" s="75"/>
      <c r="J15" s="82">
        <f t="shared" si="1"/>
        <v>2560</v>
      </c>
      <c r="K15" s="82">
        <f t="shared" si="2"/>
        <v>2560</v>
      </c>
    </row>
    <row r="16" spans="1:11" s="68" customFormat="1" ht="30" customHeight="1" thickBot="1">
      <c r="A16" s="62" t="s">
        <v>28</v>
      </c>
      <c r="B16" s="82">
        <v>1390</v>
      </c>
      <c r="C16" s="85">
        <v>814</v>
      </c>
      <c r="D16" s="83">
        <f t="shared" si="0"/>
        <v>58.56115107913669</v>
      </c>
      <c r="E16" s="85">
        <v>24</v>
      </c>
      <c r="F16" s="85">
        <v>790</v>
      </c>
      <c r="G16" s="85">
        <v>345</v>
      </c>
      <c r="H16" s="85">
        <v>445</v>
      </c>
      <c r="I16" s="75"/>
      <c r="J16" s="82">
        <f t="shared" si="1"/>
        <v>790</v>
      </c>
      <c r="K16" s="82">
        <f t="shared" si="2"/>
        <v>790</v>
      </c>
    </row>
    <row r="17" spans="1:11" s="68" customFormat="1" ht="30" customHeight="1" thickBot="1">
      <c r="A17" s="62" t="s">
        <v>29</v>
      </c>
      <c r="B17" s="82">
        <v>2095</v>
      </c>
      <c r="C17" s="85">
        <v>1258</v>
      </c>
      <c r="D17" s="83">
        <f t="shared" si="0"/>
        <v>60.04773269689738</v>
      </c>
      <c r="E17" s="85">
        <v>66</v>
      </c>
      <c r="F17" s="85">
        <v>1192</v>
      </c>
      <c r="G17" s="85">
        <v>609</v>
      </c>
      <c r="H17" s="85">
        <v>583</v>
      </c>
      <c r="I17" s="75"/>
      <c r="J17" s="82">
        <f t="shared" si="1"/>
        <v>1192</v>
      </c>
      <c r="K17" s="82">
        <f t="shared" si="2"/>
        <v>1192</v>
      </c>
    </row>
    <row r="18" spans="1:11" ht="45.75" customHeight="1" thickBot="1">
      <c r="A18" s="25" t="s">
        <v>30</v>
      </c>
      <c r="B18" s="36">
        <f>SUM(B14:B17)</f>
        <v>13475</v>
      </c>
      <c r="C18" s="36">
        <f>SUM(C14:C17)</f>
        <v>7724</v>
      </c>
      <c r="D18" s="52">
        <f t="shared" si="0"/>
        <v>57.32096474953618</v>
      </c>
      <c r="E18" s="36">
        <f>SUM(E14:E17)</f>
        <v>363</v>
      </c>
      <c r="F18" s="36">
        <f>SUM(F14:F17)</f>
        <v>7361</v>
      </c>
      <c r="G18" s="36">
        <f>SUM(G14:G17)</f>
        <v>3409</v>
      </c>
      <c r="H18" s="36">
        <f>SUM(H14:H17)</f>
        <v>3952</v>
      </c>
      <c r="I18" s="26"/>
      <c r="J18" s="24">
        <f t="shared" si="1"/>
        <v>7361</v>
      </c>
      <c r="K18" s="24">
        <f t="shared" si="2"/>
        <v>7361</v>
      </c>
    </row>
    <row r="19" spans="1:11" ht="32.25" customHeight="1" thickBot="1">
      <c r="A19" s="46" t="s">
        <v>31</v>
      </c>
      <c r="B19" s="37">
        <f>B18/4</f>
        <v>3368.75</v>
      </c>
      <c r="C19" s="39">
        <f>C18/B18</f>
        <v>0.5732096474953617</v>
      </c>
      <c r="D19" s="38"/>
      <c r="E19" s="38">
        <f>E18/B18</f>
        <v>0.026938775510204082</v>
      </c>
      <c r="F19" s="38">
        <f>F18/B18</f>
        <v>0.5462708719851577</v>
      </c>
      <c r="G19" s="39">
        <f>G18/F18</f>
        <v>0.46311642439885886</v>
      </c>
      <c r="H19" s="38">
        <f>H18/F18</f>
        <v>0.5368835756011412</v>
      </c>
      <c r="I19" s="27"/>
      <c r="J19" s="28">
        <f t="shared" si="1"/>
        <v>1</v>
      </c>
      <c r="K19" s="29">
        <f>F18/B18</f>
        <v>0.5462708719851577</v>
      </c>
    </row>
    <row r="20" spans="1:9" ht="29.25" customHeight="1" thickBot="1">
      <c r="A20" s="45" t="s">
        <v>32</v>
      </c>
      <c r="B20" s="44">
        <f>B18/10</f>
        <v>1347.5</v>
      </c>
      <c r="C20" s="30" t="s">
        <v>33</v>
      </c>
      <c r="D20" s="30"/>
      <c r="E20" s="31"/>
      <c r="F20" s="43">
        <f>INT((F18/2)+1)</f>
        <v>3681</v>
      </c>
      <c r="G20" s="8"/>
      <c r="H20" s="8"/>
      <c r="I20" s="8"/>
    </row>
    <row r="21" ht="18.75">
      <c r="A21" s="10"/>
    </row>
    <row r="22" spans="1:8" ht="18.75">
      <c r="A22" s="6"/>
      <c r="B22" s="6"/>
      <c r="C22" s="6"/>
      <c r="D22" s="6"/>
      <c r="E22" s="6"/>
      <c r="F22" s="6"/>
      <c r="G22" s="6"/>
      <c r="H22" s="6"/>
    </row>
    <row r="23" spans="1:8" ht="18.75">
      <c r="A23" s="6"/>
      <c r="B23" s="6"/>
      <c r="C23" s="6"/>
      <c r="D23" s="6"/>
      <c r="E23" s="6"/>
      <c r="F23" s="6"/>
      <c r="G23" s="6"/>
      <c r="H23" s="6"/>
    </row>
    <row r="24" spans="1:8" ht="18.75">
      <c r="A24" s="6"/>
      <c r="B24" s="6"/>
      <c r="C24" s="6"/>
      <c r="D24" s="6"/>
      <c r="E24" s="6"/>
      <c r="F24" s="6"/>
      <c r="G24" s="6"/>
      <c r="H24" s="6"/>
    </row>
    <row r="25" spans="1:8" ht="18.75">
      <c r="A25" s="6"/>
      <c r="B25" s="6"/>
      <c r="C25" s="6"/>
      <c r="D25" s="6"/>
      <c r="E25" s="6"/>
      <c r="F25" s="6"/>
      <c r="G25" s="6"/>
      <c r="H25" s="6"/>
    </row>
    <row r="26" spans="1:8" ht="18.75">
      <c r="A26" s="6"/>
      <c r="B26" s="6"/>
      <c r="C26" s="6"/>
      <c r="D26" s="6"/>
      <c r="E26" s="6"/>
      <c r="F26" s="6"/>
      <c r="G26" s="6"/>
      <c r="H26" s="6"/>
    </row>
    <row r="27" spans="1:8" ht="18.75">
      <c r="A27" s="6"/>
      <c r="B27" s="6"/>
      <c r="C27" s="6"/>
      <c r="D27" s="6"/>
      <c r="E27" s="6"/>
      <c r="F27" s="6"/>
      <c r="G27" s="6"/>
      <c r="H27" s="6"/>
    </row>
    <row r="28" spans="1:8" ht="18.75">
      <c r="A28" s="6"/>
      <c r="B28" s="6"/>
      <c r="C28" s="6"/>
      <c r="D28" s="6"/>
      <c r="E28" s="6"/>
      <c r="F28" s="6"/>
      <c r="G28" s="6"/>
      <c r="H28" s="6"/>
    </row>
    <row r="29" spans="1:8" ht="18.75">
      <c r="A29" s="6"/>
      <c r="B29" s="6"/>
      <c r="C29" s="6"/>
      <c r="D29" s="6"/>
      <c r="E29" s="6"/>
      <c r="F29" s="6"/>
      <c r="G29" s="6"/>
      <c r="H29" s="6"/>
    </row>
    <row r="30" spans="1:8" ht="18.75">
      <c r="A30" s="6"/>
      <c r="B30" s="6"/>
      <c r="C30" s="6"/>
      <c r="D30" s="6"/>
      <c r="E30" s="6"/>
      <c r="F30" s="6"/>
      <c r="G30" s="6"/>
      <c r="H30" s="6"/>
    </row>
    <row r="31" spans="1:8" ht="18.75">
      <c r="A31" s="6"/>
      <c r="B31" s="6"/>
      <c r="C31" s="6"/>
      <c r="D31" s="6"/>
      <c r="E31" s="6"/>
      <c r="F31" s="6"/>
      <c r="G31" s="6"/>
      <c r="H31" s="6"/>
    </row>
    <row r="32" spans="1:8" ht="18.75">
      <c r="A32" s="6"/>
      <c r="B32" s="6"/>
      <c r="C32" s="6"/>
      <c r="D32" s="6"/>
      <c r="E32" s="6"/>
      <c r="F32" s="6"/>
      <c r="G32" s="6"/>
      <c r="H32" s="6"/>
    </row>
    <row r="33" spans="1:8" ht="18.75">
      <c r="A33" s="6"/>
      <c r="B33" s="6"/>
      <c r="C33" s="6"/>
      <c r="D33" s="6"/>
      <c r="E33" s="6"/>
      <c r="F33" s="6"/>
      <c r="G33" s="6"/>
      <c r="H33" s="6"/>
    </row>
    <row r="34" spans="1:8" ht="18.75">
      <c r="A34" s="6"/>
      <c r="B34" s="6"/>
      <c r="C34" s="6"/>
      <c r="D34" s="6"/>
      <c r="E34" s="6"/>
      <c r="F34" s="6"/>
      <c r="G34" s="6"/>
      <c r="H34" s="6"/>
    </row>
  </sheetData>
  <printOptions horizontalCentered="1"/>
  <pageMargins left="0.2362204724409449" right="0.2362204724409449" top="0.51" bottom="0" header="0.1968503937007874" footer="0.2362204724409449"/>
  <pageSetup fitToHeight="1" fitToWidth="1" horizontalDpi="300" verticalDpi="300" orientation="landscape" paperSize="9" scale="97" r:id="rId2"/>
  <headerFooter alignWithMargins="0">
    <oddHeader>&amp;LService Population&amp;C   &amp;R&amp;"Helv,Normal"&amp;12Le  &amp;D à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RODEZ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Hôtel de Ville</dc:creator>
  <cp:keywords/>
  <dc:description/>
  <cp:lastModifiedBy>pop-phc</cp:lastModifiedBy>
  <cp:lastPrinted>2001-03-18T19:41:14Z</cp:lastPrinted>
  <dcterms:created xsi:type="dcterms:W3CDTF">2001-02-23T12:43:25Z</dcterms:created>
  <dcterms:modified xsi:type="dcterms:W3CDTF">2011-03-23T13:01:28Z</dcterms:modified>
  <cp:category/>
  <cp:version/>
  <cp:contentType/>
  <cp:contentStatus/>
</cp:coreProperties>
</file>