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5685" activeTab="0"/>
  </bookViews>
  <sheets>
    <sheet name="20 mars 1994" sheetId="1" r:id="rId1"/>
    <sheet name="27 mars 1994" sheetId="2" r:id="rId2"/>
  </sheets>
  <definedNames>
    <definedName name="CRITERIA" localSheetId="0">'20 mars 1994'!$A$1:$J$20</definedName>
    <definedName name="CRITERIA">'27 mars 1994'!$A$1:$H$20</definedName>
    <definedName name="_xlnm.Print_Area" localSheetId="0">'20 mars 1994'!$A$1:$K$21</definedName>
    <definedName name="_xlnm.Print_Area" localSheetId="1">'27 mars 1994'!$A$1:$H$19</definedName>
  </definedNames>
  <calcPr fullCalcOnLoad="1"/>
</workbook>
</file>

<file path=xl/sharedStrings.xml><?xml version="1.0" encoding="utf-8"?>
<sst xmlns="http://schemas.openxmlformats.org/spreadsheetml/2006/main" count="66" uniqueCount="35">
  <si>
    <t>ELECTIONS CANTONALES</t>
  </si>
  <si>
    <t>Rodez-Ouest</t>
  </si>
  <si>
    <t>CANTON de RODEZ-OUEST</t>
  </si>
  <si>
    <t xml:space="preserve">         </t>
  </si>
  <si>
    <t xml:space="preserve"> </t>
  </si>
  <si>
    <t>CONTROLE</t>
  </si>
  <si>
    <t>BUREAUX</t>
  </si>
  <si>
    <t>INSCRITS</t>
  </si>
  <si>
    <t>VOTANTS</t>
  </si>
  <si>
    <t>Taux
participation</t>
  </si>
  <si>
    <t>NULS</t>
  </si>
  <si>
    <t>EXPRIMES</t>
  </si>
  <si>
    <t>Yvan
GINESTA</t>
  </si>
  <si>
    <t>Jean-Paul
ESPINASSE</t>
  </si>
  <si>
    <t>Contrôle
Total
Candidats</t>
  </si>
  <si>
    <t>Rappel
EXPRIMES</t>
  </si>
  <si>
    <t>Rodez N° 9</t>
  </si>
  <si>
    <t>Rodez N° 10</t>
  </si>
  <si>
    <t>Rodez N° 11</t>
  </si>
  <si>
    <t>Rodez N° 12</t>
  </si>
  <si>
    <t>Rodez N° 13</t>
  </si>
  <si>
    <t>Rodez N° 14</t>
  </si>
  <si>
    <t>Rodez N° 15</t>
  </si>
  <si>
    <t>TOTAL
 RODEZ-OUEST</t>
  </si>
  <si>
    <t>LUC</t>
  </si>
  <si>
    <t>DRUELLE</t>
  </si>
  <si>
    <t>OLEMPS</t>
  </si>
  <si>
    <t>TOTAL
 GENERAL</t>
  </si>
  <si>
    <t>Pourcentages :</t>
  </si>
  <si>
    <t>Michel
VESCO</t>
  </si>
  <si>
    <t>André
MARCAIS</t>
  </si>
  <si>
    <t>Alain
PUECH</t>
  </si>
  <si>
    <t>Le quart est de :</t>
  </si>
  <si>
    <t>10 % correspond à :</t>
  </si>
  <si>
    <t>MAJORITE ABSOLUE :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</si>
</sst>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/mmm/yy"/>
    <numFmt numFmtId="177" formatCode="dd/mmm"/>
    <numFmt numFmtId="178" formatCode="mmm/yy"/>
  </numFmts>
  <fonts count="26">
    <font>
      <b/>
      <sz val="14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4"/>
      <name val="Times New Roman"/>
      <family val="0"/>
    </font>
    <font>
      <b/>
      <sz val="18"/>
      <name val="Helv"/>
      <family val="0"/>
    </font>
    <font>
      <b/>
      <u val="single"/>
      <sz val="24"/>
      <name val="Times New Roman"/>
      <family val="0"/>
    </font>
    <font>
      <b/>
      <sz val="18"/>
      <name val="Times New Roman"/>
      <family val="0"/>
    </font>
    <font>
      <sz val="14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sz val="11"/>
      <name val="Times New Roman"/>
      <family val="0"/>
    </font>
    <font>
      <b/>
      <sz val="12"/>
      <name val="Helv"/>
      <family val="0"/>
    </font>
    <font>
      <b/>
      <u val="single"/>
      <sz val="2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lightDown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">
    <xf numFmtId="0" fontId="0" fillId="0" borderId="1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4" xfId="0" applyFont="1" applyBorder="1" applyAlignment="1" applyProtection="1">
      <alignment horizontal="centerContinuous"/>
      <protection/>
    </xf>
    <xf numFmtId="0" fontId="10" fillId="0" borderId="5" xfId="0" applyFont="1" applyBorder="1" applyAlignment="1" applyProtection="1">
      <alignment horizont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3" fontId="5" fillId="0" borderId="6" xfId="0" applyNumberFormat="1" applyFont="1" applyBorder="1" applyAlignment="1" applyProtection="1">
      <alignment/>
      <protection/>
    </xf>
    <xf numFmtId="3" fontId="11" fillId="0" borderId="0" xfId="0" applyNumberFormat="1" applyFont="1" applyBorder="1" applyAlignment="1" applyProtection="1">
      <alignment/>
      <protection/>
    </xf>
    <xf numFmtId="3" fontId="5" fillId="0" borderId="5" xfId="0" applyNumberFormat="1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center" wrapText="1"/>
      <protection/>
    </xf>
    <xf numFmtId="3" fontId="5" fillId="0" borderId="0" xfId="0" applyNumberFormat="1" applyFont="1" applyBorder="1" applyAlignment="1" applyProtection="1">
      <alignment/>
      <protection/>
    </xf>
    <xf numFmtId="10" fontId="11" fillId="0" borderId="0" xfId="0" applyNumberFormat="1" applyFont="1" applyBorder="1" applyAlignment="1" applyProtection="1">
      <alignment/>
      <protection/>
    </xf>
    <xf numFmtId="10" fontId="5" fillId="0" borderId="5" xfId="0" applyNumberFormat="1" applyFont="1" applyBorder="1" applyAlignment="1" applyProtection="1">
      <alignment/>
      <protection/>
    </xf>
    <xf numFmtId="10" fontId="11" fillId="0" borderId="5" xfId="0" applyNumberFormat="1" applyFont="1" applyBorder="1" applyAlignment="1" applyProtection="1">
      <alignment/>
      <protection/>
    </xf>
    <xf numFmtId="0" fontId="12" fillId="0" borderId="5" xfId="0" applyFont="1" applyBorder="1" applyAlignment="1" applyProtection="1">
      <alignment horizontal="center" vertical="center"/>
      <protection/>
    </xf>
    <xf numFmtId="3" fontId="9" fillId="0" borderId="7" xfId="0" applyNumberFormat="1" applyFont="1" applyBorder="1" applyAlignment="1" applyProtection="1">
      <alignment/>
      <protection/>
    </xf>
    <xf numFmtId="3" fontId="9" fillId="0" borderId="8" xfId="0" applyNumberFormat="1" applyFont="1" applyBorder="1" applyAlignment="1" applyProtection="1">
      <alignment/>
      <protection/>
    </xf>
    <xf numFmtId="3" fontId="9" fillId="0" borderId="9" xfId="0" applyNumberFormat="1" applyFont="1" applyBorder="1" applyAlignment="1" applyProtection="1">
      <alignment/>
      <protection/>
    </xf>
    <xf numFmtId="3" fontId="9" fillId="0" borderId="6" xfId="0" applyNumberFormat="1" applyFont="1" applyBorder="1" applyAlignment="1" applyProtection="1">
      <alignment/>
      <protection/>
    </xf>
    <xf numFmtId="3" fontId="13" fillId="0" borderId="5" xfId="0" applyNumberFormat="1" applyFont="1" applyBorder="1" applyAlignment="1" applyProtection="1">
      <alignment/>
      <protection/>
    </xf>
    <xf numFmtId="10" fontId="13" fillId="0" borderId="10" xfId="0" applyNumberFormat="1" applyFont="1" applyBorder="1" applyAlignment="1" applyProtection="1">
      <alignment/>
      <protection/>
    </xf>
    <xf numFmtId="0" fontId="14" fillId="0" borderId="11" xfId="0" applyFont="1" applyBorder="1" applyAlignment="1" applyProtection="1">
      <alignment horizontal="center"/>
      <protection/>
    </xf>
    <xf numFmtId="0" fontId="12" fillId="0" borderId="5" xfId="0" applyFont="1" applyBorder="1" applyAlignment="1" applyProtection="1">
      <alignment horizontal="center" wrapText="1"/>
      <protection/>
    </xf>
    <xf numFmtId="2" fontId="9" fillId="0" borderId="8" xfId="0" applyNumberFormat="1" applyFont="1" applyBorder="1" applyAlignment="1" applyProtection="1">
      <alignment/>
      <protection/>
    </xf>
    <xf numFmtId="2" fontId="5" fillId="0" borderId="8" xfId="0" applyNumberFormat="1" applyFont="1" applyBorder="1" applyAlignment="1" applyProtection="1">
      <alignment/>
      <protection/>
    </xf>
    <xf numFmtId="2" fontId="9" fillId="0" borderId="6" xfId="0" applyNumberFormat="1" applyFont="1" applyBorder="1" applyAlignment="1" applyProtection="1">
      <alignment/>
      <protection/>
    </xf>
    <xf numFmtId="2" fontId="13" fillId="0" borderId="5" xfId="0" applyNumberFormat="1" applyFont="1" applyBorder="1" applyAlignment="1" applyProtection="1">
      <alignment/>
      <protection/>
    </xf>
    <xf numFmtId="0" fontId="14" fillId="0" borderId="2" xfId="0" applyFont="1" applyBorder="1" applyAlignment="1" applyProtection="1">
      <alignment horizontal="center" vertical="center" wrapText="1"/>
      <protection/>
    </xf>
    <xf numFmtId="0" fontId="11" fillId="0" borderId="2" xfId="0" applyFont="1" applyBorder="1" applyAlignment="1" applyProtection="1">
      <alignment horizontal="center" vertical="center"/>
      <protection/>
    </xf>
    <xf numFmtId="10" fontId="13" fillId="3" borderId="10" xfId="0" applyNumberFormat="1" applyFont="1" applyFill="1" applyBorder="1" applyAlignment="1" applyProtection="1">
      <alignment/>
      <protection/>
    </xf>
    <xf numFmtId="0" fontId="15" fillId="0" borderId="12" xfId="0" applyFont="1" applyBorder="1" applyAlignment="1" applyProtection="1">
      <alignment horizontal="centerContinuous"/>
      <protection/>
    </xf>
    <xf numFmtId="0" fontId="0" fillId="0" borderId="13" xfId="0" applyFont="1" applyBorder="1" applyAlignment="1" applyProtection="1">
      <alignment horizontal="centerContinuous"/>
      <protection/>
    </xf>
    <xf numFmtId="3" fontId="5" fillId="0" borderId="8" xfId="0" applyNumberFormat="1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15" fontId="9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Continuous"/>
      <protection/>
    </xf>
    <xf numFmtId="0" fontId="17" fillId="0" borderId="0" xfId="0" applyFont="1" applyBorder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0" xfId="0" applyFont="1" applyAlignment="1">
      <alignment/>
    </xf>
    <xf numFmtId="0" fontId="17" fillId="0" borderId="14" xfId="0" applyFont="1" applyBorder="1" applyAlignment="1">
      <alignment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/>
    </xf>
    <xf numFmtId="1" fontId="17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176" fontId="17" fillId="0" borderId="0" xfId="0" applyNumberFormat="1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3" xfId="0" applyFont="1" applyBorder="1" applyAlignment="1" applyProtection="1">
      <alignment horizontal="centerContinuous"/>
      <protection/>
    </xf>
    <xf numFmtId="0" fontId="17" fillId="0" borderId="4" xfId="0" applyFont="1" applyBorder="1" applyAlignment="1" applyProtection="1">
      <alignment horizontal="centerContinuous"/>
      <protection/>
    </xf>
    <xf numFmtId="0" fontId="21" fillId="0" borderId="5" xfId="0" applyFont="1" applyBorder="1" applyAlignment="1" applyProtection="1">
      <alignment horizontal="center" vertical="center"/>
      <protection/>
    </xf>
    <xf numFmtId="0" fontId="20" fillId="0" borderId="2" xfId="0" applyFont="1" applyBorder="1" applyAlignment="1" applyProtection="1">
      <alignment horizontal="center" vertical="center"/>
      <protection/>
    </xf>
    <xf numFmtId="0" fontId="22" fillId="0" borderId="2" xfId="0" applyFont="1" applyBorder="1" applyAlignment="1" applyProtection="1">
      <alignment horizontal="center" vertical="center" wrapText="1"/>
      <protection/>
    </xf>
    <xf numFmtId="0" fontId="17" fillId="2" borderId="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20" fillId="0" borderId="5" xfId="0" applyFont="1" applyBorder="1" applyAlignment="1" applyProtection="1">
      <alignment horizontal="center" wrapText="1"/>
      <protection/>
    </xf>
    <xf numFmtId="0" fontId="20" fillId="0" borderId="5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/>
      <protection/>
    </xf>
    <xf numFmtId="3" fontId="19" fillId="0" borderId="7" xfId="0" applyNumberFormat="1" applyFont="1" applyBorder="1" applyAlignment="1" applyProtection="1">
      <alignment/>
      <protection/>
    </xf>
    <xf numFmtId="3" fontId="19" fillId="0" borderId="8" xfId="0" applyNumberFormat="1" applyFont="1" applyBorder="1" applyAlignment="1" applyProtection="1">
      <alignment/>
      <protection/>
    </xf>
    <xf numFmtId="2" fontId="19" fillId="0" borderId="8" xfId="0" applyNumberFormat="1" applyFont="1" applyBorder="1" applyAlignment="1" applyProtection="1">
      <alignment/>
      <protection/>
    </xf>
    <xf numFmtId="3" fontId="17" fillId="0" borderId="7" xfId="0" applyNumberFormat="1" applyFont="1" applyBorder="1" applyAlignment="1" applyProtection="1">
      <alignment/>
      <protection/>
    </xf>
    <xf numFmtId="3" fontId="17" fillId="0" borderId="8" xfId="0" applyNumberFormat="1" applyFont="1" applyBorder="1" applyAlignment="1" applyProtection="1">
      <alignment/>
      <protection/>
    </xf>
    <xf numFmtId="3" fontId="17" fillId="0" borderId="16" xfId="0" applyNumberFormat="1" applyFont="1" applyBorder="1" applyAlignment="1" applyProtection="1">
      <alignment/>
      <protection/>
    </xf>
    <xf numFmtId="3" fontId="24" fillId="0" borderId="0" xfId="0" applyNumberFormat="1" applyFont="1" applyBorder="1" applyAlignment="1" applyProtection="1">
      <alignment/>
      <protection locked="0"/>
    </xf>
    <xf numFmtId="3" fontId="17" fillId="0" borderId="6" xfId="0" applyNumberFormat="1" applyFont="1" applyBorder="1" applyAlignment="1" applyProtection="1">
      <alignment/>
      <protection/>
    </xf>
    <xf numFmtId="3" fontId="19" fillId="0" borderId="9" xfId="0" applyNumberFormat="1" applyFont="1" applyBorder="1" applyAlignment="1" applyProtection="1">
      <alignment/>
      <protection/>
    </xf>
    <xf numFmtId="3" fontId="19" fillId="0" borderId="6" xfId="0" applyNumberFormat="1" applyFont="1" applyBorder="1" applyAlignment="1" applyProtection="1">
      <alignment/>
      <protection/>
    </xf>
    <xf numFmtId="2" fontId="19" fillId="0" borderId="6" xfId="0" applyNumberFormat="1" applyFont="1" applyBorder="1" applyAlignment="1" applyProtection="1">
      <alignment/>
      <protection/>
    </xf>
    <xf numFmtId="3" fontId="17" fillId="0" borderId="9" xfId="0" applyNumberFormat="1" applyFont="1" applyBorder="1" applyAlignment="1" applyProtection="1">
      <alignment/>
      <protection/>
    </xf>
    <xf numFmtId="3" fontId="17" fillId="0" borderId="17" xfId="0" applyNumberFormat="1" applyFont="1" applyBorder="1" applyAlignment="1" applyProtection="1">
      <alignment/>
      <protection/>
    </xf>
    <xf numFmtId="0" fontId="21" fillId="0" borderId="5" xfId="0" applyFont="1" applyBorder="1" applyAlignment="1" applyProtection="1">
      <alignment horizontal="center" wrapText="1"/>
      <protection/>
    </xf>
    <xf numFmtId="3" fontId="17" fillId="0" borderId="5" xfId="0" applyNumberFormat="1" applyFont="1" applyBorder="1" applyAlignment="1" applyProtection="1">
      <alignment/>
      <protection/>
    </xf>
    <xf numFmtId="2" fontId="17" fillId="0" borderId="8" xfId="0" applyNumberFormat="1" applyFont="1" applyBorder="1" applyAlignment="1" applyProtection="1">
      <alignment/>
      <protection/>
    </xf>
    <xf numFmtId="3" fontId="24" fillId="0" borderId="0" xfId="0" applyNumberFormat="1" applyFont="1" applyBorder="1" applyAlignment="1" applyProtection="1">
      <alignment/>
      <protection/>
    </xf>
    <xf numFmtId="0" fontId="17" fillId="0" borderId="5" xfId="0" applyFont="1" applyBorder="1" applyAlignment="1" applyProtection="1">
      <alignment horizontal="center" wrapText="1"/>
      <protection/>
    </xf>
    <xf numFmtId="3" fontId="25" fillId="0" borderId="5" xfId="0" applyNumberFormat="1" applyFont="1" applyBorder="1" applyAlignment="1" applyProtection="1">
      <alignment/>
      <protection/>
    </xf>
    <xf numFmtId="2" fontId="25" fillId="0" borderId="5" xfId="0" applyNumberFormat="1" applyFont="1" applyBorder="1" applyAlignment="1" applyProtection="1">
      <alignment/>
      <protection/>
    </xf>
    <xf numFmtId="3" fontId="17" fillId="0" borderId="0" xfId="0" applyNumberFormat="1" applyFont="1" applyBorder="1" applyAlignment="1" applyProtection="1">
      <alignment/>
      <protection/>
    </xf>
    <xf numFmtId="0" fontId="21" fillId="0" borderId="15" xfId="0" applyFont="1" applyBorder="1" applyAlignment="1" applyProtection="1">
      <alignment/>
      <protection/>
    </xf>
    <xf numFmtId="3" fontId="25" fillId="0" borderId="18" xfId="0" applyNumberFormat="1" applyFont="1" applyBorder="1" applyAlignment="1" applyProtection="1">
      <alignment/>
      <protection/>
    </xf>
    <xf numFmtId="10" fontId="25" fillId="0" borderId="19" xfId="0" applyNumberFormat="1" applyFont="1" applyBorder="1" applyAlignment="1" applyProtection="1">
      <alignment/>
      <protection/>
    </xf>
    <xf numFmtId="10" fontId="25" fillId="0" borderId="10" xfId="0" applyNumberFormat="1" applyFont="1" applyBorder="1" applyAlignment="1" applyProtection="1">
      <alignment/>
      <protection/>
    </xf>
    <xf numFmtId="10" fontId="25" fillId="0" borderId="20" xfId="0" applyNumberFormat="1" applyFont="1" applyBorder="1" applyAlignment="1" applyProtection="1">
      <alignment/>
      <protection/>
    </xf>
    <xf numFmtId="10" fontId="24" fillId="0" borderId="0" xfId="0" applyNumberFormat="1" applyFont="1" applyBorder="1" applyAlignment="1" applyProtection="1">
      <alignment/>
      <protection/>
    </xf>
    <xf numFmtId="10" fontId="17" fillId="0" borderId="5" xfId="0" applyNumberFormat="1" applyFont="1" applyBorder="1" applyAlignment="1" applyProtection="1">
      <alignment/>
      <protection/>
    </xf>
    <xf numFmtId="10" fontId="24" fillId="0" borderId="5" xfId="0" applyNumberFormat="1" applyFont="1" applyBorder="1" applyAlignment="1" applyProtection="1">
      <alignment/>
      <protection/>
    </xf>
    <xf numFmtId="0" fontId="22" fillId="0" borderId="3" xfId="0" applyFont="1" applyBorder="1" applyAlignment="1" applyProtection="1">
      <alignment/>
      <protection/>
    </xf>
    <xf numFmtId="1" fontId="17" fillId="0" borderId="4" xfId="0" applyNumberFormat="1" applyFont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4" fillId="0" borderId="13" xfId="0" applyFont="1" applyBorder="1" applyAlignment="1" applyProtection="1">
      <alignment/>
      <protection/>
    </xf>
    <xf numFmtId="0" fontId="17" fillId="0" borderId="21" xfId="0" applyFont="1" applyBorder="1" applyAlignment="1" applyProtection="1">
      <alignment/>
      <protection/>
    </xf>
    <xf numFmtId="0" fontId="17" fillId="0" borderId="15" xfId="0" applyFont="1" applyBorder="1" applyAlignment="1">
      <alignment/>
    </xf>
    <xf numFmtId="176" fontId="23" fillId="0" borderId="0" xfId="0" applyNumberFormat="1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1</xdr:row>
      <xdr:rowOff>180975</xdr:rowOff>
    </xdr:from>
    <xdr:to>
      <xdr:col>10</xdr:col>
      <xdr:colOff>847725</xdr:colOff>
      <xdr:row>3</xdr:row>
      <xdr:rowOff>76200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6505575" y="628650"/>
          <a:ext cx="344805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elv"/>
              <a:ea typeface="Helv"/>
              <a:cs typeface="Helv"/>
            </a:rPr>
            <a:t>Scrutin du 20 mars 1994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180975</xdr:rowOff>
    </xdr:from>
    <xdr:to>
      <xdr:col>8</xdr:col>
      <xdr:colOff>0</xdr:colOff>
      <xdr:row>3</xdr:row>
      <xdr:rowOff>76200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5743575" y="628650"/>
          <a:ext cx="337185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Helv"/>
              <a:ea typeface="Helv"/>
              <a:cs typeface="Helv"/>
            </a:rPr>
            <a:t>Scrutin du 27 mars 1994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3" sqref="M3"/>
    </sheetView>
  </sheetViews>
  <sheetFormatPr defaultColWidth="10.90625" defaultRowHeight="18"/>
  <cols>
    <col min="1" max="1" width="10.2734375" style="102" customWidth="1"/>
    <col min="2" max="2" width="7.72265625" style="52" customWidth="1"/>
    <col min="3" max="3" width="8.2734375" style="52" customWidth="1"/>
    <col min="4" max="4" width="6.6328125" style="52" customWidth="1"/>
    <col min="5" max="5" width="6.72265625" style="52" customWidth="1"/>
    <col min="6" max="6" width="8.453125" style="52" customWidth="1"/>
    <col min="7" max="7" width="8.8125" style="52" customWidth="1"/>
    <col min="8" max="8" width="9.99609375" style="52" customWidth="1"/>
    <col min="9" max="9" width="8.90625" style="52" customWidth="1"/>
    <col min="10" max="10" width="11.0859375" style="52" customWidth="1"/>
    <col min="11" max="11" width="8.0859375" style="52" customWidth="1"/>
    <col min="12" max="12" width="1.8125" style="52" customWidth="1"/>
    <col min="13" max="14" width="8.18359375" style="52" customWidth="1"/>
    <col min="15" max="16384" width="10.90625" style="52" customWidth="1"/>
  </cols>
  <sheetData>
    <row r="1" spans="1:16" s="49" customFormat="1" ht="35.25" customHeight="1">
      <c r="A1" s="45" t="s">
        <v>0</v>
      </c>
      <c r="B1" s="46"/>
      <c r="C1" s="46"/>
      <c r="D1" s="46"/>
      <c r="E1" s="46"/>
      <c r="F1" s="47"/>
      <c r="G1" s="45"/>
      <c r="H1" s="45"/>
      <c r="I1" s="45"/>
      <c r="J1" s="47"/>
      <c r="K1" s="47"/>
      <c r="L1" s="47"/>
      <c r="M1" s="48" t="s">
        <v>1</v>
      </c>
      <c r="N1" s="48"/>
      <c r="O1" s="48"/>
      <c r="P1" s="48"/>
    </row>
    <row r="2" spans="1:16" ht="18">
      <c r="A2" s="50"/>
      <c r="B2" s="50"/>
      <c r="C2" s="50"/>
      <c r="D2" s="50"/>
      <c r="E2" s="50"/>
      <c r="F2" s="50"/>
      <c r="G2" s="50"/>
      <c r="H2" s="50"/>
      <c r="I2" s="50"/>
      <c r="J2" s="51"/>
      <c r="K2" s="51"/>
      <c r="L2" s="51"/>
      <c r="M2" s="48"/>
      <c r="N2" s="48"/>
      <c r="O2" s="48"/>
      <c r="P2" s="48"/>
    </row>
    <row r="3" spans="1:16" ht="23.25">
      <c r="A3" s="53" t="s">
        <v>2</v>
      </c>
      <c r="B3" s="50"/>
      <c r="C3" s="50"/>
      <c r="D3" s="50"/>
      <c r="E3" s="50"/>
      <c r="F3" s="50"/>
      <c r="G3" s="54" t="s">
        <v>4</v>
      </c>
      <c r="H3" s="50"/>
      <c r="I3" s="50"/>
      <c r="J3" s="51"/>
      <c r="K3" s="51"/>
      <c r="L3" s="51"/>
      <c r="M3" s="103">
        <v>34413</v>
      </c>
      <c r="N3" s="48"/>
      <c r="O3" s="48"/>
      <c r="P3" s="48"/>
    </row>
    <row r="4" spans="1:16" ht="18.75" thickBot="1">
      <c r="A4" s="55" t="s">
        <v>3</v>
      </c>
      <c r="B4" s="50"/>
      <c r="C4" s="50"/>
      <c r="D4" s="50"/>
      <c r="E4" s="50"/>
      <c r="F4" s="50" t="s">
        <v>4</v>
      </c>
      <c r="G4" s="56"/>
      <c r="H4" s="57"/>
      <c r="I4" s="50"/>
      <c r="J4" s="51"/>
      <c r="K4" s="51"/>
      <c r="L4" s="50"/>
      <c r="M4" s="48"/>
      <c r="N4" s="48"/>
      <c r="O4" s="48"/>
      <c r="P4" s="48"/>
    </row>
    <row r="5" spans="1:16" ht="18.75" thickBot="1">
      <c r="A5" s="50" t="s">
        <v>4</v>
      </c>
      <c r="B5" s="50"/>
      <c r="C5" s="50"/>
      <c r="D5" s="50"/>
      <c r="E5" s="50"/>
      <c r="F5" s="50"/>
      <c r="G5" s="50"/>
      <c r="H5" s="50"/>
      <c r="I5" s="50"/>
      <c r="J5" s="51"/>
      <c r="K5" s="51"/>
      <c r="L5" s="50"/>
      <c r="M5" s="58" t="s">
        <v>5</v>
      </c>
      <c r="N5" s="59"/>
      <c r="O5" s="48"/>
      <c r="P5" s="48"/>
    </row>
    <row r="6" spans="1:14" ht="63" customHeight="1" thickBot="1">
      <c r="A6" s="60" t="s">
        <v>6</v>
      </c>
      <c r="B6" s="61" t="s">
        <v>7</v>
      </c>
      <c r="C6" s="61" t="s">
        <v>8</v>
      </c>
      <c r="D6" s="62" t="s">
        <v>9</v>
      </c>
      <c r="E6" s="61" t="s">
        <v>10</v>
      </c>
      <c r="F6" s="61" t="s">
        <v>11</v>
      </c>
      <c r="G6" s="63" t="s">
        <v>29</v>
      </c>
      <c r="H6" s="63" t="s">
        <v>30</v>
      </c>
      <c r="I6" s="63" t="s">
        <v>12</v>
      </c>
      <c r="J6" s="63" t="s">
        <v>13</v>
      </c>
      <c r="K6" s="63" t="s">
        <v>31</v>
      </c>
      <c r="L6" s="64"/>
      <c r="M6" s="65" t="s">
        <v>14</v>
      </c>
      <c r="N6" s="66" t="s">
        <v>15</v>
      </c>
    </row>
    <row r="7" spans="1:14" ht="24.75" customHeight="1">
      <c r="A7" s="67" t="s">
        <v>16</v>
      </c>
      <c r="B7" s="68">
        <v>1016</v>
      </c>
      <c r="C7" s="69">
        <v>558</v>
      </c>
      <c r="D7" s="70">
        <f aca="true" t="shared" si="0" ref="D7:D18">C7*100/B7</f>
        <v>54.92125984251968</v>
      </c>
      <c r="E7" s="69">
        <v>43</v>
      </c>
      <c r="F7" s="69">
        <f aca="true" t="shared" si="1" ref="F7:F13">C7-E7</f>
        <v>515</v>
      </c>
      <c r="G7" s="71">
        <v>130</v>
      </c>
      <c r="H7" s="72">
        <v>29</v>
      </c>
      <c r="I7" s="72">
        <v>137</v>
      </c>
      <c r="J7" s="72">
        <v>177</v>
      </c>
      <c r="K7" s="73">
        <v>42</v>
      </c>
      <c r="L7" s="74"/>
      <c r="M7" s="75">
        <f aca="true" t="shared" si="2" ref="M7:M19">SUM(G7:K7)</f>
        <v>515</v>
      </c>
      <c r="N7" s="75">
        <f aca="true" t="shared" si="3" ref="N7:N18">C7-E7</f>
        <v>515</v>
      </c>
    </row>
    <row r="8" spans="1:14" ht="24.75" customHeight="1">
      <c r="A8" s="67" t="s">
        <v>17</v>
      </c>
      <c r="B8" s="76">
        <v>1046</v>
      </c>
      <c r="C8" s="77">
        <v>549</v>
      </c>
      <c r="D8" s="78">
        <f t="shared" si="0"/>
        <v>52.48565965583174</v>
      </c>
      <c r="E8" s="77">
        <v>55</v>
      </c>
      <c r="F8" s="77">
        <f t="shared" si="1"/>
        <v>494</v>
      </c>
      <c r="G8" s="79">
        <v>149</v>
      </c>
      <c r="H8" s="75">
        <v>27</v>
      </c>
      <c r="I8" s="75">
        <v>118</v>
      </c>
      <c r="J8" s="75">
        <v>180</v>
      </c>
      <c r="K8" s="80">
        <v>20</v>
      </c>
      <c r="L8" s="74"/>
      <c r="M8" s="75">
        <f t="shared" si="2"/>
        <v>494</v>
      </c>
      <c r="N8" s="75">
        <f t="shared" si="3"/>
        <v>494</v>
      </c>
    </row>
    <row r="9" spans="1:14" ht="24.75" customHeight="1">
      <c r="A9" s="67" t="s">
        <v>18</v>
      </c>
      <c r="B9" s="76">
        <v>829</v>
      </c>
      <c r="C9" s="77">
        <v>458</v>
      </c>
      <c r="D9" s="78">
        <f t="shared" si="0"/>
        <v>55.24728588661037</v>
      </c>
      <c r="E9" s="77">
        <v>46</v>
      </c>
      <c r="F9" s="77">
        <f t="shared" si="1"/>
        <v>412</v>
      </c>
      <c r="G9" s="79">
        <v>103</v>
      </c>
      <c r="H9" s="75">
        <v>17</v>
      </c>
      <c r="I9" s="75">
        <v>108</v>
      </c>
      <c r="J9" s="75">
        <v>151</v>
      </c>
      <c r="K9" s="80">
        <v>33</v>
      </c>
      <c r="L9" s="74"/>
      <c r="M9" s="75">
        <f t="shared" si="2"/>
        <v>412</v>
      </c>
      <c r="N9" s="75">
        <f t="shared" si="3"/>
        <v>412</v>
      </c>
    </row>
    <row r="10" spans="1:14" ht="24.75" customHeight="1">
      <c r="A10" s="67" t="s">
        <v>19</v>
      </c>
      <c r="B10" s="76">
        <v>864</v>
      </c>
      <c r="C10" s="77">
        <v>471</v>
      </c>
      <c r="D10" s="78">
        <f t="shared" si="0"/>
        <v>54.513888888888886</v>
      </c>
      <c r="E10" s="77">
        <v>19</v>
      </c>
      <c r="F10" s="77">
        <f t="shared" si="1"/>
        <v>452</v>
      </c>
      <c r="G10" s="79">
        <v>140</v>
      </c>
      <c r="H10" s="75">
        <v>27</v>
      </c>
      <c r="I10" s="75">
        <v>129</v>
      </c>
      <c r="J10" s="75">
        <v>129</v>
      </c>
      <c r="K10" s="80">
        <v>27</v>
      </c>
      <c r="L10" s="74"/>
      <c r="M10" s="75">
        <f t="shared" si="2"/>
        <v>452</v>
      </c>
      <c r="N10" s="75">
        <f t="shared" si="3"/>
        <v>452</v>
      </c>
    </row>
    <row r="11" spans="1:14" ht="24.75" customHeight="1">
      <c r="A11" s="67" t="s">
        <v>20</v>
      </c>
      <c r="B11" s="76">
        <v>779</v>
      </c>
      <c r="C11" s="77">
        <v>423</v>
      </c>
      <c r="D11" s="78">
        <f t="shared" si="0"/>
        <v>54.30038510911425</v>
      </c>
      <c r="E11" s="77">
        <v>17</v>
      </c>
      <c r="F11" s="77">
        <f t="shared" si="1"/>
        <v>406</v>
      </c>
      <c r="G11" s="79">
        <v>127</v>
      </c>
      <c r="H11" s="75">
        <v>25</v>
      </c>
      <c r="I11" s="75">
        <v>65</v>
      </c>
      <c r="J11" s="75">
        <v>175</v>
      </c>
      <c r="K11" s="80">
        <v>14</v>
      </c>
      <c r="L11" s="74"/>
      <c r="M11" s="75">
        <f t="shared" si="2"/>
        <v>406</v>
      </c>
      <c r="N11" s="75">
        <f t="shared" si="3"/>
        <v>406</v>
      </c>
    </row>
    <row r="12" spans="1:14" ht="24.75" customHeight="1">
      <c r="A12" s="67" t="s">
        <v>21</v>
      </c>
      <c r="B12" s="76">
        <v>1010</v>
      </c>
      <c r="C12" s="77">
        <v>583</v>
      </c>
      <c r="D12" s="78">
        <f t="shared" si="0"/>
        <v>57.722772277227726</v>
      </c>
      <c r="E12" s="77">
        <v>50</v>
      </c>
      <c r="F12" s="77">
        <f t="shared" si="1"/>
        <v>533</v>
      </c>
      <c r="G12" s="79">
        <v>134</v>
      </c>
      <c r="H12" s="75">
        <v>33</v>
      </c>
      <c r="I12" s="75">
        <v>144</v>
      </c>
      <c r="J12" s="75">
        <v>186</v>
      </c>
      <c r="K12" s="80">
        <v>36</v>
      </c>
      <c r="L12" s="74"/>
      <c r="M12" s="75">
        <f t="shared" si="2"/>
        <v>533</v>
      </c>
      <c r="N12" s="75">
        <f t="shared" si="3"/>
        <v>533</v>
      </c>
    </row>
    <row r="13" spans="1:14" ht="24.75" customHeight="1" thickBot="1">
      <c r="A13" s="67" t="s">
        <v>22</v>
      </c>
      <c r="B13" s="76">
        <v>857</v>
      </c>
      <c r="C13" s="77">
        <v>500</v>
      </c>
      <c r="D13" s="78">
        <f t="shared" si="0"/>
        <v>58.343057176196034</v>
      </c>
      <c r="E13" s="77">
        <v>61</v>
      </c>
      <c r="F13" s="77">
        <f t="shared" si="1"/>
        <v>439</v>
      </c>
      <c r="G13" s="79">
        <v>125</v>
      </c>
      <c r="H13" s="75">
        <v>25</v>
      </c>
      <c r="I13" s="75">
        <v>124</v>
      </c>
      <c r="J13" s="75">
        <v>137</v>
      </c>
      <c r="K13" s="80">
        <v>28</v>
      </c>
      <c r="L13" s="74"/>
      <c r="M13" s="75">
        <f t="shared" si="2"/>
        <v>439</v>
      </c>
      <c r="N13" s="75">
        <f t="shared" si="3"/>
        <v>439</v>
      </c>
    </row>
    <row r="14" spans="1:14" ht="47.25" customHeight="1" thickBot="1">
      <c r="A14" s="81" t="s">
        <v>23</v>
      </c>
      <c r="B14" s="82">
        <f>SUM(B7:B13)</f>
        <v>6401</v>
      </c>
      <c r="C14" s="82">
        <f>SUM(C7:C13)</f>
        <v>3542</v>
      </c>
      <c r="D14" s="83">
        <f t="shared" si="0"/>
        <v>55.33510389001719</v>
      </c>
      <c r="E14" s="82">
        <f aca="true" t="shared" si="4" ref="E14:K14">SUM(E7:E13)</f>
        <v>291</v>
      </c>
      <c r="F14" s="82">
        <f t="shared" si="4"/>
        <v>3251</v>
      </c>
      <c r="G14" s="82">
        <f t="shared" si="4"/>
        <v>908</v>
      </c>
      <c r="H14" s="82">
        <f t="shared" si="4"/>
        <v>183</v>
      </c>
      <c r="I14" s="82">
        <f t="shared" si="4"/>
        <v>825</v>
      </c>
      <c r="J14" s="82">
        <f t="shared" si="4"/>
        <v>1135</v>
      </c>
      <c r="K14" s="82">
        <f t="shared" si="4"/>
        <v>200</v>
      </c>
      <c r="L14" s="84"/>
      <c r="M14" s="82">
        <f t="shared" si="2"/>
        <v>3251</v>
      </c>
      <c r="N14" s="82">
        <f t="shared" si="3"/>
        <v>3251</v>
      </c>
    </row>
    <row r="15" spans="1:14" ht="30" customHeight="1" thickBot="1">
      <c r="A15" s="60" t="s">
        <v>24</v>
      </c>
      <c r="B15" s="82">
        <v>3012</v>
      </c>
      <c r="C15" s="82">
        <v>2261</v>
      </c>
      <c r="D15" s="83">
        <f t="shared" si="0"/>
        <v>75.066401062417</v>
      </c>
      <c r="E15" s="82">
        <v>116</v>
      </c>
      <c r="F15" s="82">
        <f>C15-E15</f>
        <v>2145</v>
      </c>
      <c r="G15" s="82">
        <v>154</v>
      </c>
      <c r="H15" s="82">
        <v>57</v>
      </c>
      <c r="I15" s="82">
        <v>392</v>
      </c>
      <c r="J15" s="82">
        <v>1480</v>
      </c>
      <c r="K15" s="82">
        <v>62</v>
      </c>
      <c r="L15" s="74"/>
      <c r="M15" s="82">
        <f t="shared" si="2"/>
        <v>2145</v>
      </c>
      <c r="N15" s="82">
        <f t="shared" si="3"/>
        <v>2145</v>
      </c>
    </row>
    <row r="16" spans="1:14" ht="30" customHeight="1" thickBot="1">
      <c r="A16" s="60" t="s">
        <v>25</v>
      </c>
      <c r="B16" s="82">
        <v>1132</v>
      </c>
      <c r="C16" s="82">
        <v>776</v>
      </c>
      <c r="D16" s="83">
        <f t="shared" si="0"/>
        <v>68.55123674911661</v>
      </c>
      <c r="E16" s="82">
        <v>59</v>
      </c>
      <c r="F16" s="82">
        <f>C16-E16</f>
        <v>717</v>
      </c>
      <c r="G16" s="82">
        <v>122</v>
      </c>
      <c r="H16" s="82">
        <v>36</v>
      </c>
      <c r="I16" s="82">
        <v>119</v>
      </c>
      <c r="J16" s="82">
        <v>416</v>
      </c>
      <c r="K16" s="82">
        <v>24</v>
      </c>
      <c r="L16" s="74"/>
      <c r="M16" s="82">
        <f t="shared" si="2"/>
        <v>717</v>
      </c>
      <c r="N16" s="82">
        <f t="shared" si="3"/>
        <v>717</v>
      </c>
    </row>
    <row r="17" spans="1:14" ht="30" customHeight="1" thickBot="1">
      <c r="A17" s="60" t="s">
        <v>26</v>
      </c>
      <c r="B17" s="82">
        <v>1771</v>
      </c>
      <c r="C17" s="82">
        <v>1238</v>
      </c>
      <c r="D17" s="83">
        <f t="shared" si="0"/>
        <v>69.90400903444382</v>
      </c>
      <c r="E17" s="82">
        <v>90</v>
      </c>
      <c r="F17" s="82">
        <f>C17-E17</f>
        <v>1148</v>
      </c>
      <c r="G17" s="82">
        <v>194</v>
      </c>
      <c r="H17" s="82">
        <v>52</v>
      </c>
      <c r="I17" s="82">
        <v>325</v>
      </c>
      <c r="J17" s="82">
        <v>513</v>
      </c>
      <c r="K17" s="82">
        <v>64</v>
      </c>
      <c r="L17" s="74"/>
      <c r="M17" s="82">
        <f t="shared" si="2"/>
        <v>1148</v>
      </c>
      <c r="N17" s="82">
        <f t="shared" si="3"/>
        <v>1148</v>
      </c>
    </row>
    <row r="18" spans="1:14" ht="45.75" customHeight="1" thickBot="1">
      <c r="A18" s="85" t="s">
        <v>27</v>
      </c>
      <c r="B18" s="86">
        <f>SUM(B14:B17)</f>
        <v>12316</v>
      </c>
      <c r="C18" s="86">
        <f>SUM(C14:C17)</f>
        <v>7817</v>
      </c>
      <c r="D18" s="87">
        <f t="shared" si="0"/>
        <v>63.47028255927249</v>
      </c>
      <c r="E18" s="86">
        <f aca="true" t="shared" si="5" ref="E18:K18">SUM(E14:E17)</f>
        <v>556</v>
      </c>
      <c r="F18" s="86">
        <f t="shared" si="5"/>
        <v>7261</v>
      </c>
      <c r="G18" s="86">
        <f t="shared" si="5"/>
        <v>1378</v>
      </c>
      <c r="H18" s="86">
        <f t="shared" si="5"/>
        <v>328</v>
      </c>
      <c r="I18" s="86">
        <f t="shared" si="5"/>
        <v>1661</v>
      </c>
      <c r="J18" s="86">
        <f t="shared" si="5"/>
        <v>3544</v>
      </c>
      <c r="K18" s="86">
        <f t="shared" si="5"/>
        <v>350</v>
      </c>
      <c r="L18" s="88"/>
      <c r="M18" s="82">
        <f t="shared" si="2"/>
        <v>7261</v>
      </c>
      <c r="N18" s="82">
        <f t="shared" si="3"/>
        <v>7261</v>
      </c>
    </row>
    <row r="19" spans="1:14" ht="32.25" customHeight="1" thickBot="1">
      <c r="A19" s="89" t="s">
        <v>32</v>
      </c>
      <c r="B19" s="90">
        <f>B18/4</f>
        <v>3079</v>
      </c>
      <c r="C19" s="91">
        <f>C18/B18</f>
        <v>0.634702825592725</v>
      </c>
      <c r="D19" s="92"/>
      <c r="E19" s="92">
        <f>E18/B18</f>
        <v>0.04514452744397532</v>
      </c>
      <c r="F19" s="92">
        <f>F18/B18</f>
        <v>0.5895582981487496</v>
      </c>
      <c r="G19" s="91">
        <f>G18/F18</f>
        <v>0.1897810218978102</v>
      </c>
      <c r="H19" s="92">
        <f>H18/F18</f>
        <v>0.045172841206445394</v>
      </c>
      <c r="I19" s="92">
        <f>I18/F18</f>
        <v>0.22875636964605425</v>
      </c>
      <c r="J19" s="92">
        <f>J18/F18</f>
        <v>0.4880870403525685</v>
      </c>
      <c r="K19" s="93">
        <f>K18/F18</f>
        <v>0.04820272689712161</v>
      </c>
      <c r="L19" s="94"/>
      <c r="M19" s="95">
        <f t="shared" si="2"/>
        <v>0.9999999999999999</v>
      </c>
      <c r="N19" s="96">
        <f>F18/B18</f>
        <v>0.5895582981487496</v>
      </c>
    </row>
    <row r="20" spans="1:12" ht="29.25" customHeight="1" thickBot="1">
      <c r="A20" s="97" t="s">
        <v>33</v>
      </c>
      <c r="B20" s="98">
        <f>B18/10</f>
        <v>1231.6</v>
      </c>
      <c r="C20" s="99" t="s">
        <v>34</v>
      </c>
      <c r="D20" s="99"/>
      <c r="E20" s="100"/>
      <c r="F20" s="101">
        <f>INT((F18/2)+1)</f>
        <v>3631</v>
      </c>
      <c r="G20" s="50"/>
      <c r="H20" s="50"/>
      <c r="I20" s="50"/>
      <c r="J20" s="50"/>
      <c r="K20" s="50"/>
      <c r="L20" s="50"/>
    </row>
    <row r="21" ht="18">
      <c r="A21" s="52"/>
    </row>
    <row r="22" spans="1:10" ht="18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8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18">
      <c r="A24" s="48"/>
      <c r="B24" s="48"/>
      <c r="C24" s="48"/>
      <c r="D24" s="48"/>
      <c r="E24" s="48"/>
      <c r="F24" s="48"/>
      <c r="G24" s="48"/>
      <c r="H24" s="48"/>
      <c r="I24" s="48"/>
      <c r="J24" s="48"/>
    </row>
    <row r="25" spans="1:10" ht="18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8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18">
      <c r="A27" s="48"/>
      <c r="B27" s="48"/>
      <c r="C27" s="48"/>
      <c r="D27" s="48"/>
      <c r="E27" s="48"/>
      <c r="F27" s="48"/>
      <c r="G27" s="48"/>
      <c r="H27" s="48"/>
      <c r="I27" s="48"/>
      <c r="J27" s="48"/>
    </row>
    <row r="28" spans="1:10" ht="18">
      <c r="A28" s="48"/>
      <c r="B28" s="48"/>
      <c r="C28" s="48"/>
      <c r="D28" s="48"/>
      <c r="E28" s="48"/>
      <c r="F28" s="48"/>
      <c r="G28" s="48"/>
      <c r="H28" s="48"/>
      <c r="I28" s="48"/>
      <c r="J28" s="48"/>
    </row>
    <row r="29" spans="1:10" ht="18">
      <c r="A29" s="48"/>
      <c r="B29" s="48"/>
      <c r="C29" s="48"/>
      <c r="D29" s="48"/>
      <c r="E29" s="48"/>
      <c r="F29" s="48"/>
      <c r="G29" s="48"/>
      <c r="H29" s="48"/>
      <c r="I29" s="48"/>
      <c r="J29" s="48"/>
    </row>
    <row r="30" spans="1:10" ht="18">
      <c r="A30" s="48"/>
      <c r="B30" s="48"/>
      <c r="C30" s="48"/>
      <c r="D30" s="48"/>
      <c r="E30" s="48"/>
      <c r="F30" s="48"/>
      <c r="G30" s="48"/>
      <c r="H30" s="48"/>
      <c r="I30" s="48"/>
      <c r="J30" s="48"/>
    </row>
    <row r="31" spans="1:10" ht="18">
      <c r="A31" s="48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8">
      <c r="A32" s="48"/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18">
      <c r="A33" s="48"/>
      <c r="B33" s="48"/>
      <c r="C33" s="48"/>
      <c r="D33" s="48"/>
      <c r="E33" s="48"/>
      <c r="F33" s="48"/>
      <c r="G33" s="48"/>
      <c r="H33" s="48"/>
      <c r="I33" s="48"/>
      <c r="J33" s="48"/>
    </row>
    <row r="34" spans="1:10" ht="18">
      <c r="A34" s="48"/>
      <c r="B34" s="48"/>
      <c r="C34" s="48"/>
      <c r="D34" s="48"/>
      <c r="E34" s="48"/>
      <c r="F34" s="48"/>
      <c r="G34" s="48"/>
      <c r="H34" s="48"/>
      <c r="I34" s="48"/>
      <c r="J34" s="48"/>
    </row>
  </sheetData>
  <sheetProtection sheet="1" objects="1" scenarios="1"/>
  <printOptions horizontalCentered="1" verticalCentered="1"/>
  <pageMargins left="0.25" right="0.53" top="0.17" bottom="0.25" header="0.4921259845" footer="0.26"/>
  <pageSetup fitToHeight="1" fitToWidth="1" horizontalDpi="300" verticalDpi="300" orientation="landscape" paperSize="9" scale="92" r:id="rId2"/>
  <headerFooter alignWithMargins="0">
    <oddHeader xml:space="preserve">&amp;C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0" sqref="B20"/>
    </sheetView>
  </sheetViews>
  <sheetFormatPr defaultColWidth="10.90625" defaultRowHeight="18"/>
  <cols>
    <col min="1" max="1" width="11.6328125" style="44" customWidth="1"/>
    <col min="2" max="3" width="9.2734375" style="6" customWidth="1"/>
    <col min="4" max="4" width="8.2734375" style="6" customWidth="1"/>
    <col min="5" max="6" width="8.18359375" style="6" customWidth="1"/>
    <col min="7" max="8" width="16.0859375" style="6" customWidth="1"/>
    <col min="9" max="9" width="1.8125" style="6" customWidth="1"/>
    <col min="10" max="11" width="8.18359375" style="6" customWidth="1"/>
    <col min="12" max="16384" width="10.90625" style="6" customWidth="1"/>
  </cols>
  <sheetData>
    <row r="1" spans="1:13" s="41" customFormat="1" ht="35.25" customHeight="1">
      <c r="A1" s="3" t="s">
        <v>0</v>
      </c>
      <c r="B1" s="4"/>
      <c r="C1" s="4"/>
      <c r="D1" s="4"/>
      <c r="E1" s="4"/>
      <c r="F1" s="5"/>
      <c r="G1" s="3"/>
      <c r="H1" s="5"/>
      <c r="I1" s="5"/>
      <c r="J1" s="7" t="s">
        <v>1</v>
      </c>
      <c r="K1" s="7"/>
      <c r="L1" s="7"/>
      <c r="M1" s="7"/>
    </row>
    <row r="2" spans="1:13" ht="18.75">
      <c r="A2" s="6"/>
      <c r="H2" s="7"/>
      <c r="I2" s="7"/>
      <c r="J2" s="7"/>
      <c r="K2" s="7"/>
      <c r="L2" s="7"/>
      <c r="M2" s="7"/>
    </row>
    <row r="3" spans="1:13" ht="22.5">
      <c r="A3" s="8" t="s">
        <v>2</v>
      </c>
      <c r="H3" s="7"/>
      <c r="I3" s="7"/>
      <c r="J3" s="42">
        <v>34420</v>
      </c>
      <c r="K3" s="7"/>
      <c r="L3" s="7"/>
      <c r="M3" s="7"/>
    </row>
    <row r="4" spans="1:13" ht="19.5" thickBot="1">
      <c r="A4" s="9" t="s">
        <v>3</v>
      </c>
      <c r="F4" s="6" t="s">
        <v>4</v>
      </c>
      <c r="H4" s="7"/>
      <c r="J4" s="7"/>
      <c r="K4" s="7"/>
      <c r="L4" s="7"/>
      <c r="M4" s="7"/>
    </row>
    <row r="5" spans="1:13" ht="19.5" thickBot="1">
      <c r="A5" s="6" t="s">
        <v>4</v>
      </c>
      <c r="H5" s="7"/>
      <c r="J5" s="10" t="s">
        <v>5</v>
      </c>
      <c r="K5" s="11"/>
      <c r="L5" s="7"/>
      <c r="M5" s="7"/>
    </row>
    <row r="6" spans="1:11" ht="63" customHeight="1" thickBot="1">
      <c r="A6" s="22" t="s">
        <v>6</v>
      </c>
      <c r="B6" s="36" t="s">
        <v>7</v>
      </c>
      <c r="C6" s="36" t="s">
        <v>8</v>
      </c>
      <c r="D6" s="35" t="s">
        <v>9</v>
      </c>
      <c r="E6" s="36" t="s">
        <v>10</v>
      </c>
      <c r="F6" s="36" t="s">
        <v>11</v>
      </c>
      <c r="G6" s="1" t="s">
        <v>12</v>
      </c>
      <c r="H6" s="1" t="s">
        <v>13</v>
      </c>
      <c r="I6" s="2"/>
      <c r="J6" s="12" t="s">
        <v>14</v>
      </c>
      <c r="K6" s="13" t="s">
        <v>15</v>
      </c>
    </row>
    <row r="7" spans="1:11" ht="24.75" customHeight="1">
      <c r="A7" s="29" t="s">
        <v>16</v>
      </c>
      <c r="B7" s="23">
        <v>1016</v>
      </c>
      <c r="C7" s="24">
        <v>480</v>
      </c>
      <c r="D7" s="31">
        <f aca="true" t="shared" si="0" ref="D7:D18">C7*100/B7</f>
        <v>47.24409448818898</v>
      </c>
      <c r="E7" s="24">
        <v>39</v>
      </c>
      <c r="F7" s="24">
        <f aca="true" t="shared" si="1" ref="F7:F13">C7-E7</f>
        <v>441</v>
      </c>
      <c r="G7" s="40">
        <v>171</v>
      </c>
      <c r="H7" s="40">
        <v>270</v>
      </c>
      <c r="I7" s="15"/>
      <c r="J7" s="14">
        <f aca="true" t="shared" si="2" ref="J7:J19">SUM(G7:H7)</f>
        <v>441</v>
      </c>
      <c r="K7" s="14">
        <f aca="true" t="shared" si="3" ref="K7:K18">C7-E7</f>
        <v>441</v>
      </c>
    </row>
    <row r="8" spans="1:11" ht="24.75" customHeight="1">
      <c r="A8" s="29" t="s">
        <v>17</v>
      </c>
      <c r="B8" s="25">
        <v>1046</v>
      </c>
      <c r="C8" s="26">
        <v>465</v>
      </c>
      <c r="D8" s="33">
        <f t="shared" si="0"/>
        <v>44.45506692160612</v>
      </c>
      <c r="E8" s="26">
        <v>37</v>
      </c>
      <c r="F8" s="26">
        <f t="shared" si="1"/>
        <v>428</v>
      </c>
      <c r="G8" s="14">
        <v>158</v>
      </c>
      <c r="H8" s="14">
        <v>270</v>
      </c>
      <c r="I8" s="15"/>
      <c r="J8" s="14">
        <f t="shared" si="2"/>
        <v>428</v>
      </c>
      <c r="K8" s="14">
        <f t="shared" si="3"/>
        <v>428</v>
      </c>
    </row>
    <row r="9" spans="1:11" ht="24.75" customHeight="1">
      <c r="A9" s="29" t="s">
        <v>18</v>
      </c>
      <c r="B9" s="25">
        <v>829</v>
      </c>
      <c r="C9" s="26">
        <v>367</v>
      </c>
      <c r="D9" s="33">
        <f t="shared" si="0"/>
        <v>44.27020506634499</v>
      </c>
      <c r="E9" s="26">
        <v>37</v>
      </c>
      <c r="F9" s="26">
        <f t="shared" si="1"/>
        <v>330</v>
      </c>
      <c r="G9" s="14">
        <v>141</v>
      </c>
      <c r="H9" s="14">
        <v>189</v>
      </c>
      <c r="I9" s="15"/>
      <c r="J9" s="14">
        <f t="shared" si="2"/>
        <v>330</v>
      </c>
      <c r="K9" s="14">
        <f t="shared" si="3"/>
        <v>330</v>
      </c>
    </row>
    <row r="10" spans="1:11" ht="24.75" customHeight="1">
      <c r="A10" s="29" t="s">
        <v>19</v>
      </c>
      <c r="B10" s="25">
        <v>864</v>
      </c>
      <c r="C10" s="26">
        <v>381</v>
      </c>
      <c r="D10" s="33">
        <f t="shared" si="0"/>
        <v>44.09722222222222</v>
      </c>
      <c r="E10" s="26">
        <v>29</v>
      </c>
      <c r="F10" s="26">
        <f t="shared" si="1"/>
        <v>352</v>
      </c>
      <c r="G10" s="14">
        <v>152</v>
      </c>
      <c r="H10" s="14">
        <v>200</v>
      </c>
      <c r="I10" s="15"/>
      <c r="J10" s="14">
        <f t="shared" si="2"/>
        <v>352</v>
      </c>
      <c r="K10" s="14">
        <f t="shared" si="3"/>
        <v>352</v>
      </c>
    </row>
    <row r="11" spans="1:11" ht="24.75" customHeight="1">
      <c r="A11" s="29" t="s">
        <v>20</v>
      </c>
      <c r="B11" s="25">
        <v>779</v>
      </c>
      <c r="C11" s="26">
        <v>380</v>
      </c>
      <c r="D11" s="33">
        <f t="shared" si="0"/>
        <v>48.78048780487805</v>
      </c>
      <c r="E11" s="26">
        <v>26</v>
      </c>
      <c r="F11" s="26">
        <f t="shared" si="1"/>
        <v>354</v>
      </c>
      <c r="G11" s="14">
        <v>88</v>
      </c>
      <c r="H11" s="14">
        <v>266</v>
      </c>
      <c r="I11" s="15"/>
      <c r="J11" s="14">
        <f t="shared" si="2"/>
        <v>354</v>
      </c>
      <c r="K11" s="14">
        <f t="shared" si="3"/>
        <v>354</v>
      </c>
    </row>
    <row r="12" spans="1:11" ht="24.75" customHeight="1">
      <c r="A12" s="29" t="s">
        <v>21</v>
      </c>
      <c r="B12" s="25">
        <v>1010</v>
      </c>
      <c r="C12" s="26">
        <v>475</v>
      </c>
      <c r="D12" s="33">
        <f t="shared" si="0"/>
        <v>47.02970297029703</v>
      </c>
      <c r="E12" s="26">
        <v>42</v>
      </c>
      <c r="F12" s="26">
        <f t="shared" si="1"/>
        <v>433</v>
      </c>
      <c r="G12" s="14">
        <v>174</v>
      </c>
      <c r="H12" s="14">
        <v>259</v>
      </c>
      <c r="I12" s="15"/>
      <c r="J12" s="14">
        <f t="shared" si="2"/>
        <v>433</v>
      </c>
      <c r="K12" s="14">
        <f t="shared" si="3"/>
        <v>433</v>
      </c>
    </row>
    <row r="13" spans="1:11" ht="24.75" customHeight="1" thickBot="1">
      <c r="A13" s="29" t="s">
        <v>22</v>
      </c>
      <c r="B13" s="25">
        <v>857</v>
      </c>
      <c r="C13" s="26">
        <v>409</v>
      </c>
      <c r="D13" s="33">
        <f t="shared" si="0"/>
        <v>47.724620770128354</v>
      </c>
      <c r="E13" s="26">
        <v>43</v>
      </c>
      <c r="F13" s="26">
        <f t="shared" si="1"/>
        <v>366</v>
      </c>
      <c r="G13" s="14">
        <v>158</v>
      </c>
      <c r="H13" s="14">
        <v>208</v>
      </c>
      <c r="I13" s="15"/>
      <c r="J13" s="14">
        <f t="shared" si="2"/>
        <v>366</v>
      </c>
      <c r="K13" s="14">
        <f t="shared" si="3"/>
        <v>366</v>
      </c>
    </row>
    <row r="14" spans="1:11" ht="38.25" customHeight="1" thickBot="1">
      <c r="A14" s="30" t="s">
        <v>23</v>
      </c>
      <c r="B14" s="16">
        <f>SUM(B7:B13)</f>
        <v>6401</v>
      </c>
      <c r="C14" s="16">
        <f>SUM(C7:C13)</f>
        <v>2957</v>
      </c>
      <c r="D14" s="32">
        <f t="shared" si="0"/>
        <v>46.19590688954851</v>
      </c>
      <c r="E14" s="16">
        <f>SUM(E7:E13)</f>
        <v>253</v>
      </c>
      <c r="F14" s="16">
        <f>SUM(F7:F13)</f>
        <v>2704</v>
      </c>
      <c r="G14" s="16">
        <f>SUM(G7:G13)</f>
        <v>1042</v>
      </c>
      <c r="H14" s="16">
        <f>SUM(H7:H13)</f>
        <v>1662</v>
      </c>
      <c r="I14" s="15"/>
      <c r="J14" s="16">
        <f t="shared" si="2"/>
        <v>2704</v>
      </c>
      <c r="K14" s="16">
        <f t="shared" si="3"/>
        <v>2704</v>
      </c>
    </row>
    <row r="15" spans="1:11" ht="38.25" customHeight="1" thickBot="1">
      <c r="A15" s="22" t="s">
        <v>24</v>
      </c>
      <c r="B15" s="16">
        <v>3012</v>
      </c>
      <c r="C15" s="16">
        <v>2095</v>
      </c>
      <c r="D15" s="32">
        <f t="shared" si="0"/>
        <v>69.55511288180611</v>
      </c>
      <c r="E15" s="16">
        <v>110</v>
      </c>
      <c r="F15" s="16">
        <f>C15-E15</f>
        <v>1985</v>
      </c>
      <c r="G15" s="16">
        <v>469</v>
      </c>
      <c r="H15" s="16">
        <v>1516</v>
      </c>
      <c r="I15" s="15"/>
      <c r="J15" s="16">
        <f t="shared" si="2"/>
        <v>1985</v>
      </c>
      <c r="K15" s="16">
        <f t="shared" si="3"/>
        <v>1985</v>
      </c>
    </row>
    <row r="16" spans="1:11" ht="38.25" customHeight="1" thickBot="1">
      <c r="A16" s="22" t="s">
        <v>25</v>
      </c>
      <c r="B16" s="16">
        <v>1132</v>
      </c>
      <c r="C16" s="16">
        <v>658</v>
      </c>
      <c r="D16" s="32">
        <f t="shared" si="0"/>
        <v>58.12720848056537</v>
      </c>
      <c r="E16" s="16">
        <v>43</v>
      </c>
      <c r="F16" s="16">
        <f>C16-E16</f>
        <v>615</v>
      </c>
      <c r="G16" s="16">
        <v>171</v>
      </c>
      <c r="H16" s="16">
        <v>444</v>
      </c>
      <c r="I16" s="15"/>
      <c r="J16" s="16">
        <f t="shared" si="2"/>
        <v>615</v>
      </c>
      <c r="K16" s="16">
        <f t="shared" si="3"/>
        <v>615</v>
      </c>
    </row>
    <row r="17" spans="1:11" ht="38.25" customHeight="1" thickBot="1">
      <c r="A17" s="22" t="s">
        <v>26</v>
      </c>
      <c r="B17" s="16">
        <v>1771</v>
      </c>
      <c r="C17" s="16">
        <v>1063</v>
      </c>
      <c r="D17" s="32">
        <f t="shared" si="0"/>
        <v>60.02258610954263</v>
      </c>
      <c r="E17" s="16">
        <v>68</v>
      </c>
      <c r="F17" s="16">
        <f>C17-E17</f>
        <v>995</v>
      </c>
      <c r="G17" s="16">
        <v>391</v>
      </c>
      <c r="H17" s="16">
        <v>604</v>
      </c>
      <c r="I17" s="15"/>
      <c r="J17" s="16">
        <f t="shared" si="2"/>
        <v>995</v>
      </c>
      <c r="K17" s="16">
        <f t="shared" si="3"/>
        <v>995</v>
      </c>
    </row>
    <row r="18" spans="1:11" ht="54" customHeight="1" thickBot="1">
      <c r="A18" s="17" t="s">
        <v>27</v>
      </c>
      <c r="B18" s="27">
        <f>SUM(B14:B17)</f>
        <v>12316</v>
      </c>
      <c r="C18" s="27">
        <f>SUM(C14:C17)</f>
        <v>6773</v>
      </c>
      <c r="D18" s="34">
        <f t="shared" si="0"/>
        <v>54.99350438454044</v>
      </c>
      <c r="E18" s="27">
        <f>SUM(E14:E17)</f>
        <v>474</v>
      </c>
      <c r="F18" s="27">
        <f>SUM(F14:F17)</f>
        <v>6299</v>
      </c>
      <c r="G18" s="27">
        <f>SUM(G14:G17)</f>
        <v>2073</v>
      </c>
      <c r="H18" s="27">
        <f>SUM(H14:H17)</f>
        <v>4226</v>
      </c>
      <c r="I18" s="18"/>
      <c r="J18" s="16">
        <f t="shared" si="2"/>
        <v>6299</v>
      </c>
      <c r="K18" s="16">
        <f t="shared" si="3"/>
        <v>6299</v>
      </c>
    </row>
    <row r="19" spans="1:11" ht="32.25" customHeight="1" thickBot="1">
      <c r="A19" s="38" t="s">
        <v>28</v>
      </c>
      <c r="B19" s="39"/>
      <c r="C19" s="28">
        <f>C18/B18</f>
        <v>0.5499350438454044</v>
      </c>
      <c r="D19" s="37"/>
      <c r="E19" s="28">
        <f>E18/B18</f>
        <v>0.0384865215979214</v>
      </c>
      <c r="F19" s="28">
        <f>F18/B18</f>
        <v>0.5114485222474829</v>
      </c>
      <c r="G19" s="28">
        <f>G18/F18</f>
        <v>0.3290998571201778</v>
      </c>
      <c r="H19" s="28">
        <f>H18/F18</f>
        <v>0.6709001428798222</v>
      </c>
      <c r="I19" s="19"/>
      <c r="J19" s="20">
        <f t="shared" si="2"/>
        <v>1</v>
      </c>
      <c r="K19" s="21">
        <f>F18/B18</f>
        <v>0.5114485222474829</v>
      </c>
    </row>
    <row r="20" spans="1:6" ht="32.25" customHeight="1">
      <c r="A20" s="43"/>
      <c r="B20" s="43"/>
      <c r="C20" s="43"/>
      <c r="D20" s="43"/>
      <c r="E20" s="43"/>
      <c r="F20" s="43"/>
    </row>
    <row r="21" ht="18.75">
      <c r="A21" s="6"/>
    </row>
    <row r="22" spans="1:8" ht="18.75">
      <c r="A22" s="7"/>
      <c r="B22" s="7"/>
      <c r="C22" s="7"/>
      <c r="D22" s="7"/>
      <c r="E22" s="7"/>
      <c r="F22" s="7"/>
      <c r="G22" s="7"/>
      <c r="H22" s="7"/>
    </row>
    <row r="23" spans="1:8" ht="18.75">
      <c r="A23" s="7"/>
      <c r="B23" s="7"/>
      <c r="C23" s="7"/>
      <c r="D23" s="7"/>
      <c r="E23" s="7"/>
      <c r="F23" s="7"/>
      <c r="G23" s="7"/>
      <c r="H23" s="7"/>
    </row>
    <row r="24" spans="1:8" ht="18.75">
      <c r="A24" s="7"/>
      <c r="B24" s="7"/>
      <c r="C24" s="7"/>
      <c r="D24" s="7"/>
      <c r="E24" s="7"/>
      <c r="F24" s="7"/>
      <c r="G24" s="7"/>
      <c r="H24" s="7"/>
    </row>
    <row r="25" spans="1:8" ht="18.75">
      <c r="A25" s="7"/>
      <c r="B25" s="7"/>
      <c r="C25" s="7"/>
      <c r="D25" s="7"/>
      <c r="E25" s="7"/>
      <c r="F25" s="7"/>
      <c r="G25" s="7"/>
      <c r="H25" s="7"/>
    </row>
    <row r="26" spans="1:8" ht="18.75">
      <c r="A26" s="7"/>
      <c r="B26" s="7"/>
      <c r="C26" s="7"/>
      <c r="D26" s="7"/>
      <c r="E26" s="7"/>
      <c r="F26" s="7"/>
      <c r="G26" s="7"/>
      <c r="H26" s="7"/>
    </row>
    <row r="27" spans="1:8" ht="18.75">
      <c r="A27" s="7"/>
      <c r="B27" s="7"/>
      <c r="C27" s="7"/>
      <c r="D27" s="7"/>
      <c r="E27" s="7"/>
      <c r="F27" s="7"/>
      <c r="G27" s="7"/>
      <c r="H27" s="7"/>
    </row>
    <row r="28" spans="1:8" ht="18.75">
      <c r="A28" s="7"/>
      <c r="B28" s="7"/>
      <c r="C28" s="7"/>
      <c r="D28" s="7"/>
      <c r="E28" s="7"/>
      <c r="F28" s="7"/>
      <c r="G28" s="7"/>
      <c r="H28" s="7"/>
    </row>
    <row r="29" spans="1:8" ht="18.75">
      <c r="A29" s="7"/>
      <c r="B29" s="7"/>
      <c r="C29" s="7"/>
      <c r="D29" s="7"/>
      <c r="E29" s="7"/>
      <c r="F29" s="7"/>
      <c r="G29" s="7"/>
      <c r="H29" s="7"/>
    </row>
    <row r="30" spans="1:8" ht="18.75">
      <c r="A30" s="7"/>
      <c r="B30" s="7"/>
      <c r="C30" s="7"/>
      <c r="D30" s="7"/>
      <c r="E30" s="7"/>
      <c r="F30" s="7"/>
      <c r="G30" s="7"/>
      <c r="H30" s="7"/>
    </row>
    <row r="31" spans="1:8" ht="18.75">
      <c r="A31" s="7"/>
      <c r="B31" s="7"/>
      <c r="C31" s="7"/>
      <c r="D31" s="7"/>
      <c r="E31" s="7"/>
      <c r="F31" s="7"/>
      <c r="G31" s="7"/>
      <c r="H31" s="7"/>
    </row>
    <row r="32" spans="1:8" ht="18.75">
      <c r="A32" s="7"/>
      <c r="B32" s="7"/>
      <c r="C32" s="7"/>
      <c r="D32" s="7"/>
      <c r="E32" s="7"/>
      <c r="F32" s="7"/>
      <c r="G32" s="7"/>
      <c r="H32" s="7"/>
    </row>
    <row r="33" spans="1:8" ht="18.75">
      <c r="A33" s="7"/>
      <c r="B33" s="7"/>
      <c r="C33" s="7"/>
      <c r="D33" s="7"/>
      <c r="E33" s="7"/>
      <c r="F33" s="7"/>
      <c r="G33" s="7"/>
      <c r="H33" s="7"/>
    </row>
    <row r="34" spans="1:8" ht="18.75">
      <c r="A34" s="7"/>
      <c r="B34" s="7"/>
      <c r="C34" s="7"/>
      <c r="D34" s="7"/>
      <c r="E34" s="7"/>
      <c r="F34" s="7"/>
      <c r="G34" s="7"/>
      <c r="H34" s="7"/>
    </row>
  </sheetData>
  <sheetProtection sheet="1" objects="1"/>
  <printOptions horizontalCentered="1" verticalCentered="1"/>
  <pageMargins left="0.48" right="0.53" top="0.17" bottom="0.34" header="0.4921259845" footer="0.4921259845"/>
  <pageSetup fitToHeight="1" fitToWidth="1" horizontalDpi="300" verticalDpi="300" orientation="landscape" paperSize="9" scale="99" r:id="rId2"/>
  <headerFooter alignWithMargins="0">
    <oddHeader xml:space="preserve">&amp;C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RODEZ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Hôtel de Ville</dc:creator>
  <cp:keywords/>
  <dc:description/>
  <cp:lastModifiedBy>Pop-phc</cp:lastModifiedBy>
  <cp:lastPrinted>2004-04-16T09:18:40Z</cp:lastPrinted>
  <dcterms:modified xsi:type="dcterms:W3CDTF">2012-10-16T09:00:39Z</dcterms:modified>
  <cp:category/>
  <cp:version/>
  <cp:contentType/>
  <cp:contentStatus/>
</cp:coreProperties>
</file>