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5" windowWidth="21390" windowHeight="12795" tabRatio="843" activeTab="3"/>
  </bookViews>
  <sheets>
    <sheet name="CANTON 4 DIGNE 1 1er Tour" sheetId="1" r:id="rId1"/>
    <sheet name="CANTON 5 DIGNE 2 1er Tour" sheetId="2" r:id="rId2"/>
    <sheet name="CANTON 4 DIGNE 1 2eme Tour" sheetId="3" r:id="rId3"/>
    <sheet name="CANTON 5 DIGNE 2 2eme Tour" sheetId="4" r:id="rId4"/>
  </sheets>
  <definedNames>
    <definedName name="_xlnm.Print_Area" localSheetId="2">'CANTON 4 DIGNE 1 2eme Tour'!$A$1:$I$34</definedName>
    <definedName name="_xlnm.Print_Area" localSheetId="3">'CANTON 5 DIGNE 2 2eme Tour'!$A$1:$I$30</definedName>
  </definedNames>
  <calcPr fullCalcOnLoad="1"/>
</workbook>
</file>

<file path=xl/sharedStrings.xml><?xml version="1.0" encoding="utf-8"?>
<sst xmlns="http://schemas.openxmlformats.org/spreadsheetml/2006/main" count="170" uniqueCount="71">
  <si>
    <t>Inscrits</t>
  </si>
  <si>
    <t>Votants</t>
  </si>
  <si>
    <t>Nuls</t>
  </si>
  <si>
    <t>Exprimés</t>
  </si>
  <si>
    <t>HOTEL VILLE</t>
  </si>
  <si>
    <t>SOUSTRE</t>
  </si>
  <si>
    <t>BORRELY</t>
  </si>
  <si>
    <t>%</t>
  </si>
  <si>
    <t xml:space="preserve"> </t>
  </si>
  <si>
    <t xml:space="preserve">  </t>
  </si>
  <si>
    <t>ERMITAGE</t>
  </si>
  <si>
    <t>PETITE ENFANCE</t>
  </si>
  <si>
    <t>ENTRAGES</t>
  </si>
  <si>
    <t>MARCOUX</t>
  </si>
  <si>
    <t>BEAUSOLEIL</t>
  </si>
  <si>
    <t>PRIMAIRE ARCHES</t>
  </si>
  <si>
    <t>MATERNELLE ARCHES</t>
  </si>
  <si>
    <t>CASTELLARD-MELAN</t>
  </si>
  <si>
    <t>THOARD</t>
  </si>
  <si>
    <t>HAUTES-DUYES</t>
  </si>
  <si>
    <t>Blancs</t>
  </si>
  <si>
    <t>TOTAL DIGNE VILLE 1</t>
  </si>
  <si>
    <t>TOTAL CANTON 04</t>
  </si>
  <si>
    <r>
      <t xml:space="preserve">Gilles </t>
    </r>
    <r>
      <rPr>
        <b/>
        <sz val="8"/>
        <rFont val="Arial"/>
        <family val="2"/>
      </rPr>
      <t xml:space="preserve">BREST 
</t>
    </r>
    <r>
      <rPr>
        <b/>
        <sz val="7"/>
        <rFont val="Arial"/>
        <family val="2"/>
      </rPr>
      <t xml:space="preserve">Colette </t>
    </r>
    <r>
      <rPr>
        <b/>
        <sz val="8"/>
        <rFont val="Arial"/>
        <family val="2"/>
      </rPr>
      <t>CHARRIAU</t>
    </r>
  </si>
  <si>
    <r>
      <t xml:space="preserve">René </t>
    </r>
    <r>
      <rPr>
        <b/>
        <sz val="8"/>
        <rFont val="Arial"/>
        <family val="2"/>
      </rPr>
      <t xml:space="preserve">MASSETTE
</t>
    </r>
    <r>
      <rPr>
        <b/>
        <sz val="7"/>
        <rFont val="Arial"/>
        <family val="2"/>
      </rPr>
      <t xml:space="preserve">Geneviève </t>
    </r>
    <r>
      <rPr>
        <b/>
        <sz val="8"/>
        <rFont val="Arial"/>
        <family val="2"/>
      </rPr>
      <t>PRIMITERRA</t>
    </r>
  </si>
  <si>
    <r>
      <t xml:space="preserve">Christian </t>
    </r>
    <r>
      <rPr>
        <b/>
        <sz val="8"/>
        <rFont val="Arial"/>
        <family val="2"/>
      </rPr>
      <t xml:space="preserve">BARBERO
</t>
    </r>
    <r>
      <rPr>
        <b/>
        <sz val="7"/>
        <rFont val="Arial"/>
        <family val="2"/>
      </rPr>
      <t xml:space="preserve">Emilie </t>
    </r>
    <r>
      <rPr>
        <b/>
        <sz val="8"/>
        <rFont val="Arial"/>
        <family val="2"/>
      </rPr>
      <t>BEC-ALBANESE</t>
    </r>
  </si>
  <si>
    <r>
      <t xml:space="preserve">Catherine </t>
    </r>
    <r>
      <rPr>
        <b/>
        <sz val="8"/>
        <rFont val="Arial"/>
        <family val="2"/>
      </rPr>
      <t xml:space="preserve">BRUN
</t>
    </r>
    <r>
      <rPr>
        <b/>
        <sz val="7"/>
        <rFont val="Arial"/>
        <family val="2"/>
      </rPr>
      <t xml:space="preserve">Alexis </t>
    </r>
    <r>
      <rPr>
        <b/>
        <sz val="8"/>
        <rFont val="Arial"/>
        <family val="2"/>
      </rPr>
      <t>DE VITA</t>
    </r>
  </si>
  <si>
    <r>
      <t xml:space="preserve">Denis </t>
    </r>
    <r>
      <rPr>
        <b/>
        <sz val="8"/>
        <rFont val="Arial"/>
        <family val="2"/>
      </rPr>
      <t xml:space="preserve">BAILLE
</t>
    </r>
    <r>
      <rPr>
        <b/>
        <sz val="7"/>
        <rFont val="Arial"/>
        <family val="2"/>
      </rPr>
      <t xml:space="preserve">Nathalie </t>
    </r>
    <r>
      <rPr>
        <b/>
        <sz val="8"/>
        <rFont val="Arial"/>
        <family val="2"/>
      </rPr>
      <t>ESPOSITO</t>
    </r>
  </si>
  <si>
    <r>
      <t xml:space="preserve">Lionel </t>
    </r>
    <r>
      <rPr>
        <b/>
        <sz val="8"/>
        <rFont val="Arial"/>
        <family val="2"/>
      </rPr>
      <t xml:space="preserve">THONNATTE
</t>
    </r>
    <r>
      <rPr>
        <b/>
        <sz val="7"/>
        <rFont val="Arial"/>
        <family val="2"/>
      </rPr>
      <t xml:space="preserve">Isabelle </t>
    </r>
    <r>
      <rPr>
        <b/>
        <sz val="8"/>
        <rFont val="Arial"/>
        <family val="2"/>
      </rPr>
      <t>WASICEK</t>
    </r>
  </si>
  <si>
    <t>LA ROBINE/GALABRE</t>
  </si>
  <si>
    <t>CANTON 04
Digne-les-Bains 1</t>
  </si>
  <si>
    <t>Bureau n° 1</t>
  </si>
  <si>
    <t>Bureau n° 2</t>
  </si>
  <si>
    <t>Bureau n° 3</t>
  </si>
  <si>
    <t>Bureau n° 4</t>
  </si>
  <si>
    <t>Bureau n° 5</t>
  </si>
  <si>
    <t>Bureau n° 6</t>
  </si>
  <si>
    <t>Bureau n° 7</t>
  </si>
  <si>
    <t>Bureau n°8</t>
  </si>
  <si>
    <t>TOTAL CANTON 05</t>
  </si>
  <si>
    <t>CANTON 05
Digne-les-Bains 2</t>
  </si>
  <si>
    <t>TOTAL DIGNE VILLE 2</t>
  </si>
  <si>
    <t>AIGLUN</t>
  </si>
  <si>
    <t>BARRAS</t>
  </si>
  <si>
    <t>CHAMPTERCIER</t>
  </si>
  <si>
    <t>MALIJAI</t>
  </si>
  <si>
    <t>MALLEMOISSON</t>
  </si>
  <si>
    <t>MIRABEAU</t>
  </si>
  <si>
    <t>Bureau n° 9</t>
  </si>
  <si>
    <t>Bureau n° 10</t>
  </si>
  <si>
    <t>Bureau n° 11</t>
  </si>
  <si>
    <t>Bureau n° 12</t>
  </si>
  <si>
    <t>Bureau n° 13</t>
  </si>
  <si>
    <t>Bureau n°14</t>
  </si>
  <si>
    <t>ECOLE AUGIERS</t>
  </si>
  <si>
    <t>MAIRIE GAUBERT</t>
  </si>
  <si>
    <t>ECOLE GAUBERT</t>
  </si>
  <si>
    <t>CENTRE SECOURS</t>
  </si>
  <si>
    <t>ECOLE MOULIN</t>
  </si>
  <si>
    <t>ECOLE SIEYES</t>
  </si>
  <si>
    <t>Marlene 
CAMILLERI 
Gérard 
ESMIOL</t>
  </si>
  <si>
    <t>Brigitte BEAUMEYER
 Jean-Paul CASANOVA</t>
  </si>
  <si>
    <t xml:space="preserve">Serge 
CAREL 
Patricia 
GRANET </t>
  </si>
  <si>
    <t>Philippe 
BERROD 
Florence 
JARDIN</t>
  </si>
  <si>
    <t>Nicolas 
CARTAUT
Christele 
TROUDE</t>
  </si>
  <si>
    <t>Marie-Anne 
BAUDOUI-MAUREL
Jean-Marc 
DESLOYAL</t>
  </si>
  <si>
    <t>René MASSETTE
Geneviève PRIMITERRA</t>
  </si>
  <si>
    <t>Christian BARBERO
Emilie BEC-ALBANESE</t>
  </si>
  <si>
    <t>Serge CAREL
Patricia GRANET</t>
  </si>
  <si>
    <t>Nicolas CARTAUT
Christele TROUDE</t>
  </si>
  <si>
    <t>Emargements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</si>
</sst>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i/>
      <sz val="11"/>
      <color indexed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horizontal="left" vertical="center"/>
      <protection/>
    </xf>
    <xf numFmtId="0" fontId="20" fillId="34" borderId="17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right" vertical="center"/>
      <protection/>
    </xf>
    <xf numFmtId="0" fontId="1" fillId="33" borderId="18" xfId="0" applyFont="1" applyFill="1" applyBorder="1" applyAlignment="1" applyProtection="1">
      <alignment horizontal="right" vertical="center"/>
      <protection/>
    </xf>
    <xf numFmtId="0" fontId="16" fillId="34" borderId="10" xfId="0" applyFont="1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3" fontId="11" fillId="34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10" fontId="10" fillId="34" borderId="17" xfId="0" applyNumberFormat="1" applyFont="1" applyFill="1" applyBorder="1" applyAlignment="1" applyProtection="1">
      <alignment horizontal="center" vertical="center"/>
      <protection/>
    </xf>
    <xf numFmtId="10" fontId="10" fillId="34" borderId="19" xfId="0" applyNumberFormat="1" applyFont="1" applyFill="1" applyBorder="1" applyAlignment="1" applyProtection="1">
      <alignment horizontal="center" vertical="center"/>
      <protection/>
    </xf>
    <xf numFmtId="10" fontId="19" fillId="34" borderId="20" xfId="0" applyNumberFormat="1" applyFont="1" applyFill="1" applyBorder="1" applyAlignment="1" applyProtection="1">
      <alignment horizontal="center" vertical="center"/>
      <protection/>
    </xf>
    <xf numFmtId="3" fontId="16" fillId="34" borderId="21" xfId="0" applyNumberFormat="1" applyFont="1" applyFill="1" applyBorder="1" applyAlignment="1" applyProtection="1">
      <alignment horizontal="center" vertical="center"/>
      <protection/>
    </xf>
    <xf numFmtId="3" fontId="16" fillId="34" borderId="10" xfId="0" applyNumberFormat="1" applyFont="1" applyFill="1" applyBorder="1" applyAlignment="1" applyProtection="1">
      <alignment horizontal="center" vertical="center"/>
      <protection/>
    </xf>
    <xf numFmtId="3" fontId="16" fillId="34" borderId="12" xfId="0" applyNumberFormat="1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/>
      <protection/>
    </xf>
    <xf numFmtId="10" fontId="5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10" fontId="5" fillId="0" borderId="19" xfId="0" applyNumberFormat="1" applyFont="1" applyBorder="1" applyAlignment="1" applyProtection="1">
      <alignment horizontal="center" vertical="center"/>
      <protection/>
    </xf>
    <xf numFmtId="10" fontId="5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0" fontId="5" fillId="0" borderId="23" xfId="0" applyNumberFormat="1" applyFont="1" applyBorder="1" applyAlignment="1" applyProtection="1">
      <alignment horizontal="center" vertical="center"/>
      <protection/>
    </xf>
    <xf numFmtId="10" fontId="5" fillId="0" borderId="18" xfId="0" applyNumberFormat="1" applyFont="1" applyBorder="1" applyAlignment="1" applyProtection="1">
      <alignment horizontal="center" vertical="center"/>
      <protection/>
    </xf>
    <xf numFmtId="10" fontId="5" fillId="0" borderId="15" xfId="0" applyNumberFormat="1" applyFont="1" applyBorder="1" applyAlignment="1" applyProtection="1">
      <alignment horizontal="center" vertical="center"/>
      <protection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10" fontId="16" fillId="34" borderId="17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 applyProtection="1">
      <alignment horizontal="center" vertical="center"/>
      <protection/>
    </xf>
    <xf numFmtId="10" fontId="16" fillId="34" borderId="19" xfId="0" applyNumberFormat="1" applyFont="1" applyFill="1" applyBorder="1" applyAlignment="1" applyProtection="1">
      <alignment horizontal="center" vertical="center"/>
      <protection/>
    </xf>
    <xf numFmtId="10" fontId="16" fillId="34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7" fillId="34" borderId="24" xfId="0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59" fillId="0" borderId="0" xfId="0" applyFont="1" applyFill="1" applyAlignment="1">
      <alignment horizontal="center" vertical="center"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9"/>
  <sheetViews>
    <sheetView showGridLines="0" zoomScaleSheetLayoutView="75" zoomScalePageLayoutView="0" workbookViewId="0" topLeftCell="C1">
      <pane ySplit="1" topLeftCell="A11" activePane="bottomLeft" state="frozen"/>
      <selection pane="topLeft" activeCell="A1" sqref="A1"/>
      <selection pane="bottomLeft" activeCell="N27" sqref="N27"/>
    </sheetView>
  </sheetViews>
  <sheetFormatPr defaultColWidth="11.421875" defaultRowHeight="12.75"/>
  <cols>
    <col min="1" max="1" width="20.57421875" style="31" customWidth="1"/>
    <col min="2" max="2" width="8.8515625" style="4" customWidth="1"/>
    <col min="3" max="3" width="9.57421875" style="4" customWidth="1"/>
    <col min="4" max="5" width="8.00390625" style="4" customWidth="1"/>
    <col min="6" max="6" width="9.8515625" style="4" customWidth="1"/>
    <col min="7" max="7" width="14.57421875" style="4" customWidth="1"/>
    <col min="8" max="8" width="18.00390625" style="4" customWidth="1"/>
    <col min="9" max="9" width="14.8515625" style="4" customWidth="1"/>
    <col min="10" max="10" width="17.421875" style="4" customWidth="1"/>
    <col min="11" max="11" width="12.57421875" style="4" customWidth="1"/>
    <col min="12" max="12" width="14.8515625" style="4" customWidth="1"/>
    <col min="13" max="13" width="12.140625" style="35" customWidth="1"/>
    <col min="14" max="14" width="11.421875" style="35" customWidth="1"/>
  </cols>
  <sheetData>
    <row r="1" spans="1:16" ht="30" customHeight="1">
      <c r="A1" s="82" t="s">
        <v>30</v>
      </c>
      <c r="B1" s="67" t="s">
        <v>0</v>
      </c>
      <c r="C1" s="9" t="s">
        <v>1</v>
      </c>
      <c r="D1" s="10" t="s">
        <v>20</v>
      </c>
      <c r="E1" s="9" t="s">
        <v>2</v>
      </c>
      <c r="F1" s="15" t="s">
        <v>3</v>
      </c>
      <c r="G1" s="12" t="s">
        <v>23</v>
      </c>
      <c r="H1" s="12" t="s">
        <v>24</v>
      </c>
      <c r="I1" s="12" t="s">
        <v>28</v>
      </c>
      <c r="J1" s="12" t="s">
        <v>25</v>
      </c>
      <c r="K1" s="12" t="s">
        <v>26</v>
      </c>
      <c r="L1" s="12" t="s">
        <v>27</v>
      </c>
      <c r="M1" s="47"/>
      <c r="N1" s="47"/>
      <c r="O1" s="3"/>
      <c r="P1" s="3"/>
    </row>
    <row r="2" spans="1:14" s="2" customFormat="1" ht="13.5" customHeight="1">
      <c r="A2" s="21" t="s">
        <v>31</v>
      </c>
      <c r="B2" s="7">
        <v>775</v>
      </c>
      <c r="C2" s="7">
        <v>394</v>
      </c>
      <c r="D2" s="7">
        <v>7</v>
      </c>
      <c r="E2" s="7">
        <v>6</v>
      </c>
      <c r="F2" s="11">
        <v>381</v>
      </c>
      <c r="G2" s="13">
        <v>53</v>
      </c>
      <c r="H2" s="13">
        <v>104</v>
      </c>
      <c r="I2" s="13">
        <v>12</v>
      </c>
      <c r="J2" s="13">
        <v>104</v>
      </c>
      <c r="K2" s="13">
        <v>65</v>
      </c>
      <c r="L2" s="13">
        <v>43</v>
      </c>
      <c r="M2" s="34"/>
      <c r="N2" s="34"/>
    </row>
    <row r="3" spans="1:14" s="1" customFormat="1" ht="13.5" customHeight="1">
      <c r="A3" s="22" t="s">
        <v>4</v>
      </c>
      <c r="B3" s="53" t="s">
        <v>8</v>
      </c>
      <c r="C3" s="54">
        <f>(1/B2)*C2</f>
        <v>0.5083870967741936</v>
      </c>
      <c r="D3" s="54">
        <f>(1/C2)*D2</f>
        <v>0.017766497461928932</v>
      </c>
      <c r="E3" s="54">
        <f>(1/C2)*E2</f>
        <v>0.015228426395939085</v>
      </c>
      <c r="F3" s="55">
        <f>(1/C2)*F2</f>
        <v>0.9670050761421319</v>
      </c>
      <c r="G3" s="56">
        <f aca="true" t="shared" si="0" ref="G3:L3">(1/$F$2)*G2</f>
        <v>0.13910761154855644</v>
      </c>
      <c r="H3" s="56">
        <f t="shared" si="0"/>
        <v>0.27296587926509186</v>
      </c>
      <c r="I3" s="56">
        <f t="shared" si="0"/>
        <v>0.031496062992125984</v>
      </c>
      <c r="J3" s="56">
        <f t="shared" si="0"/>
        <v>0.27296587926509186</v>
      </c>
      <c r="K3" s="56">
        <f t="shared" si="0"/>
        <v>0.17060367454068243</v>
      </c>
      <c r="L3" s="56">
        <f t="shared" si="0"/>
        <v>0.11286089238845144</v>
      </c>
      <c r="M3" s="48"/>
      <c r="N3" s="48"/>
    </row>
    <row r="4" spans="1:14" s="2" customFormat="1" ht="13.5" customHeight="1">
      <c r="A4" s="21" t="s">
        <v>32</v>
      </c>
      <c r="B4" s="7">
        <v>844</v>
      </c>
      <c r="C4" s="7">
        <v>419</v>
      </c>
      <c r="D4" s="7">
        <v>13</v>
      </c>
      <c r="E4" s="7">
        <v>16</v>
      </c>
      <c r="F4" s="11">
        <v>390</v>
      </c>
      <c r="G4" s="13">
        <v>34</v>
      </c>
      <c r="H4" s="13">
        <v>119</v>
      </c>
      <c r="I4" s="13">
        <v>23</v>
      </c>
      <c r="J4" s="13">
        <v>80</v>
      </c>
      <c r="K4" s="13">
        <v>91</v>
      </c>
      <c r="L4" s="13">
        <v>43</v>
      </c>
      <c r="M4" s="34"/>
      <c r="N4" s="34"/>
    </row>
    <row r="5" spans="1:14" s="1" customFormat="1" ht="13.5" customHeight="1">
      <c r="A5" s="22" t="s">
        <v>5</v>
      </c>
      <c r="B5" s="49" t="s">
        <v>8</v>
      </c>
      <c r="C5" s="50">
        <f>(1/B4)*C4</f>
        <v>0.4964454976303318</v>
      </c>
      <c r="D5" s="50">
        <f>(1/C4)*D4</f>
        <v>0.03102625298329356</v>
      </c>
      <c r="E5" s="50">
        <f>(1/C4)*E4</f>
        <v>0.03818615751789976</v>
      </c>
      <c r="F5" s="51">
        <f>(1/C4)*F4</f>
        <v>0.9307875894988067</v>
      </c>
      <c r="G5" s="52">
        <f aca="true" t="shared" si="1" ref="G5:L5">(1/$F$4)*G4</f>
        <v>0.08717948717948718</v>
      </c>
      <c r="H5" s="52">
        <f t="shared" si="1"/>
        <v>0.30512820512820515</v>
      </c>
      <c r="I5" s="52">
        <f t="shared" si="1"/>
        <v>0.05897435897435897</v>
      </c>
      <c r="J5" s="52">
        <f t="shared" si="1"/>
        <v>0.20512820512820512</v>
      </c>
      <c r="K5" s="52">
        <f t="shared" si="1"/>
        <v>0.23333333333333334</v>
      </c>
      <c r="L5" s="52">
        <f t="shared" si="1"/>
        <v>0.11025641025641025</v>
      </c>
      <c r="M5" s="48"/>
      <c r="N5" s="48"/>
    </row>
    <row r="6" spans="1:14" s="2" customFormat="1" ht="13.5" customHeight="1">
      <c r="A6" s="21" t="s">
        <v>33</v>
      </c>
      <c r="B6" s="7">
        <v>996</v>
      </c>
      <c r="C6" s="7">
        <v>545</v>
      </c>
      <c r="D6" s="7">
        <v>11</v>
      </c>
      <c r="E6" s="7">
        <v>9</v>
      </c>
      <c r="F6" s="11">
        <v>525</v>
      </c>
      <c r="G6" s="13">
        <v>59</v>
      </c>
      <c r="H6" s="13">
        <v>168</v>
      </c>
      <c r="I6" s="13">
        <v>12</v>
      </c>
      <c r="J6" s="13">
        <v>137</v>
      </c>
      <c r="K6" s="13">
        <v>102</v>
      </c>
      <c r="L6" s="13">
        <v>47</v>
      </c>
      <c r="M6" s="34"/>
      <c r="N6" s="34"/>
    </row>
    <row r="7" spans="1:14" s="1" customFormat="1" ht="13.5" customHeight="1">
      <c r="A7" s="22" t="s">
        <v>11</v>
      </c>
      <c r="B7" s="49" t="s">
        <v>9</v>
      </c>
      <c r="C7" s="50">
        <f>(1/B6)*C6</f>
        <v>0.5471887550200802</v>
      </c>
      <c r="D7" s="50">
        <f>(1/C6)*D6</f>
        <v>0.02018348623853211</v>
      </c>
      <c r="E7" s="50">
        <f>(1/C6)*E6</f>
        <v>0.01651376146788991</v>
      </c>
      <c r="F7" s="51">
        <f>(1/C6)*F6</f>
        <v>0.963302752293578</v>
      </c>
      <c r="G7" s="52">
        <f aca="true" t="shared" si="2" ref="G7:L7">(1/$F$6)*G6</f>
        <v>0.11238095238095239</v>
      </c>
      <c r="H7" s="52">
        <f t="shared" si="2"/>
        <v>0.32</v>
      </c>
      <c r="I7" s="52">
        <f t="shared" si="2"/>
        <v>0.022857142857142857</v>
      </c>
      <c r="J7" s="52">
        <f t="shared" si="2"/>
        <v>0.26095238095238094</v>
      </c>
      <c r="K7" s="52">
        <f t="shared" si="2"/>
        <v>0.19428571428571428</v>
      </c>
      <c r="L7" s="52">
        <f t="shared" si="2"/>
        <v>0.08952380952380952</v>
      </c>
      <c r="M7" s="48"/>
      <c r="N7" s="48"/>
    </row>
    <row r="8" spans="1:14" s="2" customFormat="1" ht="13.5" customHeight="1">
      <c r="A8" s="21" t="s">
        <v>34</v>
      </c>
      <c r="B8" s="7">
        <v>985</v>
      </c>
      <c r="C8" s="7">
        <v>564</v>
      </c>
      <c r="D8" s="7">
        <v>23</v>
      </c>
      <c r="E8" s="7">
        <v>9</v>
      </c>
      <c r="F8" s="11">
        <v>532</v>
      </c>
      <c r="G8" s="13">
        <v>66</v>
      </c>
      <c r="H8" s="13">
        <v>147</v>
      </c>
      <c r="I8" s="13">
        <v>24</v>
      </c>
      <c r="J8" s="13">
        <v>120</v>
      </c>
      <c r="K8" s="13">
        <v>123</v>
      </c>
      <c r="L8" s="13">
        <v>52</v>
      </c>
      <c r="M8" s="34"/>
      <c r="N8" s="34"/>
    </row>
    <row r="9" spans="1:14" s="1" customFormat="1" ht="13.5" customHeight="1">
      <c r="A9" s="22" t="s">
        <v>6</v>
      </c>
      <c r="B9" s="49" t="s">
        <v>9</v>
      </c>
      <c r="C9" s="50">
        <f>(1/B8)*C8</f>
        <v>0.5725888324873096</v>
      </c>
      <c r="D9" s="50">
        <f>(1/C8)*D8</f>
        <v>0.04078014184397163</v>
      </c>
      <c r="E9" s="50">
        <f>(1/C8)*E8</f>
        <v>0.015957446808510637</v>
      </c>
      <c r="F9" s="51">
        <f>(1/C8)*F8</f>
        <v>0.9432624113475178</v>
      </c>
      <c r="G9" s="52">
        <f aca="true" t="shared" si="3" ref="G9:L9">(1/$F$8)*G8</f>
        <v>0.12406015037593984</v>
      </c>
      <c r="H9" s="52">
        <f t="shared" si="3"/>
        <v>0.2763157894736842</v>
      </c>
      <c r="I9" s="52">
        <f t="shared" si="3"/>
        <v>0.045112781954887216</v>
      </c>
      <c r="J9" s="52">
        <f t="shared" si="3"/>
        <v>0.22556390977443608</v>
      </c>
      <c r="K9" s="52">
        <f t="shared" si="3"/>
        <v>0.23120300751879697</v>
      </c>
      <c r="L9" s="52">
        <f t="shared" si="3"/>
        <v>0.09774436090225563</v>
      </c>
      <c r="M9" s="48"/>
      <c r="N9" s="48"/>
    </row>
    <row r="10" spans="1:14" s="2" customFormat="1" ht="13.5" customHeight="1">
      <c r="A10" s="21" t="s">
        <v>35</v>
      </c>
      <c r="B10" s="7">
        <v>973</v>
      </c>
      <c r="C10" s="7">
        <v>494</v>
      </c>
      <c r="D10" s="7">
        <v>9</v>
      </c>
      <c r="E10" s="7">
        <v>9</v>
      </c>
      <c r="F10" s="11">
        <v>476</v>
      </c>
      <c r="G10" s="13">
        <v>52</v>
      </c>
      <c r="H10" s="13">
        <v>145</v>
      </c>
      <c r="I10" s="13">
        <v>17</v>
      </c>
      <c r="J10" s="13">
        <v>103</v>
      </c>
      <c r="K10" s="13">
        <v>122</v>
      </c>
      <c r="L10" s="13">
        <v>37</v>
      </c>
      <c r="M10" s="34"/>
      <c r="N10" s="34"/>
    </row>
    <row r="11" spans="1:14" s="1" customFormat="1" ht="13.5" customHeight="1">
      <c r="A11" s="80" t="s">
        <v>16</v>
      </c>
      <c r="B11" s="49" t="s">
        <v>8</v>
      </c>
      <c r="C11" s="50">
        <f>(1/B10)*C10</f>
        <v>0.5077081192189106</v>
      </c>
      <c r="D11" s="50">
        <f>(1/C10)*D10</f>
        <v>0.018218623481781375</v>
      </c>
      <c r="E11" s="50">
        <f>(1/C10)*E10</f>
        <v>0.018218623481781375</v>
      </c>
      <c r="F11" s="51">
        <f>(1/C10)*F10</f>
        <v>0.9635627530364372</v>
      </c>
      <c r="G11" s="52">
        <f aca="true" t="shared" si="4" ref="G11:L11">(1/$F$10)*G10</f>
        <v>0.1092436974789916</v>
      </c>
      <c r="H11" s="52">
        <f t="shared" si="4"/>
        <v>0.30462184873949577</v>
      </c>
      <c r="I11" s="52">
        <f t="shared" si="4"/>
        <v>0.03571428571428571</v>
      </c>
      <c r="J11" s="52">
        <f t="shared" si="4"/>
        <v>0.21638655462184872</v>
      </c>
      <c r="K11" s="52">
        <f t="shared" si="4"/>
        <v>0.25630252100840334</v>
      </c>
      <c r="L11" s="52">
        <f t="shared" si="4"/>
        <v>0.07773109243697479</v>
      </c>
      <c r="M11" s="48"/>
      <c r="N11" s="48"/>
    </row>
    <row r="12" spans="1:14" s="1" customFormat="1" ht="13.5" customHeight="1">
      <c r="A12" s="21" t="s">
        <v>36</v>
      </c>
      <c r="B12" s="7">
        <v>329</v>
      </c>
      <c r="C12" s="7">
        <v>152</v>
      </c>
      <c r="D12" s="7">
        <v>5</v>
      </c>
      <c r="E12" s="7">
        <v>5</v>
      </c>
      <c r="F12" s="11">
        <v>142</v>
      </c>
      <c r="G12" s="13">
        <v>7</v>
      </c>
      <c r="H12" s="13">
        <v>56</v>
      </c>
      <c r="I12" s="13">
        <v>3</v>
      </c>
      <c r="J12" s="13">
        <v>20</v>
      </c>
      <c r="K12" s="13">
        <v>43</v>
      </c>
      <c r="L12" s="13">
        <v>13</v>
      </c>
      <c r="M12" s="34"/>
      <c r="N12" s="34"/>
    </row>
    <row r="13" spans="1:14" ht="13.5" customHeight="1">
      <c r="A13" s="22" t="s">
        <v>15</v>
      </c>
      <c r="B13" s="49" t="s">
        <v>8</v>
      </c>
      <c r="C13" s="50">
        <f>(1/B12)*C12</f>
        <v>0.46200607902735563</v>
      </c>
      <c r="D13" s="50">
        <f>(1/C12)*D12</f>
        <v>0.03289473684210526</v>
      </c>
      <c r="E13" s="50">
        <f>(1/C12)*E12</f>
        <v>0.03289473684210526</v>
      </c>
      <c r="F13" s="51">
        <f>(1/C12)*F12</f>
        <v>0.9342105263157894</v>
      </c>
      <c r="G13" s="52">
        <f aca="true" t="shared" si="5" ref="G13:L13">(1/$F$12)*G12</f>
        <v>0.04929577464788733</v>
      </c>
      <c r="H13" s="52">
        <f t="shared" si="5"/>
        <v>0.3943661971830986</v>
      </c>
      <c r="I13" s="52">
        <f t="shared" si="5"/>
        <v>0.02112676056338028</v>
      </c>
      <c r="J13" s="52">
        <f t="shared" si="5"/>
        <v>0.14084507042253522</v>
      </c>
      <c r="K13" s="52">
        <f t="shared" si="5"/>
        <v>0.3028169014084507</v>
      </c>
      <c r="L13" s="52">
        <f t="shared" si="5"/>
        <v>0.09154929577464789</v>
      </c>
      <c r="M13" s="34"/>
      <c r="N13" s="34"/>
    </row>
    <row r="14" spans="1:14" ht="13.5" customHeight="1">
      <c r="A14" s="68" t="s">
        <v>37</v>
      </c>
      <c r="B14" s="7">
        <v>682</v>
      </c>
      <c r="C14" s="7">
        <v>374</v>
      </c>
      <c r="D14" s="7">
        <v>16</v>
      </c>
      <c r="E14" s="7">
        <v>5</v>
      </c>
      <c r="F14" s="11">
        <v>353</v>
      </c>
      <c r="G14" s="13">
        <v>39</v>
      </c>
      <c r="H14" s="13">
        <v>107</v>
      </c>
      <c r="I14" s="13">
        <v>11</v>
      </c>
      <c r="J14" s="13">
        <v>104</v>
      </c>
      <c r="K14" s="13">
        <v>65</v>
      </c>
      <c r="L14" s="13">
        <v>27</v>
      </c>
      <c r="M14" s="34"/>
      <c r="N14" s="34"/>
    </row>
    <row r="15" spans="1:14" ht="13.5" customHeight="1">
      <c r="A15" s="80" t="s">
        <v>10</v>
      </c>
      <c r="B15" s="49" t="s">
        <v>8</v>
      </c>
      <c r="C15" s="50">
        <f>(1/B14)*C14</f>
        <v>0.5483870967741935</v>
      </c>
      <c r="D15" s="50">
        <f>(1/C14)*D14</f>
        <v>0.0427807486631016</v>
      </c>
      <c r="E15" s="50">
        <f>(1/C14)*E14</f>
        <v>0.013368983957219251</v>
      </c>
      <c r="F15" s="51">
        <f>(1/C14)*F14</f>
        <v>0.9438502673796791</v>
      </c>
      <c r="G15" s="52">
        <f aca="true" t="shared" si="6" ref="G15:L15">(1/$F$14)*G14</f>
        <v>0.1104815864022663</v>
      </c>
      <c r="H15" s="52">
        <f t="shared" si="6"/>
        <v>0.3031161473087819</v>
      </c>
      <c r="I15" s="52">
        <f t="shared" si="6"/>
        <v>0.0311614730878187</v>
      </c>
      <c r="J15" s="52">
        <f t="shared" si="6"/>
        <v>0.2946175637393768</v>
      </c>
      <c r="K15" s="52">
        <f t="shared" si="6"/>
        <v>0.18413597733711048</v>
      </c>
      <c r="L15" s="52">
        <f t="shared" si="6"/>
        <v>0.0764872521246459</v>
      </c>
      <c r="M15" s="34"/>
      <c r="N15" s="34"/>
    </row>
    <row r="16" spans="1:14" ht="13.5" customHeight="1">
      <c r="A16" s="21" t="s">
        <v>38</v>
      </c>
      <c r="B16" s="7">
        <v>1093</v>
      </c>
      <c r="C16" s="7">
        <v>605</v>
      </c>
      <c r="D16" s="7">
        <v>20</v>
      </c>
      <c r="E16" s="7">
        <v>13</v>
      </c>
      <c r="F16" s="11">
        <v>572</v>
      </c>
      <c r="G16" s="13">
        <v>57</v>
      </c>
      <c r="H16" s="13">
        <v>142</v>
      </c>
      <c r="I16" s="13">
        <v>17</v>
      </c>
      <c r="J16" s="13">
        <v>186</v>
      </c>
      <c r="K16" s="13">
        <v>117</v>
      </c>
      <c r="L16" s="13">
        <v>53</v>
      </c>
      <c r="M16" s="34"/>
      <c r="N16" s="34"/>
    </row>
    <row r="17" spans="1:14" ht="13.5" customHeight="1">
      <c r="A17" s="22" t="s">
        <v>14</v>
      </c>
      <c r="B17" s="53" t="s">
        <v>8</v>
      </c>
      <c r="C17" s="54">
        <f>(1/B16)*C16</f>
        <v>0.5535224153705398</v>
      </c>
      <c r="D17" s="54">
        <f>(1/C16)*D16</f>
        <v>0.03305785123966942</v>
      </c>
      <c r="E17" s="54">
        <f>(1/C16)*E16</f>
        <v>0.021487603305785124</v>
      </c>
      <c r="F17" s="55">
        <f>(1/C16)*F16</f>
        <v>0.9454545454545454</v>
      </c>
      <c r="G17" s="56">
        <f aca="true" t="shared" si="7" ref="G17:L17">(1/$F$16)*G16</f>
        <v>0.09965034965034965</v>
      </c>
      <c r="H17" s="56">
        <f t="shared" si="7"/>
        <v>0.24825174825174826</v>
      </c>
      <c r="I17" s="56">
        <f t="shared" si="7"/>
        <v>0.02972027972027972</v>
      </c>
      <c r="J17" s="56">
        <f t="shared" si="7"/>
        <v>0.32517482517482516</v>
      </c>
      <c r="K17" s="56">
        <f t="shared" si="7"/>
        <v>0.20454545454545456</v>
      </c>
      <c r="L17" s="56">
        <f t="shared" si="7"/>
        <v>0.09265734265734266</v>
      </c>
      <c r="M17" s="34"/>
      <c r="N17" s="34"/>
    </row>
    <row r="18" spans="1:14" s="35" customFormat="1" ht="13.5" customHeight="1">
      <c r="A18" s="25" t="s">
        <v>21</v>
      </c>
      <c r="B18" s="40">
        <f aca="true" t="shared" si="8" ref="B18:L18">B2+B4+B6+B8+B10+B12+B14+B16</f>
        <v>6677</v>
      </c>
      <c r="C18" s="41">
        <f t="shared" si="8"/>
        <v>3547</v>
      </c>
      <c r="D18" s="41">
        <f t="shared" si="8"/>
        <v>104</v>
      </c>
      <c r="E18" s="41">
        <f t="shared" si="8"/>
        <v>72</v>
      </c>
      <c r="F18" s="42">
        <f t="shared" si="8"/>
        <v>3371</v>
      </c>
      <c r="G18" s="43">
        <f t="shared" si="8"/>
        <v>367</v>
      </c>
      <c r="H18" s="43">
        <f t="shared" si="8"/>
        <v>988</v>
      </c>
      <c r="I18" s="43">
        <f t="shared" si="8"/>
        <v>119</v>
      </c>
      <c r="J18" s="43">
        <f t="shared" si="8"/>
        <v>854</v>
      </c>
      <c r="K18" s="43">
        <f t="shared" si="8"/>
        <v>728</v>
      </c>
      <c r="L18" s="43">
        <f t="shared" si="8"/>
        <v>315</v>
      </c>
      <c r="M18" s="34"/>
      <c r="N18" s="34"/>
    </row>
    <row r="19" spans="1:14" s="46" customFormat="1" ht="13.5" customHeight="1">
      <c r="A19" s="26" t="s">
        <v>7</v>
      </c>
      <c r="B19" s="61"/>
      <c r="C19" s="59">
        <f>(1/B18)*C18</f>
        <v>0.5312265987719036</v>
      </c>
      <c r="D19" s="59">
        <f>(1/C18)*D18</f>
        <v>0.02932055257964477</v>
      </c>
      <c r="E19" s="59">
        <f>(1/C18)*E18</f>
        <v>0.020298844093600225</v>
      </c>
      <c r="F19" s="62">
        <f>(1/C18)*F18</f>
        <v>0.950380603326755</v>
      </c>
      <c r="G19" s="63">
        <f>(1/F18)*G18</f>
        <v>0.1088697715811332</v>
      </c>
      <c r="H19" s="63">
        <f>(1/F18)*H18</f>
        <v>0.2930881044200534</v>
      </c>
      <c r="I19" s="63">
        <f>(1/F18)*I18</f>
        <v>0.035301097597152185</v>
      </c>
      <c r="J19" s="63">
        <f>(1/F18)*J18</f>
        <v>0.2533372886383862</v>
      </c>
      <c r="K19" s="63">
        <f>(1/F18)*K18</f>
        <v>0.21595965588846042</v>
      </c>
      <c r="L19" s="63">
        <f>(1/F18)*L18</f>
        <v>0.0934440818748146</v>
      </c>
      <c r="M19" s="45"/>
      <c r="N19" s="45"/>
    </row>
    <row r="20" spans="1:14" s="2" customFormat="1" ht="13.5" customHeight="1">
      <c r="A20" s="24" t="s">
        <v>17</v>
      </c>
      <c r="B20" s="57">
        <v>75</v>
      </c>
      <c r="C20" s="57">
        <v>48</v>
      </c>
      <c r="D20" s="57">
        <v>5</v>
      </c>
      <c r="E20" s="57">
        <v>0</v>
      </c>
      <c r="F20" s="58">
        <v>43</v>
      </c>
      <c r="G20" s="14">
        <v>3</v>
      </c>
      <c r="H20" s="14">
        <v>11</v>
      </c>
      <c r="I20" s="14">
        <v>0</v>
      </c>
      <c r="J20" s="14">
        <v>10</v>
      </c>
      <c r="K20" s="14">
        <v>9</v>
      </c>
      <c r="L20" s="14">
        <v>10</v>
      </c>
      <c r="M20" s="34"/>
      <c r="N20" s="34"/>
    </row>
    <row r="21" spans="1:14" s="1" customFormat="1" ht="13.5" customHeight="1">
      <c r="A21" s="27"/>
      <c r="B21" s="49"/>
      <c r="C21" s="50">
        <f>(1/B20)*C20</f>
        <v>0.64</v>
      </c>
      <c r="D21" s="50">
        <f>(1/C20)*D20</f>
        <v>0.10416666666666666</v>
      </c>
      <c r="E21" s="50">
        <f>(1/C20)*E20</f>
        <v>0</v>
      </c>
      <c r="F21" s="51">
        <f>(1/C20)*F20</f>
        <v>0.8958333333333333</v>
      </c>
      <c r="G21" s="52">
        <f aca="true" t="shared" si="9" ref="G21:L21">(1/$F$20)*G20</f>
        <v>0.06976744186046512</v>
      </c>
      <c r="H21" s="52">
        <f t="shared" si="9"/>
        <v>0.2558139534883721</v>
      </c>
      <c r="I21" s="52">
        <f t="shared" si="9"/>
        <v>0</v>
      </c>
      <c r="J21" s="52">
        <f t="shared" si="9"/>
        <v>0.23255813953488372</v>
      </c>
      <c r="K21" s="52">
        <f t="shared" si="9"/>
        <v>0.20930232558139533</v>
      </c>
      <c r="L21" s="52">
        <f t="shared" si="9"/>
        <v>0.23255813953488372</v>
      </c>
      <c r="M21" s="48"/>
      <c r="N21" s="48"/>
    </row>
    <row r="22" spans="1:14" s="2" customFormat="1" ht="13.5" customHeight="1">
      <c r="A22" s="23" t="s">
        <v>12</v>
      </c>
      <c r="B22" s="57">
        <v>94</v>
      </c>
      <c r="C22" s="57">
        <v>60</v>
      </c>
      <c r="D22" s="57">
        <v>3</v>
      </c>
      <c r="E22" s="57">
        <v>0</v>
      </c>
      <c r="F22" s="58">
        <v>57</v>
      </c>
      <c r="G22" s="14">
        <v>3</v>
      </c>
      <c r="H22" s="14">
        <v>35</v>
      </c>
      <c r="I22" s="14">
        <v>0</v>
      </c>
      <c r="J22" s="14">
        <v>2</v>
      </c>
      <c r="K22" s="14">
        <v>11</v>
      </c>
      <c r="L22" s="14">
        <v>6</v>
      </c>
      <c r="M22" s="34"/>
      <c r="N22" s="34"/>
    </row>
    <row r="23" spans="1:14" s="1" customFormat="1" ht="13.5" customHeight="1">
      <c r="A23" s="27"/>
      <c r="B23" s="49"/>
      <c r="C23" s="50">
        <f>(1/B22)*C22</f>
        <v>0.6382978723404256</v>
      </c>
      <c r="D23" s="50">
        <f>(1/C22)*D22</f>
        <v>0.05</v>
      </c>
      <c r="E23" s="50">
        <f>(1/C22)*E22</f>
        <v>0</v>
      </c>
      <c r="F23" s="51">
        <f>(1/C22)*F22</f>
        <v>0.95</v>
      </c>
      <c r="G23" s="52">
        <f aca="true" t="shared" si="10" ref="G23:L23">(1/$F$22)*G22</f>
        <v>0.05263157894736842</v>
      </c>
      <c r="H23" s="52">
        <f t="shared" si="10"/>
        <v>0.6140350877192982</v>
      </c>
      <c r="I23" s="52">
        <f t="shared" si="10"/>
        <v>0</v>
      </c>
      <c r="J23" s="52">
        <f t="shared" si="10"/>
        <v>0.03508771929824561</v>
      </c>
      <c r="K23" s="52">
        <f t="shared" si="10"/>
        <v>0.19298245614035087</v>
      </c>
      <c r="L23" s="52">
        <f t="shared" si="10"/>
        <v>0.10526315789473684</v>
      </c>
      <c r="M23" s="48"/>
      <c r="N23" s="48"/>
    </row>
    <row r="24" spans="1:14" s="2" customFormat="1" ht="13.5" customHeight="1">
      <c r="A24" s="23" t="s">
        <v>19</v>
      </c>
      <c r="B24" s="57">
        <v>35</v>
      </c>
      <c r="C24" s="57">
        <v>27</v>
      </c>
      <c r="D24" s="57">
        <v>1</v>
      </c>
      <c r="E24" s="57">
        <v>1</v>
      </c>
      <c r="F24" s="58">
        <v>25</v>
      </c>
      <c r="G24" s="14">
        <v>0</v>
      </c>
      <c r="H24" s="14">
        <v>16</v>
      </c>
      <c r="I24" s="14">
        <v>1</v>
      </c>
      <c r="J24" s="14">
        <v>1</v>
      </c>
      <c r="K24" s="14">
        <v>3</v>
      </c>
      <c r="L24" s="14">
        <v>4</v>
      </c>
      <c r="M24" s="34"/>
      <c r="N24" s="34"/>
    </row>
    <row r="25" spans="1:14" s="1" customFormat="1" ht="13.5" customHeight="1">
      <c r="A25" s="27"/>
      <c r="B25" s="49"/>
      <c r="C25" s="50">
        <f>(1/B24)*C24</f>
        <v>0.7714285714285714</v>
      </c>
      <c r="D25" s="50">
        <f>(1/C24)*D24</f>
        <v>0.037037037037037035</v>
      </c>
      <c r="E25" s="50">
        <f>(1/C24)*E24</f>
        <v>0.037037037037037035</v>
      </c>
      <c r="F25" s="51">
        <f>(1/C24)*F24</f>
        <v>0.9259259259259258</v>
      </c>
      <c r="G25" s="44">
        <f aca="true" t="shared" si="11" ref="G25:L25">(1/$F$24)*G24</f>
        <v>0</v>
      </c>
      <c r="H25" s="44">
        <f t="shared" si="11"/>
        <v>0.64</v>
      </c>
      <c r="I25" s="44">
        <f t="shared" si="11"/>
        <v>0.04</v>
      </c>
      <c r="J25" s="44">
        <f t="shared" si="11"/>
        <v>0.04</v>
      </c>
      <c r="K25" s="44">
        <f t="shared" si="11"/>
        <v>0.12</v>
      </c>
      <c r="L25" s="44">
        <f t="shared" si="11"/>
        <v>0.16</v>
      </c>
      <c r="M25" s="48"/>
      <c r="N25" s="48"/>
    </row>
    <row r="26" spans="1:14" s="2" customFormat="1" ht="13.5" customHeight="1">
      <c r="A26" s="23" t="s">
        <v>13</v>
      </c>
      <c r="B26" s="57">
        <v>382</v>
      </c>
      <c r="C26" s="57">
        <v>261</v>
      </c>
      <c r="D26" s="57">
        <v>4</v>
      </c>
      <c r="E26" s="57">
        <v>13</v>
      </c>
      <c r="F26" s="58">
        <v>244</v>
      </c>
      <c r="G26" s="14">
        <v>24</v>
      </c>
      <c r="H26" s="14">
        <v>86</v>
      </c>
      <c r="I26" s="14">
        <v>7</v>
      </c>
      <c r="J26" s="14">
        <v>52</v>
      </c>
      <c r="K26" s="14">
        <v>58</v>
      </c>
      <c r="L26" s="14">
        <v>17</v>
      </c>
      <c r="M26" s="34"/>
      <c r="N26" s="34"/>
    </row>
    <row r="27" spans="1:14" s="1" customFormat="1" ht="13.5" customHeight="1">
      <c r="A27" s="27"/>
      <c r="B27" s="49"/>
      <c r="C27" s="50">
        <f>(1/B26)*C26</f>
        <v>0.6832460732984293</v>
      </c>
      <c r="D27" s="50">
        <f>(1/C26)*D26</f>
        <v>0.01532567049808429</v>
      </c>
      <c r="E27" s="50">
        <f>(1/C26)*E26</f>
        <v>0.04980842911877394</v>
      </c>
      <c r="F27" s="51">
        <f>(1/C26)*F26</f>
        <v>0.9348659003831418</v>
      </c>
      <c r="G27" s="52">
        <f aca="true" t="shared" si="12" ref="G27:L27">(1/$F$26)*G26</f>
        <v>0.09836065573770492</v>
      </c>
      <c r="H27" s="52">
        <f t="shared" si="12"/>
        <v>0.3524590163934426</v>
      </c>
      <c r="I27" s="52">
        <f t="shared" si="12"/>
        <v>0.028688524590163935</v>
      </c>
      <c r="J27" s="52">
        <f t="shared" si="12"/>
        <v>0.21311475409836067</v>
      </c>
      <c r="K27" s="52">
        <f t="shared" si="12"/>
        <v>0.2377049180327869</v>
      </c>
      <c r="L27" s="52">
        <f t="shared" si="12"/>
        <v>0.06967213114754099</v>
      </c>
      <c r="M27" s="48"/>
      <c r="N27" s="48"/>
    </row>
    <row r="28" spans="1:14" s="2" customFormat="1" ht="13.5" customHeight="1">
      <c r="A28" s="23" t="s">
        <v>29</v>
      </c>
      <c r="B28" s="57">
        <v>289</v>
      </c>
      <c r="C28" s="57">
        <v>189</v>
      </c>
      <c r="D28" s="57">
        <v>14</v>
      </c>
      <c r="E28" s="57">
        <v>0</v>
      </c>
      <c r="F28" s="58">
        <v>175</v>
      </c>
      <c r="G28" s="14">
        <v>22</v>
      </c>
      <c r="H28" s="14">
        <v>61</v>
      </c>
      <c r="I28" s="14">
        <v>2</v>
      </c>
      <c r="J28" s="14">
        <v>25</v>
      </c>
      <c r="K28" s="14">
        <v>54</v>
      </c>
      <c r="L28" s="14">
        <v>11</v>
      </c>
      <c r="M28" s="34"/>
      <c r="N28" s="34"/>
    </row>
    <row r="29" spans="1:14" s="1" customFormat="1" ht="13.5" customHeight="1">
      <c r="A29" s="27"/>
      <c r="B29" s="49"/>
      <c r="C29" s="50">
        <f>(1/B28)*C28</f>
        <v>0.6539792387543253</v>
      </c>
      <c r="D29" s="50">
        <f>(1/C28)*D28</f>
        <v>0.07407407407407407</v>
      </c>
      <c r="E29" s="50">
        <f>(1/C28)*E28</f>
        <v>0</v>
      </c>
      <c r="F29" s="51">
        <f>(1/C28)*F28</f>
        <v>0.9259259259259258</v>
      </c>
      <c r="G29" s="52">
        <f aca="true" t="shared" si="13" ref="G29:L29">(1/$F$28)*G28</f>
        <v>0.12571428571428572</v>
      </c>
      <c r="H29" s="52">
        <f t="shared" si="13"/>
        <v>0.3485714285714286</v>
      </c>
      <c r="I29" s="52">
        <f t="shared" si="13"/>
        <v>0.011428571428571429</v>
      </c>
      <c r="J29" s="52">
        <f t="shared" si="13"/>
        <v>0.14285714285714285</v>
      </c>
      <c r="K29" s="52">
        <f t="shared" si="13"/>
        <v>0.30857142857142855</v>
      </c>
      <c r="L29" s="52">
        <f t="shared" si="13"/>
        <v>0.06285714285714286</v>
      </c>
      <c r="M29" s="48"/>
      <c r="N29" s="48"/>
    </row>
    <row r="30" spans="1:14" s="1" customFormat="1" ht="13.5" customHeight="1">
      <c r="A30" s="23" t="s">
        <v>18</v>
      </c>
      <c r="B30" s="57">
        <v>541</v>
      </c>
      <c r="C30" s="57">
        <v>316</v>
      </c>
      <c r="D30" s="57">
        <v>20</v>
      </c>
      <c r="E30" s="57">
        <v>8</v>
      </c>
      <c r="F30" s="58">
        <v>288</v>
      </c>
      <c r="G30" s="14">
        <v>31</v>
      </c>
      <c r="H30" s="14">
        <v>49</v>
      </c>
      <c r="I30" s="14">
        <v>6</v>
      </c>
      <c r="J30" s="14">
        <v>18</v>
      </c>
      <c r="K30" s="14">
        <v>64</v>
      </c>
      <c r="L30" s="14">
        <v>120</v>
      </c>
      <c r="M30" s="34"/>
      <c r="N30" s="34"/>
    </row>
    <row r="31" spans="1:14" s="1" customFormat="1" ht="13.5" customHeight="1">
      <c r="A31" s="28"/>
      <c r="B31" s="53" t="s">
        <v>8</v>
      </c>
      <c r="C31" s="54">
        <f>(1/B30)*C30</f>
        <v>0.5841035120147874</v>
      </c>
      <c r="D31" s="54">
        <f>(1/C30)*D30</f>
        <v>0.06329113924050633</v>
      </c>
      <c r="E31" s="54">
        <f>(1/C30)*E30</f>
        <v>0.02531645569620253</v>
      </c>
      <c r="F31" s="55">
        <f>(1/C30)*F30</f>
        <v>0.9113924050632911</v>
      </c>
      <c r="G31" s="56">
        <f aca="true" t="shared" si="14" ref="G31:L31">(1/$F$30)*G30</f>
        <v>0.10763888888888888</v>
      </c>
      <c r="H31" s="56">
        <f t="shared" si="14"/>
        <v>0.17013888888888887</v>
      </c>
      <c r="I31" s="56">
        <f t="shared" si="14"/>
        <v>0.020833333333333332</v>
      </c>
      <c r="J31" s="56">
        <f t="shared" si="14"/>
        <v>0.0625</v>
      </c>
      <c r="K31" s="56">
        <f t="shared" si="14"/>
        <v>0.2222222222222222</v>
      </c>
      <c r="L31" s="56">
        <f t="shared" si="14"/>
        <v>0.41666666666666663</v>
      </c>
      <c r="M31" s="48"/>
      <c r="N31" s="48"/>
    </row>
    <row r="32" spans="1:14" s="35" customFormat="1" ht="19.5" customHeight="1">
      <c r="A32" s="29" t="s">
        <v>22</v>
      </c>
      <c r="B32" s="8">
        <f aca="true" t="shared" si="15" ref="B32:L32">B18+B20+B22+B24+B26+B28+B30</f>
        <v>8093</v>
      </c>
      <c r="C32" s="8">
        <f t="shared" si="15"/>
        <v>4448</v>
      </c>
      <c r="D32" s="8">
        <f t="shared" si="15"/>
        <v>151</v>
      </c>
      <c r="E32" s="8">
        <f t="shared" si="15"/>
        <v>94</v>
      </c>
      <c r="F32" s="32">
        <f t="shared" si="15"/>
        <v>4203</v>
      </c>
      <c r="G32" s="33">
        <f t="shared" si="15"/>
        <v>450</v>
      </c>
      <c r="H32" s="33">
        <f t="shared" si="15"/>
        <v>1246</v>
      </c>
      <c r="I32" s="33">
        <f t="shared" si="15"/>
        <v>135</v>
      </c>
      <c r="J32" s="33">
        <f t="shared" si="15"/>
        <v>962</v>
      </c>
      <c r="K32" s="33">
        <f t="shared" si="15"/>
        <v>927</v>
      </c>
      <c r="L32" s="33">
        <f t="shared" si="15"/>
        <v>483</v>
      </c>
      <c r="M32" s="34"/>
      <c r="N32" s="34"/>
    </row>
    <row r="33" spans="1:12" ht="19.5" customHeight="1" thickBot="1">
      <c r="A33" s="30" t="s">
        <v>7</v>
      </c>
      <c r="B33" s="36"/>
      <c r="C33" s="37">
        <f>(1/B32)*C32</f>
        <v>0.5496107747436055</v>
      </c>
      <c r="D33" s="59">
        <f>(1/C32)*D32</f>
        <v>0.03394784172661871</v>
      </c>
      <c r="E33" s="59">
        <f>(1/C32)*E32</f>
        <v>0.021133093525179857</v>
      </c>
      <c r="F33" s="38">
        <f>(1/C32)*F32</f>
        <v>0.9449190647482015</v>
      </c>
      <c r="G33" s="39">
        <f aca="true" t="shared" si="16" ref="G33:L33">(1/$F$32)*G32</f>
        <v>0.10706638115631692</v>
      </c>
      <c r="H33" s="39">
        <f t="shared" si="16"/>
        <v>0.29645491315726863</v>
      </c>
      <c r="I33" s="39">
        <f t="shared" si="16"/>
        <v>0.032119914346895075</v>
      </c>
      <c r="J33" s="39">
        <f t="shared" si="16"/>
        <v>0.22888413038305974</v>
      </c>
      <c r="K33" s="39">
        <f t="shared" si="16"/>
        <v>0.22055674518201285</v>
      </c>
      <c r="L33" s="39">
        <f t="shared" si="16"/>
        <v>0.11491791577444684</v>
      </c>
    </row>
    <row r="34" spans="2:12" ht="14.25" customHeight="1">
      <c r="B34" s="18"/>
      <c r="C34" s="16"/>
      <c r="D34" s="18"/>
      <c r="E34" s="20"/>
      <c r="F34" s="18"/>
      <c r="G34" s="19"/>
      <c r="H34" s="19"/>
      <c r="I34" s="19"/>
      <c r="J34" s="19"/>
      <c r="K34" s="19"/>
      <c r="L34" s="19"/>
    </row>
    <row r="35" spans="7:12" ht="12.75" customHeight="1">
      <c r="G35" s="17"/>
      <c r="H35" s="17"/>
      <c r="I35" s="17"/>
      <c r="J35" s="17"/>
      <c r="K35" s="17"/>
      <c r="L35" s="17"/>
    </row>
    <row r="36" spans="3:12" ht="12" customHeight="1">
      <c r="C36" s="16"/>
      <c r="G36" s="17"/>
      <c r="H36" s="17"/>
      <c r="I36" s="17"/>
      <c r="J36" s="17"/>
      <c r="K36" s="17"/>
      <c r="L36" s="17"/>
    </row>
    <row r="37" ht="14.25">
      <c r="J37" s="17"/>
    </row>
    <row r="39" spans="4:5" ht="14.25">
      <c r="D39" s="5"/>
      <c r="E39" s="5"/>
    </row>
  </sheetData>
  <sheetProtection/>
  <printOptions horizontalCentered="1" verticalCentered="1"/>
  <pageMargins left="0" right="0" top="0.4330708661417323" bottom="0" header="0" footer="0"/>
  <pageSetup horizontalDpi="600" verticalDpi="600" orientation="landscape" paperSize="8" scale="80" r:id="rId1"/>
  <headerFooter alignWithMargins="0">
    <oddHeader>&amp;L&amp;"Times New Roman,Gras italique"&amp;14VILLE DE DIGNE-LES-BAINS&amp;C&amp;"Arial Black,Normal"&amp;20
ELECTIONS  DEPARTEMENTALES  CANTON 4   DIGNE 1&amp;22
&amp;R&amp;"Times New Roman,Gras italique"&amp;14Scrutin du 22 mars 2015 (1er Tour)</oddHeader>
    <oddFooter xml:space="preserve">&amp;R&amp;12  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35"/>
  <sheetViews>
    <sheetView showGridLines="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F40" sqref="F40"/>
    </sheetView>
  </sheetViews>
  <sheetFormatPr defaultColWidth="11.421875" defaultRowHeight="12.75"/>
  <cols>
    <col min="1" max="1" width="20.57421875" style="31" customWidth="1"/>
    <col min="2" max="2" width="8.8515625" style="4" customWidth="1"/>
    <col min="3" max="5" width="9.57421875" style="4" customWidth="1"/>
    <col min="6" max="6" width="9.8515625" style="4" customWidth="1"/>
    <col min="7" max="8" width="13.7109375" style="4" customWidth="1"/>
    <col min="9" max="9" width="15.57421875" style="4" customWidth="1"/>
    <col min="10" max="12" width="13.7109375" style="4" customWidth="1"/>
    <col min="13" max="13" width="12.57421875" style="35" customWidth="1"/>
    <col min="14" max="14" width="11.421875" style="35" customWidth="1"/>
  </cols>
  <sheetData>
    <row r="1" spans="1:16" ht="60" customHeight="1">
      <c r="A1" s="82" t="s">
        <v>40</v>
      </c>
      <c r="B1" s="9" t="s">
        <v>0</v>
      </c>
      <c r="C1" s="9" t="s">
        <v>1</v>
      </c>
      <c r="D1" s="10" t="s">
        <v>20</v>
      </c>
      <c r="E1" s="9" t="s">
        <v>2</v>
      </c>
      <c r="F1" s="15" t="s">
        <v>3</v>
      </c>
      <c r="G1" s="60" t="s">
        <v>62</v>
      </c>
      <c r="H1" s="60" t="s">
        <v>60</v>
      </c>
      <c r="I1" s="60" t="s">
        <v>65</v>
      </c>
      <c r="J1" s="60" t="s">
        <v>63</v>
      </c>
      <c r="K1" s="60" t="s">
        <v>61</v>
      </c>
      <c r="L1" s="60" t="s">
        <v>64</v>
      </c>
      <c r="M1" s="47"/>
      <c r="N1" s="47"/>
      <c r="O1" s="3"/>
      <c r="P1" s="3"/>
    </row>
    <row r="2" spans="1:14" s="2" customFormat="1" ht="13.5" customHeight="1">
      <c r="A2" s="21" t="s">
        <v>48</v>
      </c>
      <c r="B2" s="7">
        <v>862</v>
      </c>
      <c r="C2" s="7">
        <v>458</v>
      </c>
      <c r="D2" s="7">
        <v>18</v>
      </c>
      <c r="E2" s="7">
        <v>9</v>
      </c>
      <c r="F2" s="11">
        <v>431</v>
      </c>
      <c r="G2" s="13">
        <v>126</v>
      </c>
      <c r="H2" s="13">
        <v>38</v>
      </c>
      <c r="I2" s="13">
        <v>27</v>
      </c>
      <c r="J2" s="13">
        <v>47</v>
      </c>
      <c r="K2" s="13">
        <v>90</v>
      </c>
      <c r="L2" s="13">
        <v>103</v>
      </c>
      <c r="M2" s="34"/>
      <c r="N2" s="34"/>
    </row>
    <row r="3" spans="1:14" s="1" customFormat="1" ht="13.5" customHeight="1">
      <c r="A3" s="22" t="s">
        <v>55</v>
      </c>
      <c r="B3" s="53" t="s">
        <v>8</v>
      </c>
      <c r="C3" s="54">
        <f>(1/B2)*C2</f>
        <v>0.531322505800464</v>
      </c>
      <c r="D3" s="54">
        <f>(1/C2)*D2</f>
        <v>0.03930131004366812</v>
      </c>
      <c r="E3" s="54">
        <f>(1/C2)*E2</f>
        <v>0.01965065502183406</v>
      </c>
      <c r="F3" s="55">
        <f>(1/C2)*F2</f>
        <v>0.9410480349344977</v>
      </c>
      <c r="G3" s="56">
        <f aca="true" t="shared" si="0" ref="G3:L3">(1/$F$2)*G2</f>
        <v>0.29234338747099764</v>
      </c>
      <c r="H3" s="56">
        <f t="shared" si="0"/>
        <v>0.08816705336426914</v>
      </c>
      <c r="I3" s="56">
        <f t="shared" si="0"/>
        <v>0.06264501160092807</v>
      </c>
      <c r="J3" s="56">
        <f t="shared" si="0"/>
        <v>0.10904872389791183</v>
      </c>
      <c r="K3" s="56">
        <f t="shared" si="0"/>
        <v>0.2088167053364269</v>
      </c>
      <c r="L3" s="56">
        <f t="shared" si="0"/>
        <v>0.23897911832946633</v>
      </c>
      <c r="M3" s="48"/>
      <c r="N3" s="48"/>
    </row>
    <row r="4" spans="1:14" s="2" customFormat="1" ht="13.5" customHeight="1">
      <c r="A4" s="21" t="s">
        <v>49</v>
      </c>
      <c r="B4" s="7">
        <v>831</v>
      </c>
      <c r="C4" s="7">
        <v>491</v>
      </c>
      <c r="D4" s="7">
        <v>15</v>
      </c>
      <c r="E4" s="7">
        <v>7</v>
      </c>
      <c r="F4" s="11">
        <v>469</v>
      </c>
      <c r="G4" s="13">
        <v>124</v>
      </c>
      <c r="H4" s="13">
        <v>42</v>
      </c>
      <c r="I4" s="13">
        <v>44</v>
      </c>
      <c r="J4" s="13">
        <v>36</v>
      </c>
      <c r="K4" s="13">
        <v>94</v>
      </c>
      <c r="L4" s="13">
        <v>129</v>
      </c>
      <c r="M4" s="34"/>
      <c r="N4" s="34"/>
    </row>
    <row r="5" spans="1:14" s="1" customFormat="1" ht="13.5" customHeight="1">
      <c r="A5" s="22" t="s">
        <v>56</v>
      </c>
      <c r="B5" s="49" t="s">
        <v>8</v>
      </c>
      <c r="C5" s="50">
        <f>(1/B4)*C4</f>
        <v>0.5908543922984356</v>
      </c>
      <c r="D5" s="50">
        <f>(1/C4)*D4</f>
        <v>0.030549898167006106</v>
      </c>
      <c r="E5" s="50">
        <f>(1/C4)*E4</f>
        <v>0.01425661914460285</v>
      </c>
      <c r="F5" s="51">
        <f>(1/C4)*F4</f>
        <v>0.955193482688391</v>
      </c>
      <c r="G5" s="52">
        <f aca="true" t="shared" si="1" ref="G5:L5">(1/$F$4)*G4</f>
        <v>0.26439232409381663</v>
      </c>
      <c r="H5" s="52">
        <f t="shared" si="1"/>
        <v>0.08955223880597014</v>
      </c>
      <c r="I5" s="52">
        <f t="shared" si="1"/>
        <v>0.09381663113006397</v>
      </c>
      <c r="J5" s="52">
        <f t="shared" si="1"/>
        <v>0.07675906183368869</v>
      </c>
      <c r="K5" s="52">
        <f t="shared" si="1"/>
        <v>0.20042643923240938</v>
      </c>
      <c r="L5" s="52">
        <f t="shared" si="1"/>
        <v>0.27505330490405117</v>
      </c>
      <c r="M5" s="48"/>
      <c r="N5" s="48"/>
    </row>
    <row r="6" spans="1:14" s="2" customFormat="1" ht="13.5" customHeight="1">
      <c r="A6" s="21" t="s">
        <v>50</v>
      </c>
      <c r="B6" s="7">
        <v>927</v>
      </c>
      <c r="C6" s="7">
        <v>525</v>
      </c>
      <c r="D6" s="7">
        <v>16</v>
      </c>
      <c r="E6" s="7">
        <v>9</v>
      </c>
      <c r="F6" s="11">
        <v>500</v>
      </c>
      <c r="G6" s="13">
        <v>152</v>
      </c>
      <c r="H6" s="13">
        <v>60</v>
      </c>
      <c r="I6" s="13">
        <v>42</v>
      </c>
      <c r="J6" s="13">
        <v>43</v>
      </c>
      <c r="K6" s="13">
        <v>84</v>
      </c>
      <c r="L6" s="13">
        <v>119</v>
      </c>
      <c r="M6" s="34"/>
      <c r="N6" s="34"/>
    </row>
    <row r="7" spans="1:14" s="1" customFormat="1" ht="13.5" customHeight="1">
      <c r="A7" s="22" t="s">
        <v>57</v>
      </c>
      <c r="B7" s="49" t="s">
        <v>9</v>
      </c>
      <c r="C7" s="50">
        <f>(1/B6)*C6</f>
        <v>0.5663430420711973</v>
      </c>
      <c r="D7" s="50">
        <f>(1/C6)*D6</f>
        <v>0.030476190476190476</v>
      </c>
      <c r="E7" s="50">
        <f>(1/C6)*E6</f>
        <v>0.017142857142857144</v>
      </c>
      <c r="F7" s="51">
        <f>(1/C6)*F6</f>
        <v>0.9523809523809523</v>
      </c>
      <c r="G7" s="52">
        <f aca="true" t="shared" si="2" ref="G7:L7">(1/$F$6)*G6</f>
        <v>0.304</v>
      </c>
      <c r="H7" s="52">
        <f t="shared" si="2"/>
        <v>0.12</v>
      </c>
      <c r="I7" s="52">
        <f t="shared" si="2"/>
        <v>0.084</v>
      </c>
      <c r="J7" s="52">
        <f t="shared" si="2"/>
        <v>0.08600000000000001</v>
      </c>
      <c r="K7" s="52">
        <f t="shared" si="2"/>
        <v>0.168</v>
      </c>
      <c r="L7" s="52">
        <f t="shared" si="2"/>
        <v>0.23800000000000002</v>
      </c>
      <c r="M7" s="48"/>
      <c r="N7" s="48"/>
    </row>
    <row r="8" spans="1:14" s="2" customFormat="1" ht="13.5" customHeight="1">
      <c r="A8" s="21" t="s">
        <v>51</v>
      </c>
      <c r="B8" s="7">
        <v>857</v>
      </c>
      <c r="C8" s="7">
        <v>453</v>
      </c>
      <c r="D8" s="7">
        <v>6</v>
      </c>
      <c r="E8" s="7">
        <v>5</v>
      </c>
      <c r="F8" s="11">
        <v>442</v>
      </c>
      <c r="G8" s="13">
        <v>123</v>
      </c>
      <c r="H8" s="13">
        <v>54</v>
      </c>
      <c r="I8" s="13">
        <v>24</v>
      </c>
      <c r="J8" s="13">
        <v>31</v>
      </c>
      <c r="K8" s="13">
        <v>90</v>
      </c>
      <c r="L8" s="13">
        <v>120</v>
      </c>
      <c r="M8" s="34"/>
      <c r="N8" s="34"/>
    </row>
    <row r="9" spans="1:14" s="1" customFormat="1" ht="13.5" customHeight="1">
      <c r="A9" s="22" t="s">
        <v>58</v>
      </c>
      <c r="B9" s="49" t="s">
        <v>9</v>
      </c>
      <c r="C9" s="50">
        <f>(1/B8)*C8</f>
        <v>0.528588098016336</v>
      </c>
      <c r="D9" s="50">
        <f>(1/C8)*D8</f>
        <v>0.013245033112582781</v>
      </c>
      <c r="E9" s="50">
        <f>(1/C8)*E8</f>
        <v>0.011037527593818985</v>
      </c>
      <c r="F9" s="51">
        <f>(1/C8)*F8</f>
        <v>0.9757174392935982</v>
      </c>
      <c r="G9" s="52">
        <f aca="true" t="shared" si="3" ref="G9:L9">(1/$F$8)*G8</f>
        <v>0.27828054298642535</v>
      </c>
      <c r="H9" s="52">
        <f t="shared" si="3"/>
        <v>0.12217194570135748</v>
      </c>
      <c r="I9" s="52">
        <f t="shared" si="3"/>
        <v>0.05429864253393665</v>
      </c>
      <c r="J9" s="52">
        <f t="shared" si="3"/>
        <v>0.07013574660633484</v>
      </c>
      <c r="K9" s="52">
        <f t="shared" si="3"/>
        <v>0.20361990950226247</v>
      </c>
      <c r="L9" s="52">
        <f t="shared" si="3"/>
        <v>0.2714932126696833</v>
      </c>
      <c r="M9" s="48"/>
      <c r="N9" s="48"/>
    </row>
    <row r="10" spans="1:14" s="2" customFormat="1" ht="13.5" customHeight="1">
      <c r="A10" s="21" t="s">
        <v>52</v>
      </c>
      <c r="B10" s="7">
        <v>683</v>
      </c>
      <c r="C10" s="7">
        <v>383</v>
      </c>
      <c r="D10" s="7">
        <v>13</v>
      </c>
      <c r="E10" s="7">
        <v>7</v>
      </c>
      <c r="F10" s="11">
        <v>363</v>
      </c>
      <c r="G10" s="13">
        <v>105</v>
      </c>
      <c r="H10" s="13">
        <v>36</v>
      </c>
      <c r="I10" s="13">
        <v>35</v>
      </c>
      <c r="J10" s="13">
        <v>27</v>
      </c>
      <c r="K10" s="13">
        <v>82</v>
      </c>
      <c r="L10" s="13">
        <v>78</v>
      </c>
      <c r="M10" s="34"/>
      <c r="N10" s="34"/>
    </row>
    <row r="11" spans="1:14" s="1" customFormat="1" ht="13.5" customHeight="1">
      <c r="A11" s="80" t="s">
        <v>59</v>
      </c>
      <c r="B11" s="49" t="s">
        <v>8</v>
      </c>
      <c r="C11" s="50">
        <f>(1/B10)*C10</f>
        <v>0.5607613469985359</v>
      </c>
      <c r="D11" s="50">
        <f>(1/C10)*D10</f>
        <v>0.033942558746736295</v>
      </c>
      <c r="E11" s="50">
        <f>(1/C10)*E10</f>
        <v>0.018276762402088774</v>
      </c>
      <c r="F11" s="51">
        <f>(1/C10)*F10</f>
        <v>0.9477806788511749</v>
      </c>
      <c r="G11" s="52">
        <f aca="true" t="shared" si="4" ref="G11:L11">(1/$F$10)*G10</f>
        <v>0.2892561983471075</v>
      </c>
      <c r="H11" s="52">
        <f t="shared" si="4"/>
        <v>0.09917355371900827</v>
      </c>
      <c r="I11" s="52">
        <f t="shared" si="4"/>
        <v>0.09641873278236915</v>
      </c>
      <c r="J11" s="52">
        <f t="shared" si="4"/>
        <v>0.0743801652892562</v>
      </c>
      <c r="K11" s="52">
        <f t="shared" si="4"/>
        <v>0.22589531680440772</v>
      </c>
      <c r="L11" s="52">
        <f t="shared" si="4"/>
        <v>0.21487603305785125</v>
      </c>
      <c r="M11" s="48"/>
      <c r="N11" s="48"/>
    </row>
    <row r="12" spans="1:14" ht="13.5" customHeight="1">
      <c r="A12" s="21" t="s">
        <v>53</v>
      </c>
      <c r="B12" s="7">
        <v>748</v>
      </c>
      <c r="C12" s="7">
        <v>371</v>
      </c>
      <c r="D12" s="7">
        <v>11</v>
      </c>
      <c r="E12" s="7">
        <v>10</v>
      </c>
      <c r="F12" s="11">
        <v>350</v>
      </c>
      <c r="G12" s="13">
        <v>87</v>
      </c>
      <c r="H12" s="13">
        <v>78</v>
      </c>
      <c r="I12" s="13">
        <v>25</v>
      </c>
      <c r="J12" s="13">
        <v>19</v>
      </c>
      <c r="K12" s="13">
        <v>64</v>
      </c>
      <c r="L12" s="13">
        <v>77</v>
      </c>
      <c r="M12" s="34"/>
      <c r="N12" s="34"/>
    </row>
    <row r="13" spans="1:14" ht="13.5" customHeight="1">
      <c r="A13" s="22" t="s">
        <v>54</v>
      </c>
      <c r="B13" s="53" t="s">
        <v>8</v>
      </c>
      <c r="C13" s="54">
        <f>(1/B12)*C12</f>
        <v>0.4959893048128342</v>
      </c>
      <c r="D13" s="54">
        <f>(1/C12)*D12</f>
        <v>0.02964959568733154</v>
      </c>
      <c r="E13" s="54">
        <f>(1/C12)*E12</f>
        <v>0.026954177897574125</v>
      </c>
      <c r="F13" s="55">
        <f>(1/C12)*F12</f>
        <v>0.9433962264150944</v>
      </c>
      <c r="G13" s="56">
        <f aca="true" t="shared" si="5" ref="G13:L13">(1/$F$12)*G12</f>
        <v>0.24857142857142858</v>
      </c>
      <c r="H13" s="56">
        <f t="shared" si="5"/>
        <v>0.22285714285714286</v>
      </c>
      <c r="I13" s="56">
        <f t="shared" si="5"/>
        <v>0.07142857142857142</v>
      </c>
      <c r="J13" s="56">
        <f t="shared" si="5"/>
        <v>0.054285714285714284</v>
      </c>
      <c r="K13" s="56">
        <f t="shared" si="5"/>
        <v>0.18285714285714286</v>
      </c>
      <c r="L13" s="56">
        <f t="shared" si="5"/>
        <v>0.22</v>
      </c>
      <c r="M13" s="34"/>
      <c r="N13" s="34"/>
    </row>
    <row r="14" spans="1:14" s="35" customFormat="1" ht="13.5" customHeight="1">
      <c r="A14" s="25" t="s">
        <v>41</v>
      </c>
      <c r="B14" s="40">
        <f aca="true" t="shared" si="6" ref="B14:L14">B2+B4+B6+B8+B10+B12</f>
        <v>4908</v>
      </c>
      <c r="C14" s="41">
        <f t="shared" si="6"/>
        <v>2681</v>
      </c>
      <c r="D14" s="41">
        <f t="shared" si="6"/>
        <v>79</v>
      </c>
      <c r="E14" s="41">
        <f t="shared" si="6"/>
        <v>47</v>
      </c>
      <c r="F14" s="42">
        <f t="shared" si="6"/>
        <v>2555</v>
      </c>
      <c r="G14" s="43">
        <f t="shared" si="6"/>
        <v>717</v>
      </c>
      <c r="H14" s="43">
        <f t="shared" si="6"/>
        <v>308</v>
      </c>
      <c r="I14" s="43">
        <f t="shared" si="6"/>
        <v>197</v>
      </c>
      <c r="J14" s="43">
        <f t="shared" si="6"/>
        <v>203</v>
      </c>
      <c r="K14" s="43">
        <f t="shared" si="6"/>
        <v>504</v>
      </c>
      <c r="L14" s="43">
        <f t="shared" si="6"/>
        <v>626</v>
      </c>
      <c r="M14" s="34"/>
      <c r="N14" s="34"/>
    </row>
    <row r="15" spans="1:14" s="46" customFormat="1" ht="13.5" customHeight="1">
      <c r="A15" s="26" t="s">
        <v>7</v>
      </c>
      <c r="B15" s="61"/>
      <c r="C15" s="59">
        <f>(1/B14)*C14</f>
        <v>0.5462510187449062</v>
      </c>
      <c r="D15" s="59">
        <f>(1/C14)*D14</f>
        <v>0.02946661693397986</v>
      </c>
      <c r="E15" s="59">
        <f>(1/C14)*E14</f>
        <v>0.0175307720999627</v>
      </c>
      <c r="F15" s="62">
        <f>(1/C14)*F14</f>
        <v>0.9530026109660575</v>
      </c>
      <c r="G15" s="63">
        <f>(1/F14)*G14</f>
        <v>0.28062622309197655</v>
      </c>
      <c r="H15" s="63">
        <f>(1/F14)*H14</f>
        <v>0.12054794520547946</v>
      </c>
      <c r="I15" s="63">
        <f>(1/F14)*I14</f>
        <v>0.07710371819960861</v>
      </c>
      <c r="J15" s="63">
        <f>(1/F14)*J14</f>
        <v>0.07945205479452055</v>
      </c>
      <c r="K15" s="63">
        <f>(1/F14)*K14</f>
        <v>0.19726027397260273</v>
      </c>
      <c r="L15" s="63">
        <f>(1/F14)*L14</f>
        <v>0.24500978473581214</v>
      </c>
      <c r="M15" s="45"/>
      <c r="N15" s="45"/>
    </row>
    <row r="16" spans="1:14" s="2" customFormat="1" ht="13.5" customHeight="1">
      <c r="A16" s="24" t="s">
        <v>42</v>
      </c>
      <c r="B16" s="57">
        <v>866</v>
      </c>
      <c r="C16" s="57">
        <v>518</v>
      </c>
      <c r="D16" s="57">
        <v>20</v>
      </c>
      <c r="E16" s="57">
        <v>10</v>
      </c>
      <c r="F16" s="58">
        <v>488</v>
      </c>
      <c r="G16" s="14">
        <v>128</v>
      </c>
      <c r="H16" s="14">
        <v>62</v>
      </c>
      <c r="I16" s="14">
        <v>31</v>
      </c>
      <c r="J16" s="14">
        <v>50</v>
      </c>
      <c r="K16" s="14">
        <v>97</v>
      </c>
      <c r="L16" s="14">
        <v>120</v>
      </c>
      <c r="M16" s="34"/>
      <c r="N16" s="34"/>
    </row>
    <row r="17" spans="1:14" s="1" customFormat="1" ht="13.5" customHeight="1">
      <c r="A17" s="27"/>
      <c r="B17" s="49"/>
      <c r="C17" s="50">
        <f>(1/B16)*C16</f>
        <v>0.5981524249422633</v>
      </c>
      <c r="D17" s="50">
        <f>(1/C16)*D16</f>
        <v>0.03861003861003861</v>
      </c>
      <c r="E17" s="50">
        <f>(1/C16)*E16</f>
        <v>0.019305019305019305</v>
      </c>
      <c r="F17" s="51">
        <f>(1/C16)*F16</f>
        <v>0.9420849420849421</v>
      </c>
      <c r="G17" s="52">
        <f aca="true" t="shared" si="7" ref="G17:L17">(1/$F$16)*G16</f>
        <v>0.26229508196721313</v>
      </c>
      <c r="H17" s="52">
        <f t="shared" si="7"/>
        <v>0.12704918032786885</v>
      </c>
      <c r="I17" s="52">
        <f t="shared" si="7"/>
        <v>0.06352459016393443</v>
      </c>
      <c r="J17" s="52">
        <f t="shared" si="7"/>
        <v>0.10245901639344263</v>
      </c>
      <c r="K17" s="52">
        <f t="shared" si="7"/>
        <v>0.1987704918032787</v>
      </c>
      <c r="L17" s="52">
        <f t="shared" si="7"/>
        <v>0.24590163934426232</v>
      </c>
      <c r="M17" s="48"/>
      <c r="N17" s="48"/>
    </row>
    <row r="18" spans="1:14" s="2" customFormat="1" ht="13.5" customHeight="1">
      <c r="A18" s="23" t="s">
        <v>43</v>
      </c>
      <c r="B18" s="57">
        <v>122</v>
      </c>
      <c r="C18" s="57">
        <v>78</v>
      </c>
      <c r="D18" s="57">
        <v>3</v>
      </c>
      <c r="E18" s="57">
        <v>2</v>
      </c>
      <c r="F18" s="58">
        <v>73</v>
      </c>
      <c r="G18" s="14">
        <v>10</v>
      </c>
      <c r="H18" s="14">
        <v>24</v>
      </c>
      <c r="I18" s="14">
        <v>3</v>
      </c>
      <c r="J18" s="14">
        <v>7</v>
      </c>
      <c r="K18" s="14">
        <v>12</v>
      </c>
      <c r="L18" s="14">
        <v>17</v>
      </c>
      <c r="M18" s="34"/>
      <c r="N18" s="34"/>
    </row>
    <row r="19" spans="1:14" s="1" customFormat="1" ht="13.5" customHeight="1">
      <c r="A19" s="27"/>
      <c r="B19" s="49"/>
      <c r="C19" s="50">
        <f>(1/B18)*C18</f>
        <v>0.639344262295082</v>
      </c>
      <c r="D19" s="50">
        <f>(1/C18)*D18</f>
        <v>0.038461538461538464</v>
      </c>
      <c r="E19" s="50">
        <f>(1/C18)*E18</f>
        <v>0.02564102564102564</v>
      </c>
      <c r="F19" s="51">
        <f>(1/C18)*F18</f>
        <v>0.9358974358974359</v>
      </c>
      <c r="G19" s="52">
        <f aca="true" t="shared" si="8" ref="G19:L19">(1/$F$18)*G18</f>
        <v>0.136986301369863</v>
      </c>
      <c r="H19" s="52">
        <f t="shared" si="8"/>
        <v>0.3287671232876712</v>
      </c>
      <c r="I19" s="52">
        <f t="shared" si="8"/>
        <v>0.0410958904109589</v>
      </c>
      <c r="J19" s="52">
        <f t="shared" si="8"/>
        <v>0.0958904109589041</v>
      </c>
      <c r="K19" s="52">
        <f t="shared" si="8"/>
        <v>0.1643835616438356</v>
      </c>
      <c r="L19" s="52">
        <f t="shared" si="8"/>
        <v>0.2328767123287671</v>
      </c>
      <c r="M19" s="48"/>
      <c r="N19" s="48"/>
    </row>
    <row r="20" spans="1:14" s="2" customFormat="1" ht="13.5" customHeight="1">
      <c r="A20" s="23" t="s">
        <v>44</v>
      </c>
      <c r="B20" s="57">
        <v>543</v>
      </c>
      <c r="C20" s="57">
        <v>305</v>
      </c>
      <c r="D20" s="57">
        <v>12</v>
      </c>
      <c r="E20" s="57">
        <v>1</v>
      </c>
      <c r="F20" s="58">
        <v>292</v>
      </c>
      <c r="G20" s="14">
        <v>62</v>
      </c>
      <c r="H20" s="14">
        <v>44</v>
      </c>
      <c r="I20" s="14">
        <v>12</v>
      </c>
      <c r="J20" s="14">
        <v>27</v>
      </c>
      <c r="K20" s="14">
        <v>77</v>
      </c>
      <c r="L20" s="14">
        <v>70</v>
      </c>
      <c r="M20" s="34"/>
      <c r="N20" s="34"/>
    </row>
    <row r="21" spans="1:14" s="1" customFormat="1" ht="13.5" customHeight="1">
      <c r="A21" s="27"/>
      <c r="B21" s="49"/>
      <c r="C21" s="50">
        <f>(1/B20)*C20</f>
        <v>0.5616942909760589</v>
      </c>
      <c r="D21" s="50">
        <f>(1/C20)*D20</f>
        <v>0.039344262295081964</v>
      </c>
      <c r="E21" s="50">
        <f>(1/C20)*E20</f>
        <v>0.003278688524590164</v>
      </c>
      <c r="F21" s="51">
        <f>(1/C20)*F20</f>
        <v>0.9573770491803278</v>
      </c>
      <c r="G21" s="44">
        <f aca="true" t="shared" si="9" ref="G21:L21">(1/$F$20)*G20</f>
        <v>0.21232876712328766</v>
      </c>
      <c r="H21" s="44">
        <f t="shared" si="9"/>
        <v>0.1506849315068493</v>
      </c>
      <c r="I21" s="44">
        <f t="shared" si="9"/>
        <v>0.0410958904109589</v>
      </c>
      <c r="J21" s="44">
        <f t="shared" si="9"/>
        <v>0.09246575342465753</v>
      </c>
      <c r="K21" s="44">
        <f t="shared" si="9"/>
        <v>0.2636986301369863</v>
      </c>
      <c r="L21" s="44">
        <f t="shared" si="9"/>
        <v>0.23972602739726026</v>
      </c>
      <c r="M21" s="48"/>
      <c r="N21" s="48"/>
    </row>
    <row r="22" spans="1:14" s="2" customFormat="1" ht="13.5" customHeight="1">
      <c r="A22" s="23" t="s">
        <v>45</v>
      </c>
      <c r="B22" s="57">
        <v>1211</v>
      </c>
      <c r="C22" s="57">
        <v>666</v>
      </c>
      <c r="D22" s="57">
        <v>25</v>
      </c>
      <c r="E22" s="57">
        <v>5</v>
      </c>
      <c r="F22" s="58">
        <v>636</v>
      </c>
      <c r="G22" s="14">
        <v>125</v>
      </c>
      <c r="H22" s="14">
        <v>69</v>
      </c>
      <c r="I22" s="14">
        <v>56</v>
      </c>
      <c r="J22" s="14">
        <v>29</v>
      </c>
      <c r="K22" s="14">
        <v>154</v>
      </c>
      <c r="L22" s="14">
        <v>203</v>
      </c>
      <c r="M22" s="34"/>
      <c r="N22" s="34"/>
    </row>
    <row r="23" spans="1:14" s="1" customFormat="1" ht="13.5" customHeight="1">
      <c r="A23" s="27"/>
      <c r="B23" s="49"/>
      <c r="C23" s="50">
        <f>(1/B22)*C22</f>
        <v>0.5499587118084228</v>
      </c>
      <c r="D23" s="50">
        <f>(1/C22)*D22</f>
        <v>0.03753753753753754</v>
      </c>
      <c r="E23" s="50">
        <f>(1/C22)*E22</f>
        <v>0.0075075075075075074</v>
      </c>
      <c r="F23" s="51">
        <f>(1/C22)*F22</f>
        <v>0.954954954954955</v>
      </c>
      <c r="G23" s="52">
        <f aca="true" t="shared" si="10" ref="G23:L23">(1/$F$22)*G22</f>
        <v>0.19654088050314467</v>
      </c>
      <c r="H23" s="52">
        <f t="shared" si="10"/>
        <v>0.10849056603773585</v>
      </c>
      <c r="I23" s="52">
        <f t="shared" si="10"/>
        <v>0.08805031446540881</v>
      </c>
      <c r="J23" s="52">
        <f t="shared" si="10"/>
        <v>0.045597484276729564</v>
      </c>
      <c r="K23" s="52">
        <f t="shared" si="10"/>
        <v>0.24213836477987422</v>
      </c>
      <c r="L23" s="52">
        <f t="shared" si="10"/>
        <v>0.31918238993710696</v>
      </c>
      <c r="M23" s="48"/>
      <c r="N23" s="48"/>
    </row>
    <row r="24" spans="1:14" s="2" customFormat="1" ht="13.5" customHeight="1">
      <c r="A24" s="23" t="s">
        <v>46</v>
      </c>
      <c r="B24" s="57">
        <v>755</v>
      </c>
      <c r="C24" s="57">
        <v>428</v>
      </c>
      <c r="D24" s="57">
        <v>13</v>
      </c>
      <c r="E24" s="57">
        <v>6</v>
      </c>
      <c r="F24" s="58">
        <v>409</v>
      </c>
      <c r="G24" s="14">
        <v>117</v>
      </c>
      <c r="H24" s="14">
        <v>71</v>
      </c>
      <c r="I24" s="14">
        <v>27</v>
      </c>
      <c r="J24" s="14">
        <v>17</v>
      </c>
      <c r="K24" s="14">
        <v>57</v>
      </c>
      <c r="L24" s="14">
        <v>120</v>
      </c>
      <c r="M24" s="34"/>
      <c r="N24" s="34"/>
    </row>
    <row r="25" spans="1:14" s="1" customFormat="1" ht="13.5" customHeight="1">
      <c r="A25" s="27"/>
      <c r="B25" s="49"/>
      <c r="C25" s="50">
        <f>(1/B24)*C24</f>
        <v>0.5668874172185431</v>
      </c>
      <c r="D25" s="50">
        <f>(1/C24)*D24</f>
        <v>0.03037383177570093</v>
      </c>
      <c r="E25" s="50">
        <f>(1/C24)*E24</f>
        <v>0.014018691588785045</v>
      </c>
      <c r="F25" s="51">
        <f>(1/C24)*F24</f>
        <v>0.9556074766355139</v>
      </c>
      <c r="G25" s="52">
        <f aca="true" t="shared" si="11" ref="G25:L25">(1/$F$24)*G24</f>
        <v>0.2860635696821516</v>
      </c>
      <c r="H25" s="52">
        <f t="shared" si="11"/>
        <v>0.17359413202933985</v>
      </c>
      <c r="I25" s="52">
        <f t="shared" si="11"/>
        <v>0.06601466992665037</v>
      </c>
      <c r="J25" s="52">
        <f t="shared" si="11"/>
        <v>0.04156479217603912</v>
      </c>
      <c r="K25" s="52">
        <f t="shared" si="11"/>
        <v>0.1393643031784841</v>
      </c>
      <c r="L25" s="52">
        <f t="shared" si="11"/>
        <v>0.293398533007335</v>
      </c>
      <c r="M25" s="48"/>
      <c r="N25" s="48"/>
    </row>
    <row r="26" spans="1:14" s="1" customFormat="1" ht="13.5" customHeight="1">
      <c r="A26" s="23" t="s">
        <v>47</v>
      </c>
      <c r="B26" s="57">
        <v>402</v>
      </c>
      <c r="C26" s="57">
        <v>267</v>
      </c>
      <c r="D26" s="57">
        <v>6</v>
      </c>
      <c r="E26" s="57">
        <v>2</v>
      </c>
      <c r="F26" s="58">
        <v>259</v>
      </c>
      <c r="G26" s="14">
        <v>93</v>
      </c>
      <c r="H26" s="14">
        <v>44</v>
      </c>
      <c r="I26" s="14">
        <v>13</v>
      </c>
      <c r="J26" s="14">
        <v>24</v>
      </c>
      <c r="K26" s="14">
        <v>33</v>
      </c>
      <c r="L26" s="14">
        <v>52</v>
      </c>
      <c r="M26" s="34"/>
      <c r="N26" s="34"/>
    </row>
    <row r="27" spans="1:14" s="1" customFormat="1" ht="13.5" customHeight="1">
      <c r="A27" s="28"/>
      <c r="B27" s="53" t="s">
        <v>8</v>
      </c>
      <c r="C27" s="54">
        <f>(1/B26)*C26</f>
        <v>0.664179104477612</v>
      </c>
      <c r="D27" s="54">
        <f>(1/C26)*D26</f>
        <v>0.02247191011235955</v>
      </c>
      <c r="E27" s="54">
        <f>(1/C26)*E26</f>
        <v>0.00749063670411985</v>
      </c>
      <c r="F27" s="55">
        <f>(1/C26)*F26</f>
        <v>0.9700374531835206</v>
      </c>
      <c r="G27" s="56">
        <f aca="true" t="shared" si="12" ref="G27:L27">(1/$F$26)*G26</f>
        <v>0.3590733590733591</v>
      </c>
      <c r="H27" s="56">
        <f t="shared" si="12"/>
        <v>0.16988416988416988</v>
      </c>
      <c r="I27" s="56">
        <f t="shared" si="12"/>
        <v>0.0501930501930502</v>
      </c>
      <c r="J27" s="56">
        <f t="shared" si="12"/>
        <v>0.09266409266409267</v>
      </c>
      <c r="K27" s="56">
        <f t="shared" si="12"/>
        <v>0.1274131274131274</v>
      </c>
      <c r="L27" s="56">
        <f t="shared" si="12"/>
        <v>0.2007722007722008</v>
      </c>
      <c r="M27" s="48"/>
      <c r="N27" s="48"/>
    </row>
    <row r="28" spans="1:14" s="35" customFormat="1" ht="19.5" customHeight="1">
      <c r="A28" s="29" t="s">
        <v>39</v>
      </c>
      <c r="B28" s="8">
        <f aca="true" t="shared" si="13" ref="B28:L28">B14+B16+B18+B20+B22+B24+B26</f>
        <v>8807</v>
      </c>
      <c r="C28" s="8">
        <f t="shared" si="13"/>
        <v>4943</v>
      </c>
      <c r="D28" s="8">
        <f t="shared" si="13"/>
        <v>158</v>
      </c>
      <c r="E28" s="8">
        <f t="shared" si="13"/>
        <v>73</v>
      </c>
      <c r="F28" s="32">
        <f t="shared" si="13"/>
        <v>4712</v>
      </c>
      <c r="G28" s="33">
        <f t="shared" si="13"/>
        <v>1252</v>
      </c>
      <c r="H28" s="33">
        <f t="shared" si="13"/>
        <v>622</v>
      </c>
      <c r="I28" s="33">
        <f t="shared" si="13"/>
        <v>339</v>
      </c>
      <c r="J28" s="33">
        <f t="shared" si="13"/>
        <v>357</v>
      </c>
      <c r="K28" s="33">
        <f t="shared" si="13"/>
        <v>934</v>
      </c>
      <c r="L28" s="33">
        <f t="shared" si="13"/>
        <v>1208</v>
      </c>
      <c r="M28" s="34"/>
      <c r="N28" s="34"/>
    </row>
    <row r="29" spans="1:12" ht="19.5" customHeight="1" thickBot="1">
      <c r="A29" s="30" t="s">
        <v>7</v>
      </c>
      <c r="B29" s="36"/>
      <c r="C29" s="37">
        <f>(1/B28)*C28</f>
        <v>0.561258090155558</v>
      </c>
      <c r="D29" s="37">
        <f>(1/C28)*D28</f>
        <v>0.03196439409265628</v>
      </c>
      <c r="E29" s="37">
        <f>(1/C28)*E28</f>
        <v>0.014768359295974105</v>
      </c>
      <c r="F29" s="38">
        <f>(1/C28)*F28</f>
        <v>0.9532672466113696</v>
      </c>
      <c r="G29" s="39">
        <f aca="true" t="shared" si="14" ref="G29:L29">(1/$F$28)*G28</f>
        <v>0.26570458404074704</v>
      </c>
      <c r="H29" s="39">
        <f t="shared" si="14"/>
        <v>0.13200339558573854</v>
      </c>
      <c r="I29" s="39">
        <f t="shared" si="14"/>
        <v>0.07194397283531409</v>
      </c>
      <c r="J29" s="39">
        <f t="shared" si="14"/>
        <v>0.07576400679117147</v>
      </c>
      <c r="K29" s="39">
        <f t="shared" si="14"/>
        <v>0.19821731748726656</v>
      </c>
      <c r="L29" s="39">
        <f t="shared" si="14"/>
        <v>0.2563667232597623</v>
      </c>
    </row>
    <row r="30" spans="2:12" ht="15" customHeight="1">
      <c r="B30" s="18"/>
      <c r="C30" s="16"/>
      <c r="D30" s="18"/>
      <c r="E30" s="20"/>
      <c r="F30" s="18"/>
      <c r="G30" s="19"/>
      <c r="H30" s="19"/>
      <c r="I30" s="19"/>
      <c r="J30" s="19"/>
      <c r="K30" s="19"/>
      <c r="L30" s="19"/>
    </row>
    <row r="31" spans="7:12" ht="15" customHeight="1">
      <c r="G31" s="17"/>
      <c r="H31" s="17"/>
      <c r="I31" s="17"/>
      <c r="J31" s="17"/>
      <c r="K31" s="17"/>
      <c r="L31" s="17"/>
    </row>
    <row r="32" spans="3:12" ht="15" customHeight="1">
      <c r="C32" s="16"/>
      <c r="G32" s="17"/>
      <c r="H32" s="17"/>
      <c r="I32" s="17"/>
      <c r="J32" s="17"/>
      <c r="K32" s="17"/>
      <c r="L32" s="17"/>
    </row>
    <row r="35" spans="4:5" ht="14.25">
      <c r="D35" s="5"/>
      <c r="E35" s="5"/>
    </row>
  </sheetData>
  <sheetProtection/>
  <printOptions horizontalCentered="1" verticalCentered="1"/>
  <pageMargins left="0" right="0" top="0.4330708661417323" bottom="0" header="0" footer="0"/>
  <pageSetup horizontalDpi="600" verticalDpi="600" orientation="landscape" paperSize="8" scale="80" r:id="rId1"/>
  <headerFooter alignWithMargins="0">
    <oddHeader>&amp;L&amp;"Times New Roman,Gras italique"&amp;14VILLE DE DIGNE-LES-BAINS&amp;C&amp;"Arial Black,Normal"&amp;20
ELECTIONS  DEPARTEMENTALES  CANTON 5   DIGNE 2&amp;22
&amp;R&amp;"Times New Roman,Gras italique"&amp;14Scrutin du 22 mars 2015 (1er Tour)</oddHeader>
    <oddFooter xml:space="preserve">&amp;R&amp;12  &amp;10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7"/>
  <sheetViews>
    <sheetView showGridLines="0" zoomScaleSheetLayoutView="75" zoomScalePageLayoutView="0" workbookViewId="0" topLeftCell="A1">
      <pane ySplit="1" topLeftCell="A9" activePane="bottomLeft" state="frozen"/>
      <selection pane="topLeft" activeCell="A1" sqref="A1"/>
      <selection pane="bottomLeft" activeCell="B41" sqref="B41"/>
    </sheetView>
  </sheetViews>
  <sheetFormatPr defaultColWidth="11.421875" defaultRowHeight="12.75"/>
  <cols>
    <col min="1" max="1" width="22.140625" style="31" customWidth="1"/>
    <col min="2" max="2" width="8.8515625" style="4" customWidth="1"/>
    <col min="3" max="3" width="8.7109375" style="4" customWidth="1"/>
    <col min="4" max="4" width="9.57421875" style="4" customWidth="1"/>
    <col min="5" max="6" width="9.7109375" style="4" customWidth="1"/>
    <col min="7" max="7" width="11.00390625" style="4" customWidth="1"/>
    <col min="8" max="8" width="22.8515625" style="4" customWidth="1"/>
    <col min="9" max="9" width="21.28125" style="4" customWidth="1"/>
    <col min="10" max="10" width="11.57421875" style="35" customWidth="1"/>
    <col min="11" max="11" width="11.28125" style="35" customWidth="1"/>
  </cols>
  <sheetData>
    <row r="1" spans="1:13" ht="30" customHeight="1">
      <c r="A1" s="81" t="s">
        <v>30</v>
      </c>
      <c r="B1" s="9" t="s">
        <v>0</v>
      </c>
      <c r="C1" s="69" t="s">
        <v>70</v>
      </c>
      <c r="D1" s="9" t="s">
        <v>1</v>
      </c>
      <c r="E1" s="10" t="s">
        <v>20</v>
      </c>
      <c r="F1" s="9" t="s">
        <v>2</v>
      </c>
      <c r="G1" s="15" t="s">
        <v>3</v>
      </c>
      <c r="H1" s="83" t="s">
        <v>66</v>
      </c>
      <c r="I1" s="83" t="s">
        <v>67</v>
      </c>
      <c r="J1" s="70"/>
      <c r="K1" s="70"/>
      <c r="L1" s="79"/>
      <c r="M1" s="3"/>
    </row>
    <row r="2" spans="1:12" s="2" customFormat="1" ht="13.5" customHeight="1">
      <c r="A2" s="21" t="s">
        <v>31</v>
      </c>
      <c r="B2" s="7">
        <v>775</v>
      </c>
      <c r="C2" s="7">
        <v>409</v>
      </c>
      <c r="D2" s="7">
        <v>410</v>
      </c>
      <c r="E2" s="7">
        <v>22</v>
      </c>
      <c r="F2" s="7">
        <v>9</v>
      </c>
      <c r="G2" s="11">
        <v>379</v>
      </c>
      <c r="H2" s="13">
        <v>202</v>
      </c>
      <c r="I2" s="13">
        <v>177</v>
      </c>
      <c r="J2" s="71"/>
      <c r="K2" s="71"/>
      <c r="L2" s="72"/>
    </row>
    <row r="3" spans="1:12" s="1" customFormat="1" ht="13.5" customHeight="1">
      <c r="A3" s="22" t="s">
        <v>4</v>
      </c>
      <c r="B3" s="53" t="s">
        <v>8</v>
      </c>
      <c r="C3" s="53"/>
      <c r="D3" s="54">
        <f>(1/B2)*D2</f>
        <v>0.5290322580645161</v>
      </c>
      <c r="E3" s="54">
        <f>(1/D2)*E2</f>
        <v>0.05365853658536585</v>
      </c>
      <c r="F3" s="54">
        <f>(1/D2)*F2</f>
        <v>0.02195121951219512</v>
      </c>
      <c r="G3" s="55">
        <f>(1/D2)*G2</f>
        <v>0.9243902439024391</v>
      </c>
      <c r="H3" s="56">
        <f>(1/$G$2)*H2</f>
        <v>0.5329815303430079</v>
      </c>
      <c r="I3" s="56">
        <f>(1/$G$2)*I2</f>
        <v>0.46701846965699206</v>
      </c>
      <c r="J3" s="73"/>
      <c r="K3" s="73"/>
      <c r="L3" s="74"/>
    </row>
    <row r="4" spans="1:12" s="2" customFormat="1" ht="13.5" customHeight="1">
      <c r="A4" s="21" t="s">
        <v>32</v>
      </c>
      <c r="B4" s="7">
        <v>844</v>
      </c>
      <c r="C4" s="7">
        <v>435</v>
      </c>
      <c r="D4" s="7">
        <v>435</v>
      </c>
      <c r="E4" s="7">
        <v>35</v>
      </c>
      <c r="F4" s="7">
        <v>18</v>
      </c>
      <c r="G4" s="11">
        <v>382</v>
      </c>
      <c r="H4" s="13">
        <v>193</v>
      </c>
      <c r="I4" s="13">
        <v>189</v>
      </c>
      <c r="J4" s="71"/>
      <c r="K4" s="71"/>
      <c r="L4" s="72"/>
    </row>
    <row r="5" spans="1:12" s="1" customFormat="1" ht="13.5" customHeight="1">
      <c r="A5" s="22" t="s">
        <v>5</v>
      </c>
      <c r="B5" s="49" t="s">
        <v>8</v>
      </c>
      <c r="C5" s="49"/>
      <c r="D5" s="50">
        <f>(1/B4)*D4</f>
        <v>0.5154028436018958</v>
      </c>
      <c r="E5" s="50">
        <f>(1/D4)*E4</f>
        <v>0.08045977011494253</v>
      </c>
      <c r="F5" s="50">
        <f>(1/D4)*F4</f>
        <v>0.041379310344827586</v>
      </c>
      <c r="G5" s="51">
        <f>(1/D4)*G4</f>
        <v>0.8781609195402299</v>
      </c>
      <c r="H5" s="52">
        <f>(1/$G$4)*H4</f>
        <v>0.5052356020942409</v>
      </c>
      <c r="I5" s="52">
        <f>(1/$G$4)*I4</f>
        <v>0.4947643979057592</v>
      </c>
      <c r="J5" s="73"/>
      <c r="K5" s="73"/>
      <c r="L5" s="74"/>
    </row>
    <row r="6" spans="1:12" s="2" customFormat="1" ht="13.5" customHeight="1">
      <c r="A6" s="21" t="s">
        <v>33</v>
      </c>
      <c r="B6" s="7">
        <v>996</v>
      </c>
      <c r="C6" s="7">
        <v>562</v>
      </c>
      <c r="D6" s="7">
        <v>562</v>
      </c>
      <c r="E6" s="7">
        <v>18</v>
      </c>
      <c r="F6" s="7">
        <v>38</v>
      </c>
      <c r="G6" s="11">
        <v>506</v>
      </c>
      <c r="H6" s="13">
        <v>264</v>
      </c>
      <c r="I6" s="13">
        <v>242</v>
      </c>
      <c r="J6" s="71"/>
      <c r="K6" s="71"/>
      <c r="L6" s="72"/>
    </row>
    <row r="7" spans="1:12" s="1" customFormat="1" ht="13.5" customHeight="1">
      <c r="A7" s="22" t="s">
        <v>11</v>
      </c>
      <c r="B7" s="49" t="s">
        <v>9</v>
      </c>
      <c r="C7" s="49"/>
      <c r="D7" s="50">
        <f>(1/B6)*D6</f>
        <v>0.5642570281124497</v>
      </c>
      <c r="E7" s="50">
        <f>(1/D6)*E6</f>
        <v>0.03202846975088968</v>
      </c>
      <c r="F7" s="50">
        <f>(1/D6)*F6</f>
        <v>0.06761565836298931</v>
      </c>
      <c r="G7" s="51">
        <f>(1/D6)*G6</f>
        <v>0.900355871886121</v>
      </c>
      <c r="H7" s="52">
        <f>(1/$G$6)*H6</f>
        <v>0.5217391304347826</v>
      </c>
      <c r="I7" s="52">
        <f>(1/$G$6)*I6</f>
        <v>0.47826086956521735</v>
      </c>
      <c r="J7" s="73"/>
      <c r="K7" s="73"/>
      <c r="L7" s="74"/>
    </row>
    <row r="8" spans="1:12" s="2" customFormat="1" ht="13.5" customHeight="1">
      <c r="A8" s="21" t="s">
        <v>34</v>
      </c>
      <c r="B8" s="7">
        <v>984</v>
      </c>
      <c r="C8" s="7">
        <v>547</v>
      </c>
      <c r="D8" s="7">
        <v>547</v>
      </c>
      <c r="E8" s="7">
        <v>30</v>
      </c>
      <c r="F8" s="7">
        <v>26</v>
      </c>
      <c r="G8" s="11">
        <v>491</v>
      </c>
      <c r="H8" s="13">
        <v>259</v>
      </c>
      <c r="I8" s="13">
        <v>232</v>
      </c>
      <c r="J8" s="71"/>
      <c r="K8" s="71"/>
      <c r="L8" s="72"/>
    </row>
    <row r="9" spans="1:12" s="1" customFormat="1" ht="13.5" customHeight="1">
      <c r="A9" s="22" t="s">
        <v>6</v>
      </c>
      <c r="B9" s="49" t="s">
        <v>9</v>
      </c>
      <c r="C9" s="49"/>
      <c r="D9" s="50">
        <f>(1/B8)*D8</f>
        <v>0.5558943089430894</v>
      </c>
      <c r="E9" s="50">
        <f>(1/D8)*E8</f>
        <v>0.054844606946983544</v>
      </c>
      <c r="F9" s="50">
        <f>(1/D8)*F8</f>
        <v>0.04753199268738574</v>
      </c>
      <c r="G9" s="51">
        <f>(1/D8)*G8</f>
        <v>0.8976234003656307</v>
      </c>
      <c r="H9" s="52">
        <f>(1/$G$8)*H8</f>
        <v>0.5274949083503054</v>
      </c>
      <c r="I9" s="52">
        <f>(1/$G$8)*I8</f>
        <v>0.47250509164969445</v>
      </c>
      <c r="J9" s="73"/>
      <c r="K9" s="73"/>
      <c r="L9" s="74"/>
    </row>
    <row r="10" spans="1:12" s="2" customFormat="1" ht="13.5" customHeight="1">
      <c r="A10" s="21" t="s">
        <v>35</v>
      </c>
      <c r="B10" s="7">
        <v>971</v>
      </c>
      <c r="C10" s="7">
        <v>494</v>
      </c>
      <c r="D10" s="7">
        <v>494</v>
      </c>
      <c r="E10" s="7">
        <v>35</v>
      </c>
      <c r="F10" s="7">
        <v>20</v>
      </c>
      <c r="G10" s="11">
        <v>439</v>
      </c>
      <c r="H10" s="13">
        <v>208</v>
      </c>
      <c r="I10" s="13">
        <v>231</v>
      </c>
      <c r="J10" s="71"/>
      <c r="K10" s="71"/>
      <c r="L10" s="72"/>
    </row>
    <row r="11" spans="1:12" s="1" customFormat="1" ht="13.5" customHeight="1">
      <c r="A11" s="80" t="s">
        <v>16</v>
      </c>
      <c r="B11" s="49" t="s">
        <v>8</v>
      </c>
      <c r="C11" s="49"/>
      <c r="D11" s="50">
        <f>(1/B10)*D10</f>
        <v>0.5087538619979403</v>
      </c>
      <c r="E11" s="50">
        <f>(1/D10)*E10</f>
        <v>0.0708502024291498</v>
      </c>
      <c r="F11" s="50">
        <f>(1/D10)*F10</f>
        <v>0.04048582995951417</v>
      </c>
      <c r="G11" s="51">
        <f>(1/D10)*G10</f>
        <v>0.888663967611336</v>
      </c>
      <c r="H11" s="52">
        <f>(1/$G$10)*H10</f>
        <v>0.4738041002277904</v>
      </c>
      <c r="I11" s="52">
        <f>(1/$G$10)*I10</f>
        <v>0.5261958997722096</v>
      </c>
      <c r="J11" s="73"/>
      <c r="K11" s="73"/>
      <c r="L11" s="74"/>
    </row>
    <row r="12" spans="1:12" s="1" customFormat="1" ht="13.5" customHeight="1">
      <c r="A12" s="21" t="s">
        <v>36</v>
      </c>
      <c r="B12" s="7">
        <v>329</v>
      </c>
      <c r="C12" s="7">
        <v>143</v>
      </c>
      <c r="D12" s="7">
        <v>143</v>
      </c>
      <c r="E12" s="7">
        <v>6</v>
      </c>
      <c r="F12" s="7">
        <v>5</v>
      </c>
      <c r="G12" s="11">
        <v>132</v>
      </c>
      <c r="H12" s="13">
        <v>81</v>
      </c>
      <c r="I12" s="13">
        <v>51</v>
      </c>
      <c r="J12" s="71"/>
      <c r="K12" s="71"/>
      <c r="L12" s="72"/>
    </row>
    <row r="13" spans="1:12" ht="13.5" customHeight="1">
      <c r="A13" s="22" t="s">
        <v>15</v>
      </c>
      <c r="B13" s="49" t="s">
        <v>8</v>
      </c>
      <c r="C13" s="49"/>
      <c r="D13" s="50">
        <f>(1/B12)*D12</f>
        <v>0.43465045592705165</v>
      </c>
      <c r="E13" s="50">
        <f>(1/D12)*E12</f>
        <v>0.04195804195804196</v>
      </c>
      <c r="F13" s="50">
        <f>(1/D12)*F12</f>
        <v>0.03496503496503497</v>
      </c>
      <c r="G13" s="51">
        <f>(1/D12)*G12</f>
        <v>0.9230769230769231</v>
      </c>
      <c r="H13" s="52">
        <f>(1/$G$12)*H12</f>
        <v>0.6136363636363636</v>
      </c>
      <c r="I13" s="52">
        <f>(1/$G$12)*I12</f>
        <v>0.38636363636363635</v>
      </c>
      <c r="J13" s="71"/>
      <c r="K13" s="71"/>
      <c r="L13" s="75"/>
    </row>
    <row r="14" spans="1:12" ht="13.5" customHeight="1">
      <c r="A14" s="68" t="s">
        <v>37</v>
      </c>
      <c r="B14" s="7">
        <v>681</v>
      </c>
      <c r="C14" s="7">
        <v>369</v>
      </c>
      <c r="D14" s="7">
        <v>369</v>
      </c>
      <c r="E14" s="7">
        <v>18</v>
      </c>
      <c r="F14" s="7">
        <v>11</v>
      </c>
      <c r="G14" s="11">
        <v>340</v>
      </c>
      <c r="H14" s="13">
        <v>162</v>
      </c>
      <c r="I14" s="13">
        <v>178</v>
      </c>
      <c r="J14" s="71"/>
      <c r="K14" s="71"/>
      <c r="L14" s="72"/>
    </row>
    <row r="15" spans="1:12" ht="13.5" customHeight="1">
      <c r="A15" s="80" t="s">
        <v>10</v>
      </c>
      <c r="B15" s="49" t="s">
        <v>8</v>
      </c>
      <c r="C15" s="49"/>
      <c r="D15" s="50">
        <f>(1/B14)*D14</f>
        <v>0.5418502202643172</v>
      </c>
      <c r="E15" s="50">
        <f>(1/D14)*E14</f>
        <v>0.04878048780487805</v>
      </c>
      <c r="F15" s="50">
        <f>(1/D14)*F14</f>
        <v>0.02981029810298103</v>
      </c>
      <c r="G15" s="51">
        <f>(1/D14)*G14</f>
        <v>0.9214092140921409</v>
      </c>
      <c r="H15" s="52">
        <f>(1/$G$14)*H14</f>
        <v>0.4764705882352941</v>
      </c>
      <c r="I15" s="52">
        <f>(1/$G$14)*I14</f>
        <v>0.5235294117647059</v>
      </c>
      <c r="J15" s="71"/>
      <c r="K15" s="71"/>
      <c r="L15" s="75"/>
    </row>
    <row r="16" spans="1:12" ht="13.5" customHeight="1">
      <c r="A16" s="21" t="s">
        <v>38</v>
      </c>
      <c r="B16" s="7">
        <v>1093</v>
      </c>
      <c r="C16" s="7">
        <v>608</v>
      </c>
      <c r="D16" s="7">
        <v>608</v>
      </c>
      <c r="E16" s="7">
        <v>30</v>
      </c>
      <c r="F16" s="7">
        <v>30</v>
      </c>
      <c r="G16" s="11">
        <v>548</v>
      </c>
      <c r="H16" s="13">
        <v>246</v>
      </c>
      <c r="I16" s="13">
        <v>302</v>
      </c>
      <c r="J16" s="71"/>
      <c r="K16" s="71"/>
      <c r="L16" s="72"/>
    </row>
    <row r="17" spans="1:12" ht="13.5" customHeight="1">
      <c r="A17" s="22" t="s">
        <v>14</v>
      </c>
      <c r="B17" s="53" t="s">
        <v>8</v>
      </c>
      <c r="C17" s="53"/>
      <c r="D17" s="54">
        <f>(1/B16)*D16</f>
        <v>0.5562671546203111</v>
      </c>
      <c r="E17" s="54">
        <f>(1/D16)*E16</f>
        <v>0.049342105263157895</v>
      </c>
      <c r="F17" s="54">
        <f>(1/D16)*F16</f>
        <v>0.049342105263157895</v>
      </c>
      <c r="G17" s="55">
        <f>(1/D16)*G16</f>
        <v>0.9013157894736842</v>
      </c>
      <c r="H17" s="56">
        <f>(1/$G$16)*H16</f>
        <v>0.4489051094890511</v>
      </c>
      <c r="I17" s="56">
        <f>(1/$G$16)*I16</f>
        <v>0.5510948905109488</v>
      </c>
      <c r="J17" s="71"/>
      <c r="K17" s="71"/>
      <c r="L17" s="75"/>
    </row>
    <row r="18" spans="1:12" s="35" customFormat="1" ht="13.5" customHeight="1">
      <c r="A18" s="25" t="s">
        <v>21</v>
      </c>
      <c r="B18" s="40">
        <f aca="true" t="shared" si="0" ref="B18:I18">B2+B4+B6+B8+B10+B12+B14+B16</f>
        <v>6673</v>
      </c>
      <c r="C18" s="40">
        <f t="shared" si="0"/>
        <v>3567</v>
      </c>
      <c r="D18" s="41">
        <f t="shared" si="0"/>
        <v>3568</v>
      </c>
      <c r="E18" s="41">
        <f t="shared" si="0"/>
        <v>194</v>
      </c>
      <c r="F18" s="41">
        <f t="shared" si="0"/>
        <v>157</v>
      </c>
      <c r="G18" s="42">
        <f t="shared" si="0"/>
        <v>3217</v>
      </c>
      <c r="H18" s="43">
        <f t="shared" si="0"/>
        <v>1615</v>
      </c>
      <c r="I18" s="43">
        <f t="shared" si="0"/>
        <v>1602</v>
      </c>
      <c r="J18" s="71"/>
      <c r="K18" s="71"/>
      <c r="L18" s="72"/>
    </row>
    <row r="19" spans="1:12" s="46" customFormat="1" ht="13.5" customHeight="1">
      <c r="A19" s="26" t="s">
        <v>7</v>
      </c>
      <c r="B19" s="66"/>
      <c r="C19" s="66"/>
      <c r="D19" s="59">
        <f>(1/B18)*D18</f>
        <v>0.5346920425595684</v>
      </c>
      <c r="E19" s="59">
        <f>(1/D18)*E18</f>
        <v>0.05437219730941704</v>
      </c>
      <c r="F19" s="59">
        <f>(1/D18)*F18</f>
        <v>0.04400224215246637</v>
      </c>
      <c r="G19" s="62">
        <f>(1/D18)*G18</f>
        <v>0.9016255605381166</v>
      </c>
      <c r="H19" s="63">
        <f>(1/G18)*H18</f>
        <v>0.5020205160087037</v>
      </c>
      <c r="I19" s="63">
        <f>(1/G18)*I18</f>
        <v>0.4979794839912962</v>
      </c>
      <c r="J19" s="76"/>
      <c r="K19" s="76"/>
      <c r="L19" s="77"/>
    </row>
    <row r="20" spans="1:12" s="2" customFormat="1" ht="13.5" customHeight="1">
      <c r="A20" s="24" t="s">
        <v>17</v>
      </c>
      <c r="B20" s="57">
        <v>75</v>
      </c>
      <c r="C20" s="57">
        <v>44</v>
      </c>
      <c r="D20" s="57">
        <v>44</v>
      </c>
      <c r="E20" s="57">
        <v>11</v>
      </c>
      <c r="F20" s="57">
        <v>0</v>
      </c>
      <c r="G20" s="58">
        <v>33</v>
      </c>
      <c r="H20" s="14">
        <v>18</v>
      </c>
      <c r="I20" s="14">
        <v>15</v>
      </c>
      <c r="J20" s="71"/>
      <c r="K20" s="71"/>
      <c r="L20" s="72"/>
    </row>
    <row r="21" spans="1:12" s="1" customFormat="1" ht="13.5" customHeight="1">
      <c r="A21" s="27"/>
      <c r="B21" s="49"/>
      <c r="C21" s="49"/>
      <c r="D21" s="50">
        <f>(1/B20)*D20</f>
        <v>0.5866666666666667</v>
      </c>
      <c r="E21" s="50">
        <f>(1/D20)*E20</f>
        <v>0.25</v>
      </c>
      <c r="F21" s="50">
        <f>(1/D20)*F20</f>
        <v>0</v>
      </c>
      <c r="G21" s="51">
        <f>(1/D20)*G20</f>
        <v>0.75</v>
      </c>
      <c r="H21" s="52">
        <f>(1/$G$20)*H20</f>
        <v>0.5454545454545454</v>
      </c>
      <c r="I21" s="52">
        <f>(1/$G$20)*I20</f>
        <v>0.4545454545454546</v>
      </c>
      <c r="J21" s="73"/>
      <c r="K21" s="73"/>
      <c r="L21" s="74"/>
    </row>
    <row r="22" spans="1:12" s="2" customFormat="1" ht="13.5" customHeight="1">
      <c r="A22" s="23" t="s">
        <v>12</v>
      </c>
      <c r="B22" s="57">
        <v>94</v>
      </c>
      <c r="C22" s="57">
        <v>58</v>
      </c>
      <c r="D22" s="57">
        <v>58</v>
      </c>
      <c r="E22" s="57">
        <v>3</v>
      </c>
      <c r="F22" s="57">
        <v>0</v>
      </c>
      <c r="G22" s="58">
        <v>55</v>
      </c>
      <c r="H22" s="14">
        <v>43</v>
      </c>
      <c r="I22" s="14">
        <v>12</v>
      </c>
      <c r="J22" s="71"/>
      <c r="K22" s="71"/>
      <c r="L22" s="72"/>
    </row>
    <row r="23" spans="1:12" s="1" customFormat="1" ht="13.5" customHeight="1">
      <c r="A23" s="27"/>
      <c r="B23" s="49"/>
      <c r="C23" s="49"/>
      <c r="D23" s="50">
        <f>(1/B22)*D22</f>
        <v>0.6170212765957447</v>
      </c>
      <c r="E23" s="50">
        <f>(1/D22)*E22</f>
        <v>0.05172413793103448</v>
      </c>
      <c r="F23" s="50">
        <f>(1/D22)*F22</f>
        <v>0</v>
      </c>
      <c r="G23" s="51">
        <f>(1/D22)*G22</f>
        <v>0.9482758620689655</v>
      </c>
      <c r="H23" s="52">
        <f>(1/$G$22)*H22</f>
        <v>0.7818181818181817</v>
      </c>
      <c r="I23" s="52">
        <f>(1/$G$22)*I22</f>
        <v>0.21818181818181817</v>
      </c>
      <c r="J23" s="73"/>
      <c r="K23" s="73"/>
      <c r="L23" s="74"/>
    </row>
    <row r="24" spans="1:12" s="2" customFormat="1" ht="13.5" customHeight="1">
      <c r="A24" s="23" t="s">
        <v>19</v>
      </c>
      <c r="B24" s="57">
        <v>35</v>
      </c>
      <c r="C24" s="57">
        <v>28</v>
      </c>
      <c r="D24" s="57">
        <v>28</v>
      </c>
      <c r="E24" s="57">
        <v>4</v>
      </c>
      <c r="F24" s="57">
        <v>0</v>
      </c>
      <c r="G24" s="58">
        <v>24</v>
      </c>
      <c r="H24" s="14">
        <v>19</v>
      </c>
      <c r="I24" s="14">
        <v>5</v>
      </c>
      <c r="J24" s="71"/>
      <c r="K24" s="71"/>
      <c r="L24" s="72"/>
    </row>
    <row r="25" spans="1:12" s="1" customFormat="1" ht="13.5" customHeight="1">
      <c r="A25" s="27"/>
      <c r="B25" s="49"/>
      <c r="C25" s="49"/>
      <c r="D25" s="50">
        <f>(1/B24)*D24</f>
        <v>0.7999999999999999</v>
      </c>
      <c r="E25" s="50">
        <f>(1/D24)*E24</f>
        <v>0.14285714285714285</v>
      </c>
      <c r="F25" s="50">
        <f>(1/D24)*F24</f>
        <v>0</v>
      </c>
      <c r="G25" s="51">
        <f>(1/D24)*G24</f>
        <v>0.8571428571428571</v>
      </c>
      <c r="H25" s="44">
        <f>(1/$G$24)*H24</f>
        <v>0.7916666666666666</v>
      </c>
      <c r="I25" s="44">
        <f>(1/$G$24)*I24</f>
        <v>0.20833333333333331</v>
      </c>
      <c r="J25" s="73"/>
      <c r="K25" s="73"/>
      <c r="L25" s="74"/>
    </row>
    <row r="26" spans="1:12" s="2" customFormat="1" ht="13.5" customHeight="1">
      <c r="A26" s="23" t="s">
        <v>13</v>
      </c>
      <c r="B26" s="57">
        <v>382</v>
      </c>
      <c r="C26" s="57">
        <v>246</v>
      </c>
      <c r="D26" s="57">
        <v>246</v>
      </c>
      <c r="E26" s="57">
        <v>13</v>
      </c>
      <c r="F26" s="57">
        <v>12</v>
      </c>
      <c r="G26" s="58">
        <v>221</v>
      </c>
      <c r="H26" s="14">
        <v>131</v>
      </c>
      <c r="I26" s="14">
        <v>90</v>
      </c>
      <c r="J26" s="71"/>
      <c r="K26" s="71"/>
      <c r="L26" s="72"/>
    </row>
    <row r="27" spans="1:12" s="1" customFormat="1" ht="13.5" customHeight="1">
      <c r="A27" s="27"/>
      <c r="B27" s="49"/>
      <c r="C27" s="49"/>
      <c r="D27" s="50">
        <f>(1/B26)*D26</f>
        <v>0.6439790575916231</v>
      </c>
      <c r="E27" s="50">
        <f>(1/D26)*E26</f>
        <v>0.052845528455284556</v>
      </c>
      <c r="F27" s="50">
        <f>(1/D26)*F26</f>
        <v>0.04878048780487805</v>
      </c>
      <c r="G27" s="51">
        <f>(1/D26)*G26</f>
        <v>0.8983739837398375</v>
      </c>
      <c r="H27" s="52">
        <f>(1/$G$26)*H26</f>
        <v>0.5927601809954751</v>
      </c>
      <c r="I27" s="52">
        <f>(1/$G$26)*I26</f>
        <v>0.40723981900452494</v>
      </c>
      <c r="J27" s="73"/>
      <c r="K27" s="73"/>
      <c r="L27" s="74"/>
    </row>
    <row r="28" spans="1:12" s="2" customFormat="1" ht="13.5" customHeight="1">
      <c r="A28" s="23" t="s">
        <v>29</v>
      </c>
      <c r="B28" s="57">
        <v>289</v>
      </c>
      <c r="C28" s="57">
        <v>184</v>
      </c>
      <c r="D28" s="57">
        <v>184</v>
      </c>
      <c r="E28" s="57">
        <v>23</v>
      </c>
      <c r="F28" s="57">
        <v>9</v>
      </c>
      <c r="G28" s="58">
        <v>152</v>
      </c>
      <c r="H28" s="14">
        <v>91</v>
      </c>
      <c r="I28" s="14">
        <v>61</v>
      </c>
      <c r="J28" s="71"/>
      <c r="K28" s="71"/>
      <c r="L28" s="72"/>
    </row>
    <row r="29" spans="1:12" s="1" customFormat="1" ht="13.5" customHeight="1">
      <c r="A29" s="27"/>
      <c r="B29" s="49"/>
      <c r="C29" s="49"/>
      <c r="D29" s="50">
        <f>(1/B28)*D28</f>
        <v>0.6366782006920415</v>
      </c>
      <c r="E29" s="50">
        <f>(1/D28)*E28</f>
        <v>0.125</v>
      </c>
      <c r="F29" s="50">
        <f>(1/D28)*F28</f>
        <v>0.048913043478260865</v>
      </c>
      <c r="G29" s="51">
        <f>(1/D28)*G28</f>
        <v>0.8260869565217391</v>
      </c>
      <c r="H29" s="52">
        <f>(1/$G$28)*H28</f>
        <v>0.5986842105263157</v>
      </c>
      <c r="I29" s="52">
        <f>(1/$G$28)*I28</f>
        <v>0.4013157894736842</v>
      </c>
      <c r="J29" s="73"/>
      <c r="K29" s="73"/>
      <c r="L29" s="74"/>
    </row>
    <row r="30" spans="1:12" s="1" customFormat="1" ht="13.5" customHeight="1">
      <c r="A30" s="23" t="s">
        <v>18</v>
      </c>
      <c r="B30" s="57">
        <v>541</v>
      </c>
      <c r="C30" s="57">
        <v>285</v>
      </c>
      <c r="D30" s="57">
        <v>285</v>
      </c>
      <c r="E30" s="57">
        <v>34</v>
      </c>
      <c r="F30" s="57">
        <v>14</v>
      </c>
      <c r="G30" s="58">
        <v>237</v>
      </c>
      <c r="H30" s="14">
        <v>161</v>
      </c>
      <c r="I30" s="14">
        <v>76</v>
      </c>
      <c r="J30" s="71"/>
      <c r="K30" s="71"/>
      <c r="L30" s="72"/>
    </row>
    <row r="31" spans="1:12" s="1" customFormat="1" ht="13.5" customHeight="1">
      <c r="A31" s="28"/>
      <c r="B31" s="53" t="s">
        <v>8</v>
      </c>
      <c r="C31" s="53"/>
      <c r="D31" s="54">
        <f>(1/B30)*D30</f>
        <v>0.5268022181146026</v>
      </c>
      <c r="E31" s="54">
        <f>(1/D30)*E30</f>
        <v>0.11929824561403508</v>
      </c>
      <c r="F31" s="54">
        <f>(1/D30)*F30</f>
        <v>0.04912280701754386</v>
      </c>
      <c r="G31" s="55">
        <f>(1/D30)*G30</f>
        <v>0.8315789473684211</v>
      </c>
      <c r="H31" s="56">
        <f>(1/$G$30)*H30</f>
        <v>0.6793248945147679</v>
      </c>
      <c r="I31" s="56">
        <f>(1/$G$30)*I30</f>
        <v>0.32067510548523204</v>
      </c>
      <c r="J31" s="73"/>
      <c r="K31" s="73"/>
      <c r="L31" s="74"/>
    </row>
    <row r="32" spans="1:12" s="35" customFormat="1" ht="19.5" customHeight="1">
      <c r="A32" s="29" t="s">
        <v>22</v>
      </c>
      <c r="B32" s="8">
        <f aca="true" t="shared" si="1" ref="B32:I32">B18+B20+B22+B24+B26+B28+B30</f>
        <v>8089</v>
      </c>
      <c r="C32" s="8">
        <f t="shared" si="1"/>
        <v>4412</v>
      </c>
      <c r="D32" s="8">
        <f t="shared" si="1"/>
        <v>4413</v>
      </c>
      <c r="E32" s="8">
        <f t="shared" si="1"/>
        <v>282</v>
      </c>
      <c r="F32" s="8">
        <f t="shared" si="1"/>
        <v>192</v>
      </c>
      <c r="G32" s="32">
        <f t="shared" si="1"/>
        <v>3939</v>
      </c>
      <c r="H32" s="33">
        <f t="shared" si="1"/>
        <v>2078</v>
      </c>
      <c r="I32" s="33">
        <f t="shared" si="1"/>
        <v>1861</v>
      </c>
      <c r="J32" s="71"/>
      <c r="K32" s="71"/>
      <c r="L32" s="72"/>
    </row>
    <row r="33" spans="1:12" ht="19.5" customHeight="1" thickBot="1">
      <c r="A33" s="30" t="s">
        <v>7</v>
      </c>
      <c r="B33" s="36"/>
      <c r="C33" s="36"/>
      <c r="D33" s="37">
        <f>(1/B32)*D32</f>
        <v>0.5455556929163061</v>
      </c>
      <c r="E33" s="37">
        <f>(1/D32)*E32</f>
        <v>0.06390210740992522</v>
      </c>
      <c r="F33" s="37">
        <f>(1/D32)*F32</f>
        <v>0.043507817811012914</v>
      </c>
      <c r="G33" s="38">
        <f>(1/D32)*G32</f>
        <v>0.8925900747790618</v>
      </c>
      <c r="H33" s="39">
        <f>(1/$G$32)*H32</f>
        <v>0.5275450621985276</v>
      </c>
      <c r="I33" s="39">
        <f>(1/$G$32)*I32</f>
        <v>0.4724549378014725</v>
      </c>
      <c r="J33" s="78"/>
      <c r="K33" s="78"/>
      <c r="L33" s="75"/>
    </row>
    <row r="34" spans="1:9" ht="19.5" customHeight="1">
      <c r="A34" s="64"/>
      <c r="B34" s="6"/>
      <c r="C34" s="6"/>
      <c r="D34" s="65"/>
      <c r="E34" s="6"/>
      <c r="F34" s="6"/>
      <c r="G34" s="6"/>
      <c r="H34" s="65"/>
      <c r="I34" s="65"/>
    </row>
    <row r="37" spans="5:6" ht="14.25">
      <c r="E37" s="5"/>
      <c r="F37" s="5"/>
    </row>
  </sheetData>
  <sheetProtection/>
  <printOptions horizontalCentered="1" verticalCentered="1"/>
  <pageMargins left="0" right="0" top="0.4330708661417323" bottom="0" header="0" footer="0"/>
  <pageSetup horizontalDpi="300" verticalDpi="300" orientation="landscape" paperSize="9" scale="95" r:id="rId1"/>
  <headerFooter alignWithMargins="0">
    <oddHeader>&amp;L&amp;"Times New Roman,Gras italique"&amp;14VILLE DE DIGNE-LES-BAINS&amp;C&amp;"Arial Black,Normal"&amp;20
ELECTIONS  DEPARTEMENTALES  CANTON 4   DIGNE 1&amp;22
&amp;R&amp;"Times New Roman,Gras italique"&amp;14Scrutin du 29 mars 2015 (2eme Tour)</oddHeader>
    <oddFooter xml:space="preserve">&amp;R&amp;12  &amp;10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33"/>
  <sheetViews>
    <sheetView showGridLines="0" tabSelected="1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K35" sqref="K35"/>
    </sheetView>
  </sheetViews>
  <sheetFormatPr defaultColWidth="11.421875" defaultRowHeight="12.75"/>
  <cols>
    <col min="1" max="1" width="21.421875" style="31" customWidth="1"/>
    <col min="2" max="2" width="8.8515625" style="4" customWidth="1"/>
    <col min="3" max="3" width="8.7109375" style="4" customWidth="1"/>
    <col min="4" max="6" width="9.57421875" style="4" customWidth="1"/>
    <col min="7" max="7" width="11.00390625" style="4" customWidth="1"/>
    <col min="8" max="9" width="17.28125" style="4" customWidth="1"/>
    <col min="10" max="10" width="12.57421875" style="35" customWidth="1"/>
    <col min="11" max="11" width="11.7109375" style="35" customWidth="1"/>
  </cols>
  <sheetData>
    <row r="1" spans="1:13" ht="44.25" customHeight="1">
      <c r="A1" s="81" t="s">
        <v>40</v>
      </c>
      <c r="B1" s="9" t="s">
        <v>0</v>
      </c>
      <c r="C1" s="69" t="s">
        <v>70</v>
      </c>
      <c r="D1" s="9" t="s">
        <v>1</v>
      </c>
      <c r="E1" s="10" t="s">
        <v>20</v>
      </c>
      <c r="F1" s="9" t="s">
        <v>2</v>
      </c>
      <c r="G1" s="15" t="s">
        <v>3</v>
      </c>
      <c r="H1" s="83" t="s">
        <v>68</v>
      </c>
      <c r="I1" s="83" t="s">
        <v>69</v>
      </c>
      <c r="J1" s="70"/>
      <c r="K1" s="70"/>
      <c r="L1" s="70"/>
      <c r="M1" s="3"/>
    </row>
    <row r="2" spans="1:12" s="2" customFormat="1" ht="13.5" customHeight="1">
      <c r="A2" s="21" t="s">
        <v>48</v>
      </c>
      <c r="B2" s="7">
        <v>862</v>
      </c>
      <c r="C2" s="7">
        <v>470</v>
      </c>
      <c r="D2" s="7">
        <v>470</v>
      </c>
      <c r="E2" s="7">
        <v>26</v>
      </c>
      <c r="F2" s="7">
        <v>20</v>
      </c>
      <c r="G2" s="11">
        <v>424</v>
      </c>
      <c r="H2" s="13">
        <v>262</v>
      </c>
      <c r="I2" s="13">
        <v>162</v>
      </c>
      <c r="J2" s="71"/>
      <c r="K2" s="71"/>
      <c r="L2" s="72"/>
    </row>
    <row r="3" spans="1:12" s="1" customFormat="1" ht="13.5" customHeight="1">
      <c r="A3" s="22" t="s">
        <v>55</v>
      </c>
      <c r="B3" s="53" t="s">
        <v>8</v>
      </c>
      <c r="C3" s="53"/>
      <c r="D3" s="54">
        <f>(1/B2)*D2</f>
        <v>0.5452436194895591</v>
      </c>
      <c r="E3" s="54">
        <f>(1/D2)*E2</f>
        <v>0.055319148936170216</v>
      </c>
      <c r="F3" s="54">
        <f>(1/D2)*F2</f>
        <v>0.0425531914893617</v>
      </c>
      <c r="G3" s="55">
        <f>(1/D2)*G2</f>
        <v>0.902127659574468</v>
      </c>
      <c r="H3" s="56">
        <f>(1/$G$2)*H2</f>
        <v>0.6179245283018868</v>
      </c>
      <c r="I3" s="56">
        <f>(1/$G$2)*I2</f>
        <v>0.3820754716981132</v>
      </c>
      <c r="J3" s="73"/>
      <c r="K3" s="73"/>
      <c r="L3" s="74"/>
    </row>
    <row r="4" spans="1:12" s="2" customFormat="1" ht="13.5" customHeight="1">
      <c r="A4" s="21" t="s">
        <v>49</v>
      </c>
      <c r="B4" s="7">
        <v>830</v>
      </c>
      <c r="C4" s="7">
        <v>497</v>
      </c>
      <c r="D4" s="7">
        <v>497</v>
      </c>
      <c r="E4" s="7">
        <v>34</v>
      </c>
      <c r="F4" s="7">
        <v>20</v>
      </c>
      <c r="G4" s="11">
        <v>443</v>
      </c>
      <c r="H4" s="13">
        <v>246</v>
      </c>
      <c r="I4" s="13">
        <v>197</v>
      </c>
      <c r="J4" s="71"/>
      <c r="K4" s="71"/>
      <c r="L4" s="72"/>
    </row>
    <row r="5" spans="1:12" s="1" customFormat="1" ht="13.5" customHeight="1">
      <c r="A5" s="22" t="s">
        <v>56</v>
      </c>
      <c r="B5" s="49" t="s">
        <v>8</v>
      </c>
      <c r="C5" s="49"/>
      <c r="D5" s="50">
        <f>(1/B4)*D4</f>
        <v>0.5987951807228916</v>
      </c>
      <c r="E5" s="50">
        <f>(1/D4)*E4</f>
        <v>0.06841046277665996</v>
      </c>
      <c r="F5" s="50">
        <f>(1/D4)*F4</f>
        <v>0.04024144869215292</v>
      </c>
      <c r="G5" s="51">
        <f>(1/D4)*G4</f>
        <v>0.8913480885311872</v>
      </c>
      <c r="H5" s="52">
        <f>(1/$G$4)*H4</f>
        <v>0.5553047404063205</v>
      </c>
      <c r="I5" s="52">
        <f>(1/$G$4)*I4</f>
        <v>0.44469525959367945</v>
      </c>
      <c r="J5" s="73"/>
      <c r="K5" s="73"/>
      <c r="L5" s="74"/>
    </row>
    <row r="6" spans="1:12" s="2" customFormat="1" ht="13.5" customHeight="1">
      <c r="A6" s="21" t="s">
        <v>50</v>
      </c>
      <c r="B6" s="7">
        <v>927</v>
      </c>
      <c r="C6" s="7">
        <v>553</v>
      </c>
      <c r="D6" s="7">
        <v>553</v>
      </c>
      <c r="E6" s="7">
        <v>37</v>
      </c>
      <c r="F6" s="7">
        <v>11</v>
      </c>
      <c r="G6" s="11">
        <v>505</v>
      </c>
      <c r="H6" s="13">
        <v>311</v>
      </c>
      <c r="I6" s="13">
        <v>194</v>
      </c>
      <c r="J6" s="71"/>
      <c r="K6" s="71"/>
      <c r="L6" s="72"/>
    </row>
    <row r="7" spans="1:12" s="1" customFormat="1" ht="13.5" customHeight="1">
      <c r="A7" s="22" t="s">
        <v>57</v>
      </c>
      <c r="B7" s="49" t="s">
        <v>9</v>
      </c>
      <c r="C7" s="49"/>
      <c r="D7" s="50">
        <f>(1/B6)*D6</f>
        <v>0.5965480043149946</v>
      </c>
      <c r="E7" s="50">
        <f>(1/D6)*E6</f>
        <v>0.06690777576853527</v>
      </c>
      <c r="F7" s="50">
        <f>(1/D6)*F6</f>
        <v>0.019891500904159132</v>
      </c>
      <c r="G7" s="51">
        <f>(1/D6)*G6</f>
        <v>0.9132007233273056</v>
      </c>
      <c r="H7" s="52">
        <f>(1/$G$6)*H6</f>
        <v>0.6158415841584158</v>
      </c>
      <c r="I7" s="52">
        <f>(1/$G$6)*I6</f>
        <v>0.38415841584158417</v>
      </c>
      <c r="J7" s="73"/>
      <c r="K7" s="73"/>
      <c r="L7" s="74"/>
    </row>
    <row r="8" spans="1:12" s="2" customFormat="1" ht="13.5" customHeight="1">
      <c r="A8" s="21" t="s">
        <v>51</v>
      </c>
      <c r="B8" s="7">
        <v>857</v>
      </c>
      <c r="C8" s="7">
        <v>482</v>
      </c>
      <c r="D8" s="7">
        <v>482</v>
      </c>
      <c r="E8" s="7">
        <v>26</v>
      </c>
      <c r="F8" s="7">
        <v>14</v>
      </c>
      <c r="G8" s="11">
        <v>442</v>
      </c>
      <c r="H8" s="13">
        <v>261</v>
      </c>
      <c r="I8" s="13">
        <v>181</v>
      </c>
      <c r="J8" s="71"/>
      <c r="K8" s="71"/>
      <c r="L8" s="72"/>
    </row>
    <row r="9" spans="1:12" s="1" customFormat="1" ht="13.5" customHeight="1">
      <c r="A9" s="22" t="s">
        <v>58</v>
      </c>
      <c r="B9" s="49" t="s">
        <v>9</v>
      </c>
      <c r="C9" s="49"/>
      <c r="D9" s="50">
        <f>(1/B8)*D8</f>
        <v>0.5624270711785297</v>
      </c>
      <c r="E9" s="50">
        <f>(1/D8)*E8</f>
        <v>0.05394190871369295</v>
      </c>
      <c r="F9" s="50">
        <f>(1/D8)*F8</f>
        <v>0.029045643153526972</v>
      </c>
      <c r="G9" s="51">
        <f>(1/D8)*G8</f>
        <v>0.91701244813278</v>
      </c>
      <c r="H9" s="52">
        <f>(1/$G$8)*H8</f>
        <v>0.5904977375565611</v>
      </c>
      <c r="I9" s="52">
        <f>(1/$G$8)*I8</f>
        <v>0.40950226244343896</v>
      </c>
      <c r="J9" s="73"/>
      <c r="K9" s="73"/>
      <c r="L9" s="74"/>
    </row>
    <row r="10" spans="1:12" s="2" customFormat="1" ht="13.5" customHeight="1">
      <c r="A10" s="21" t="s">
        <v>52</v>
      </c>
      <c r="B10" s="7">
        <v>683</v>
      </c>
      <c r="C10" s="7">
        <v>415</v>
      </c>
      <c r="D10" s="7">
        <v>415</v>
      </c>
      <c r="E10" s="7">
        <v>26</v>
      </c>
      <c r="F10" s="7">
        <v>17</v>
      </c>
      <c r="G10" s="11">
        <v>372</v>
      </c>
      <c r="H10" s="13">
        <v>227</v>
      </c>
      <c r="I10" s="13">
        <v>145</v>
      </c>
      <c r="J10" s="71"/>
      <c r="K10" s="71"/>
      <c r="L10" s="72"/>
    </row>
    <row r="11" spans="1:12" s="1" customFormat="1" ht="13.5" customHeight="1">
      <c r="A11" s="80" t="s">
        <v>59</v>
      </c>
      <c r="B11" s="49" t="s">
        <v>8</v>
      </c>
      <c r="C11" s="49"/>
      <c r="D11" s="50">
        <f>(1/B10)*D10</f>
        <v>0.6076134699853587</v>
      </c>
      <c r="E11" s="50">
        <f>(1/D10)*E10</f>
        <v>0.06265060240963856</v>
      </c>
      <c r="F11" s="50">
        <f>(1/D10)*F10</f>
        <v>0.04096385542168675</v>
      </c>
      <c r="G11" s="51">
        <f>(1/D10)*G10</f>
        <v>0.8963855421686748</v>
      </c>
      <c r="H11" s="52">
        <f>(1/$G$10)*H10</f>
        <v>0.6102150537634409</v>
      </c>
      <c r="I11" s="52">
        <f>(1/$G$10)*I10</f>
        <v>0.3897849462365592</v>
      </c>
      <c r="J11" s="73"/>
      <c r="K11" s="73"/>
      <c r="L11" s="74"/>
    </row>
    <row r="12" spans="1:12" ht="13.5" customHeight="1">
      <c r="A12" s="21" t="s">
        <v>53</v>
      </c>
      <c r="B12" s="7">
        <v>748</v>
      </c>
      <c r="C12" s="7">
        <v>385</v>
      </c>
      <c r="D12" s="7">
        <v>385</v>
      </c>
      <c r="E12" s="7">
        <v>18</v>
      </c>
      <c r="F12" s="7">
        <v>18</v>
      </c>
      <c r="G12" s="11">
        <v>349</v>
      </c>
      <c r="H12" s="13">
        <v>216</v>
      </c>
      <c r="I12" s="13">
        <v>133</v>
      </c>
      <c r="J12" s="71"/>
      <c r="K12" s="71"/>
      <c r="L12" s="72"/>
    </row>
    <row r="13" spans="1:12" ht="13.5" customHeight="1">
      <c r="A13" s="22" t="s">
        <v>54</v>
      </c>
      <c r="B13" s="53" t="s">
        <v>8</v>
      </c>
      <c r="C13" s="53"/>
      <c r="D13" s="54">
        <f>(1/B12)*D12</f>
        <v>0.5147058823529411</v>
      </c>
      <c r="E13" s="54">
        <f>(1/D12)*E12</f>
        <v>0.046753246753246755</v>
      </c>
      <c r="F13" s="54">
        <f>(1/D12)*F12</f>
        <v>0.046753246753246755</v>
      </c>
      <c r="G13" s="55">
        <f>(1/D12)*G12</f>
        <v>0.9064935064935065</v>
      </c>
      <c r="H13" s="56">
        <f>(1/$G$12)*H12</f>
        <v>0.6189111747851003</v>
      </c>
      <c r="I13" s="56">
        <f>(1/$G$12)*I12</f>
        <v>0.38108882521489973</v>
      </c>
      <c r="J13" s="71"/>
      <c r="K13" s="71"/>
      <c r="L13" s="75"/>
    </row>
    <row r="14" spans="1:12" s="35" customFormat="1" ht="13.5" customHeight="1">
      <c r="A14" s="25" t="s">
        <v>41</v>
      </c>
      <c r="B14" s="40">
        <f aca="true" t="shared" si="0" ref="B14:I14">B2+B4+B6+B8+B10+B12</f>
        <v>4907</v>
      </c>
      <c r="C14" s="40">
        <f t="shared" si="0"/>
        <v>2802</v>
      </c>
      <c r="D14" s="41">
        <f t="shared" si="0"/>
        <v>2802</v>
      </c>
      <c r="E14" s="41">
        <f t="shared" si="0"/>
        <v>167</v>
      </c>
      <c r="F14" s="41">
        <f t="shared" si="0"/>
        <v>100</v>
      </c>
      <c r="G14" s="42">
        <f t="shared" si="0"/>
        <v>2535</v>
      </c>
      <c r="H14" s="43">
        <f t="shared" si="0"/>
        <v>1523</v>
      </c>
      <c r="I14" s="43">
        <f t="shared" si="0"/>
        <v>1012</v>
      </c>
      <c r="J14" s="71"/>
      <c r="K14" s="71"/>
      <c r="L14" s="72"/>
    </row>
    <row r="15" spans="1:12" s="46" customFormat="1" ht="13.5" customHeight="1">
      <c r="A15" s="26" t="s">
        <v>7</v>
      </c>
      <c r="B15" s="61"/>
      <c r="C15" s="61"/>
      <c r="D15" s="59">
        <f>(1/B14)*D14</f>
        <v>0.5710209904218463</v>
      </c>
      <c r="E15" s="59">
        <f>(1/D14)*E14</f>
        <v>0.05960028551034975</v>
      </c>
      <c r="F15" s="59">
        <f>(1/D14)*F14</f>
        <v>0.03568879371877231</v>
      </c>
      <c r="G15" s="62">
        <f>(1/D14)*G14</f>
        <v>0.904710920770878</v>
      </c>
      <c r="H15" s="63">
        <f>(1/G14)*H14</f>
        <v>0.6007889546351085</v>
      </c>
      <c r="I15" s="63">
        <f>(1/G14)*I14</f>
        <v>0.3992110453648915</v>
      </c>
      <c r="J15" s="76"/>
      <c r="K15" s="76"/>
      <c r="L15" s="77"/>
    </row>
    <row r="16" spans="1:12" s="2" customFormat="1" ht="13.5" customHeight="1">
      <c r="A16" s="24" t="s">
        <v>42</v>
      </c>
      <c r="B16" s="57">
        <v>866</v>
      </c>
      <c r="C16" s="57">
        <v>506</v>
      </c>
      <c r="D16" s="57">
        <v>506</v>
      </c>
      <c r="E16" s="57">
        <v>36</v>
      </c>
      <c r="F16" s="57">
        <v>12</v>
      </c>
      <c r="G16" s="58">
        <v>458</v>
      </c>
      <c r="H16" s="14">
        <v>282</v>
      </c>
      <c r="I16" s="14">
        <v>176</v>
      </c>
      <c r="J16" s="71"/>
      <c r="K16" s="71"/>
      <c r="L16" s="72"/>
    </row>
    <row r="17" spans="1:12" s="1" customFormat="1" ht="13.5" customHeight="1">
      <c r="A17" s="27"/>
      <c r="B17" s="49"/>
      <c r="C17" s="49"/>
      <c r="D17" s="50">
        <f>(1/B16)*D16</f>
        <v>0.5842956120092379</v>
      </c>
      <c r="E17" s="50">
        <f>(1/D16)*E16</f>
        <v>0.07114624505928853</v>
      </c>
      <c r="F17" s="50">
        <f>(1/D16)*F16</f>
        <v>0.023715415019762844</v>
      </c>
      <c r="G17" s="51">
        <f>(1/D16)*G16</f>
        <v>0.9051383399209486</v>
      </c>
      <c r="H17" s="52">
        <f>(1/$G$16)*H16</f>
        <v>0.6157205240174672</v>
      </c>
      <c r="I17" s="52">
        <f>(1/$G$16)*I16</f>
        <v>0.38427947598253276</v>
      </c>
      <c r="J17" s="73"/>
      <c r="K17" s="73"/>
      <c r="L17" s="74"/>
    </row>
    <row r="18" spans="1:12" s="2" customFormat="1" ht="13.5" customHeight="1">
      <c r="A18" s="23" t="s">
        <v>43</v>
      </c>
      <c r="B18" s="57">
        <v>122</v>
      </c>
      <c r="C18" s="57">
        <v>74</v>
      </c>
      <c r="D18" s="57">
        <v>74</v>
      </c>
      <c r="E18" s="57">
        <v>9</v>
      </c>
      <c r="F18" s="57">
        <v>3</v>
      </c>
      <c r="G18" s="58">
        <v>62</v>
      </c>
      <c r="H18" s="14">
        <v>38</v>
      </c>
      <c r="I18" s="14">
        <v>24</v>
      </c>
      <c r="J18" s="71"/>
      <c r="K18" s="71"/>
      <c r="L18" s="72"/>
    </row>
    <row r="19" spans="1:12" s="1" customFormat="1" ht="13.5" customHeight="1">
      <c r="A19" s="27"/>
      <c r="B19" s="49"/>
      <c r="C19" s="49"/>
      <c r="D19" s="50">
        <f>(1/B18)*D18</f>
        <v>0.6065573770491803</v>
      </c>
      <c r="E19" s="50">
        <f>(1/D18)*E18</f>
        <v>0.12162162162162163</v>
      </c>
      <c r="F19" s="50">
        <f>(1/D18)*F18</f>
        <v>0.04054054054054054</v>
      </c>
      <c r="G19" s="51">
        <f>(1/D18)*G18</f>
        <v>0.8378378378378379</v>
      </c>
      <c r="H19" s="52">
        <f>(1/$G$18)*H18</f>
        <v>0.6129032258064516</v>
      </c>
      <c r="I19" s="52">
        <f>(1/$G$18)*I18</f>
        <v>0.3870967741935484</v>
      </c>
      <c r="J19" s="73"/>
      <c r="K19" s="73"/>
      <c r="L19" s="74"/>
    </row>
    <row r="20" spans="1:12" s="2" customFormat="1" ht="13.5" customHeight="1">
      <c r="A20" s="23" t="s">
        <v>44</v>
      </c>
      <c r="B20" s="57">
        <v>543</v>
      </c>
      <c r="C20" s="57">
        <v>316</v>
      </c>
      <c r="D20" s="57">
        <v>317</v>
      </c>
      <c r="E20" s="57">
        <v>25</v>
      </c>
      <c r="F20" s="57">
        <v>19</v>
      </c>
      <c r="G20" s="58">
        <v>273</v>
      </c>
      <c r="H20" s="14">
        <v>159</v>
      </c>
      <c r="I20" s="14">
        <v>114</v>
      </c>
      <c r="J20" s="71"/>
      <c r="K20" s="71"/>
      <c r="L20" s="72"/>
    </row>
    <row r="21" spans="1:12" s="1" customFormat="1" ht="13.5" customHeight="1">
      <c r="A21" s="27"/>
      <c r="B21" s="49"/>
      <c r="C21" s="49"/>
      <c r="D21" s="50">
        <f>(1/B20)*D20</f>
        <v>0.5837937384898712</v>
      </c>
      <c r="E21" s="50">
        <f>(1/D20)*E20</f>
        <v>0.07886435331230283</v>
      </c>
      <c r="F21" s="50">
        <f>(1/D20)*F20</f>
        <v>0.05993690851735015</v>
      </c>
      <c r="G21" s="51">
        <f>(1/D20)*G20</f>
        <v>0.861198738170347</v>
      </c>
      <c r="H21" s="44">
        <f>(1/$G$20)*H20</f>
        <v>0.5824175824175825</v>
      </c>
      <c r="I21" s="44">
        <f>(1/$G$20)*I20</f>
        <v>0.4175824175824176</v>
      </c>
      <c r="J21" s="73"/>
      <c r="K21" s="73"/>
      <c r="L21" s="74"/>
    </row>
    <row r="22" spans="1:12" s="2" customFormat="1" ht="13.5" customHeight="1">
      <c r="A22" s="23" t="s">
        <v>45</v>
      </c>
      <c r="B22" s="57">
        <v>1211</v>
      </c>
      <c r="C22" s="57">
        <v>667</v>
      </c>
      <c r="D22" s="57">
        <v>667</v>
      </c>
      <c r="E22" s="57">
        <v>46</v>
      </c>
      <c r="F22" s="57">
        <v>16</v>
      </c>
      <c r="G22" s="58">
        <v>605</v>
      </c>
      <c r="H22" s="14">
        <v>297</v>
      </c>
      <c r="I22" s="14">
        <v>308</v>
      </c>
      <c r="J22" s="71"/>
      <c r="K22" s="71"/>
      <c r="L22" s="72"/>
    </row>
    <row r="23" spans="1:12" s="1" customFormat="1" ht="13.5" customHeight="1">
      <c r="A23" s="27"/>
      <c r="B23" s="49"/>
      <c r="C23" s="49"/>
      <c r="D23" s="50">
        <f>(1/B22)*D22</f>
        <v>0.5507844756399669</v>
      </c>
      <c r="E23" s="50">
        <f>(1/D22)*E22</f>
        <v>0.06896551724137931</v>
      </c>
      <c r="F23" s="50">
        <f>(1/D22)*F22</f>
        <v>0.0239880059970015</v>
      </c>
      <c r="G23" s="51">
        <f>(1/D22)*G22</f>
        <v>0.9070464767616192</v>
      </c>
      <c r="H23" s="52">
        <f>(1/$G$22)*H22</f>
        <v>0.4909090909090909</v>
      </c>
      <c r="I23" s="52">
        <f>(1/$G$22)*I22</f>
        <v>0.509090909090909</v>
      </c>
      <c r="J23" s="73"/>
      <c r="K23" s="73"/>
      <c r="L23" s="74"/>
    </row>
    <row r="24" spans="1:12" s="2" customFormat="1" ht="13.5" customHeight="1">
      <c r="A24" s="23" t="s">
        <v>46</v>
      </c>
      <c r="B24" s="57">
        <v>755</v>
      </c>
      <c r="C24" s="57">
        <v>452</v>
      </c>
      <c r="D24" s="57">
        <v>452</v>
      </c>
      <c r="E24" s="57">
        <v>31</v>
      </c>
      <c r="F24" s="57">
        <v>26</v>
      </c>
      <c r="G24" s="58">
        <v>395</v>
      </c>
      <c r="H24" s="14">
        <v>206</v>
      </c>
      <c r="I24" s="14">
        <v>189</v>
      </c>
      <c r="J24" s="71"/>
      <c r="K24" s="71"/>
      <c r="L24" s="72"/>
    </row>
    <row r="25" spans="1:12" s="1" customFormat="1" ht="13.5" customHeight="1">
      <c r="A25" s="27"/>
      <c r="B25" s="49"/>
      <c r="C25" s="49"/>
      <c r="D25" s="50">
        <f>(1/B24)*D24</f>
        <v>0.5986754966887418</v>
      </c>
      <c r="E25" s="50">
        <f>(1/D24)*E24</f>
        <v>0.06858407079646017</v>
      </c>
      <c r="F25" s="50">
        <f>(1/D24)*F24</f>
        <v>0.05752212389380531</v>
      </c>
      <c r="G25" s="51">
        <f>(1/D24)*G24</f>
        <v>0.8738938053097345</v>
      </c>
      <c r="H25" s="52">
        <f>(1/$G$24)*H24</f>
        <v>0.5215189873417722</v>
      </c>
      <c r="I25" s="52">
        <f>(1/$G$24)*I24</f>
        <v>0.47848101265822784</v>
      </c>
      <c r="J25" s="73"/>
      <c r="K25" s="73"/>
      <c r="L25" s="74"/>
    </row>
    <row r="26" spans="1:12" s="1" customFormat="1" ht="13.5" customHeight="1">
      <c r="A26" s="23" t="s">
        <v>47</v>
      </c>
      <c r="B26" s="57">
        <v>402</v>
      </c>
      <c r="C26" s="57">
        <v>260</v>
      </c>
      <c r="D26" s="57">
        <v>260</v>
      </c>
      <c r="E26" s="57">
        <v>16</v>
      </c>
      <c r="F26" s="57">
        <v>5</v>
      </c>
      <c r="G26" s="58">
        <v>239</v>
      </c>
      <c r="H26" s="14">
        <v>149</v>
      </c>
      <c r="I26" s="14">
        <v>90</v>
      </c>
      <c r="J26" s="71"/>
      <c r="K26" s="71"/>
      <c r="L26" s="72"/>
    </row>
    <row r="27" spans="1:12" s="1" customFormat="1" ht="13.5" customHeight="1">
      <c r="A27" s="28"/>
      <c r="B27" s="53" t="s">
        <v>8</v>
      </c>
      <c r="C27" s="53"/>
      <c r="D27" s="54">
        <f>(1/B26)*D26</f>
        <v>0.6467661691542288</v>
      </c>
      <c r="E27" s="54">
        <f>(1/D26)*E26</f>
        <v>0.06153846153846154</v>
      </c>
      <c r="F27" s="54">
        <f>(1/D26)*F26</f>
        <v>0.019230769230769232</v>
      </c>
      <c r="G27" s="55">
        <f>(1/D26)*G26</f>
        <v>0.9192307692307693</v>
      </c>
      <c r="H27" s="56">
        <f>(1/$G$26)*H26</f>
        <v>0.6234309623430961</v>
      </c>
      <c r="I27" s="56">
        <f>(1/$G$26)*I26</f>
        <v>0.37656903765690375</v>
      </c>
      <c r="J27" s="73"/>
      <c r="K27" s="73"/>
      <c r="L27" s="74"/>
    </row>
    <row r="28" spans="1:12" s="35" customFormat="1" ht="19.5" customHeight="1">
      <c r="A28" s="29" t="s">
        <v>39</v>
      </c>
      <c r="B28" s="8">
        <f aca="true" t="shared" si="1" ref="B28:I28">B14+B16+B18+B20+B22+B24+B26</f>
        <v>8806</v>
      </c>
      <c r="C28" s="8">
        <f t="shared" si="1"/>
        <v>5077</v>
      </c>
      <c r="D28" s="8">
        <f t="shared" si="1"/>
        <v>5078</v>
      </c>
      <c r="E28" s="8">
        <f t="shared" si="1"/>
        <v>330</v>
      </c>
      <c r="F28" s="8">
        <f t="shared" si="1"/>
        <v>181</v>
      </c>
      <c r="G28" s="32">
        <f t="shared" si="1"/>
        <v>4567</v>
      </c>
      <c r="H28" s="33">
        <f t="shared" si="1"/>
        <v>2654</v>
      </c>
      <c r="I28" s="33">
        <f t="shared" si="1"/>
        <v>1913</v>
      </c>
      <c r="J28" s="71"/>
      <c r="K28" s="71"/>
      <c r="L28" s="72"/>
    </row>
    <row r="29" spans="1:12" ht="19.5" customHeight="1" thickBot="1">
      <c r="A29" s="30" t="s">
        <v>7</v>
      </c>
      <c r="B29" s="36"/>
      <c r="C29" s="36"/>
      <c r="D29" s="37">
        <f>(1/B28)*D28</f>
        <v>0.5766522825346355</v>
      </c>
      <c r="E29" s="37">
        <f>(1/D28)*E28</f>
        <v>0.06498621504529342</v>
      </c>
      <c r="F29" s="37">
        <f>(1/D28)*F28</f>
        <v>0.03564395431272154</v>
      </c>
      <c r="G29" s="38">
        <f>(1/D28)*G28</f>
        <v>0.899369830641985</v>
      </c>
      <c r="H29" s="39">
        <f>(1/$G$28)*H28</f>
        <v>0.581125465294504</v>
      </c>
      <c r="I29" s="39">
        <f>(1/$G$28)*I28</f>
        <v>0.41887453470549596</v>
      </c>
      <c r="J29" s="78"/>
      <c r="K29" s="78"/>
      <c r="L29" s="75"/>
    </row>
    <row r="30" spans="1:9" ht="21.75" customHeight="1">
      <c r="A30" s="64"/>
      <c r="B30" s="6"/>
      <c r="C30" s="6"/>
      <c r="D30" s="6"/>
      <c r="E30" s="6"/>
      <c r="F30" s="6"/>
      <c r="G30" s="6"/>
      <c r="H30" s="65"/>
      <c r="I30" s="65"/>
    </row>
    <row r="33" spans="5:6" ht="14.25">
      <c r="E33" s="5"/>
      <c r="F33" s="5"/>
    </row>
  </sheetData>
  <sheetProtection/>
  <printOptions horizontalCentered="1" verticalCentered="1"/>
  <pageMargins left="0" right="0" top="0.4330708661417323" bottom="0" header="0" footer="0"/>
  <pageSetup horizontalDpi="300" verticalDpi="300" orientation="landscape" paperSize="9" scale="97" r:id="rId1"/>
  <headerFooter alignWithMargins="0">
    <oddHeader>&amp;L&amp;"Times New Roman,Gras italique"&amp;14VILLE DE DIGNE-LES-BAINS&amp;C&amp;"Arial Black,Normal"&amp;20
ELECTIONS  DEPARTEMENTALES  CANTON 5   DIGNE 2&amp;22
&amp;R&amp;"Times New Roman,Gras italique"&amp;14Scrutin du 29 mars 2015 (2eme Tour)</oddHeader>
    <oddFooter xml:space="preserve">&amp;R&amp;12  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2015-03-29T18:29:05Z</cp:lastPrinted>
  <dcterms:created xsi:type="dcterms:W3CDTF">1997-05-15T16:22:16Z</dcterms:created>
  <dcterms:modified xsi:type="dcterms:W3CDTF">2015-03-30T12:59:16Z</dcterms:modified>
  <cp:category/>
  <cp:version/>
  <cp:contentType/>
  <cp:contentStatus/>
</cp:coreProperties>
</file>