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7315" windowHeight="12345"/>
  </bookViews>
  <sheets>
    <sheet name="Fig. 1" sheetId="3" r:id="rId1"/>
    <sheet name="Fig. 2" sheetId="9" r:id="rId2"/>
    <sheet name="Fig. 3" sheetId="5" r:id="rId3"/>
    <sheet name="Fig. 4" sheetId="8" r:id="rId4"/>
  </sheets>
  <definedNames>
    <definedName name="_xlnm.Print_Area" localSheetId="0">'Fig. 1'!$A$2:$F$22</definedName>
    <definedName name="_xlnm.Print_Area" localSheetId="1">'Fig. 2'!$A$2:$G$14</definedName>
    <definedName name="_xlnm.Print_Area" localSheetId="2">'Fig. 3'!$A$2:$F$41</definedName>
    <definedName name="_xlnm.Print_Area" localSheetId="3">'Fig. 4'!$A$13:$F$71</definedName>
  </definedNames>
  <calcPr calcId="145621"/>
</workbook>
</file>

<file path=xl/calcChain.xml><?xml version="1.0" encoding="utf-8"?>
<calcChain xmlns="http://schemas.openxmlformats.org/spreadsheetml/2006/main">
  <c r="C34" i="5" l="1"/>
  <c r="C30" i="5"/>
  <c r="C27" i="5"/>
  <c r="C23" i="5"/>
  <c r="C20" i="5"/>
  <c r="C15" i="5"/>
  <c r="C11" i="5"/>
  <c r="C8" i="5" l="1"/>
  <c r="G8" i="8"/>
  <c r="G5" i="8"/>
</calcChain>
</file>

<file path=xl/sharedStrings.xml><?xml version="1.0" encoding="utf-8"?>
<sst xmlns="http://schemas.openxmlformats.org/spreadsheetml/2006/main" count="80" uniqueCount="69">
  <si>
    <t>Terre</t>
  </si>
  <si>
    <t>Marine</t>
  </si>
  <si>
    <t>Air</t>
  </si>
  <si>
    <t>DGA</t>
  </si>
  <si>
    <t>Total</t>
  </si>
  <si>
    <t>Officiers</t>
  </si>
  <si>
    <t>Sous-officiers</t>
  </si>
  <si>
    <t>Hommes du rang</t>
  </si>
  <si>
    <t>Ensemble</t>
  </si>
  <si>
    <t>Rhone-Alpes</t>
  </si>
  <si>
    <t>Picardie</t>
  </si>
  <si>
    <t>Auvergne</t>
  </si>
  <si>
    <t>Provence-Alpes-Cote d'Azur</t>
  </si>
  <si>
    <t>Champagne-Ardennes</t>
  </si>
  <si>
    <t>Midi-Pyrenees</t>
  </si>
  <si>
    <t>Languedoc-Roussillon</t>
  </si>
  <si>
    <t>Basse-Normandie</t>
  </si>
  <si>
    <t>Poitou-Charentes</t>
  </si>
  <si>
    <t>Centre</t>
  </si>
  <si>
    <t>Limousin</t>
  </si>
  <si>
    <t>Corse</t>
  </si>
  <si>
    <t>Bourgogne</t>
  </si>
  <si>
    <t>Bretagne</t>
  </si>
  <si>
    <t>Aquitaine</t>
  </si>
  <si>
    <t>Franche-Comte</t>
  </si>
  <si>
    <t>Haute-Normandie</t>
  </si>
  <si>
    <t>Pays de la Loire</t>
  </si>
  <si>
    <t>Lorraine</t>
  </si>
  <si>
    <t>Nord-Pas de Calais</t>
  </si>
  <si>
    <t>Alsace</t>
  </si>
  <si>
    <t>Ile-de-France</t>
  </si>
  <si>
    <t>Etranger</t>
  </si>
  <si>
    <t>Année</t>
  </si>
  <si>
    <t>Personnel civil</t>
  </si>
  <si>
    <t>Personnel militaire en activité</t>
  </si>
  <si>
    <t>Champ :</t>
  </si>
  <si>
    <t>Champ : tous militaires, hors Gendarmerie nationale et élèves de Polytechnique</t>
  </si>
  <si>
    <t>Aquitaine-Limousin-Poitou-Charentes</t>
  </si>
  <si>
    <t>Alsace-Champagne-Ardenne-Lorraine</t>
  </si>
  <si>
    <t>Auvergne-Rhône-Alpes</t>
  </si>
  <si>
    <t>Languedoc-Roussillon-Midi-Pyrénées</t>
  </si>
  <si>
    <t>Bourgogne-Franche-Comté</t>
  </si>
  <si>
    <t>Nord-Pas-de-Calais-Picardie</t>
  </si>
  <si>
    <t>Normandie</t>
  </si>
  <si>
    <r>
      <t>Autres</t>
    </r>
    <r>
      <rPr>
        <vertAlign val="superscript"/>
        <sz val="9"/>
        <color theme="1"/>
        <rFont val="Arial"/>
        <family val="2"/>
      </rPr>
      <t>(1)</t>
    </r>
  </si>
  <si>
    <t>France métropolitaine</t>
  </si>
  <si>
    <t xml:space="preserve">Terre </t>
  </si>
  <si>
    <t>Militaires du rang</t>
  </si>
  <si>
    <t>Masse salariale (en %)</t>
  </si>
  <si>
    <t>Part 
(en %)</t>
  </si>
  <si>
    <t>SSA</t>
  </si>
  <si>
    <t xml:space="preserve">Sources : </t>
  </si>
  <si>
    <t xml:space="preserve">Effectif </t>
  </si>
  <si>
    <t>Outre-mer</t>
  </si>
  <si>
    <t>Évolution des effectifs civils et militaires</t>
  </si>
  <si>
    <t>En ETP</t>
  </si>
  <si>
    <t>Répartition des effectifs militaires par corps et armées en 2014</t>
  </si>
  <si>
    <t>Répartition des effectifs militaires par région en 2014</t>
  </si>
  <si>
    <t>Répartition des volontaires par armée et corps en 2014</t>
  </si>
  <si>
    <t>s</t>
  </si>
  <si>
    <t xml:space="preserve"> - civils : personnels civils sous PMEA du ministère de la défense,</t>
  </si>
  <si>
    <t xml:space="preserve"> - militaires : tous militaires, hors Gendarmerie nationale et élèves de Polytechnique.</t>
  </si>
  <si>
    <t xml:space="preserve"> - civils : DRH-MD/SRHC/GPC,</t>
  </si>
  <si>
    <t xml:space="preserve"> - militaires : RAE 2014, Observatoire Économique de la Défense.</t>
  </si>
  <si>
    <t>Source : RAE 2014, Observatoire Économique de la Défense.</t>
  </si>
  <si>
    <t>(1) Autres = Service de santé des armées, service des essences des armées, service du commissariat des armées, contrôle général des armées, sapeurs-pompiers de Paris, marins-pompiers de Marseille, "petites populations" (greffiers, trésoriers, poste interarmées, ...).</t>
  </si>
  <si>
    <t>Champ : tous militaires, hors Gendarmerie nationale, gendarmeries spécialisées et élèves de Polytechnique.</t>
  </si>
  <si>
    <t>Champ : volontaires sous PMEA de la Défense.</t>
  </si>
  <si>
    <t>Source : DRH-MD/SPGRH/PRH.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</si>
</sst>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3" fillId="0" borderId="0" xfId="0" applyFont="1" applyFill="1"/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/>
    </xf>
    <xf numFmtId="3" fontId="23" fillId="0" borderId="17" xfId="0" applyNumberFormat="1" applyFont="1" applyFill="1" applyBorder="1" applyAlignment="1">
      <alignment horizontal="center"/>
    </xf>
    <xf numFmtId="3" fontId="23" fillId="0" borderId="18" xfId="0" applyNumberFormat="1" applyFont="1" applyFill="1" applyBorder="1" applyAlignment="1">
      <alignment horizontal="center"/>
    </xf>
    <xf numFmtId="0" fontId="26" fillId="0" borderId="0" xfId="0" applyFont="1" applyFill="1"/>
    <xf numFmtId="0" fontId="26" fillId="0" borderId="0" xfId="0" quotePrefix="1" applyFont="1" applyFill="1"/>
    <xf numFmtId="0" fontId="27" fillId="0" borderId="0" xfId="0" applyFont="1" applyFill="1"/>
    <xf numFmtId="0" fontId="28" fillId="0" borderId="0" xfId="0" applyFont="1" applyFill="1"/>
    <xf numFmtId="164" fontId="23" fillId="0" borderId="0" xfId="44" applyNumberFormat="1" applyFont="1" applyFill="1"/>
    <xf numFmtId="0" fontId="26" fillId="0" borderId="0" xfId="0" applyFont="1" applyFill="1" applyAlignment="1">
      <alignment horizontal="left" wrapText="1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left" vertical="top"/>
    </xf>
    <xf numFmtId="0" fontId="21" fillId="0" borderId="31" xfId="0" applyFont="1" applyFill="1" applyBorder="1" applyAlignment="1">
      <alignment horizontal="left" vertical="top"/>
    </xf>
    <xf numFmtId="0" fontId="20" fillId="0" borderId="31" xfId="0" applyFont="1" applyFill="1" applyBorder="1" applyAlignment="1">
      <alignment horizontal="left" vertical="top" indent="2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9" fontId="23" fillId="0" borderId="35" xfId="44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/>
    </xf>
    <xf numFmtId="3" fontId="21" fillId="0" borderId="37" xfId="0" applyNumberFormat="1" applyFont="1" applyFill="1" applyBorder="1" applyAlignment="1">
      <alignment horizontal="center" vertical="center" wrapText="1"/>
    </xf>
    <xf numFmtId="3" fontId="20" fillId="0" borderId="39" xfId="0" applyNumberFormat="1" applyFont="1" applyFill="1" applyBorder="1" applyAlignment="1">
      <alignment horizontal="center" vertical="top" wrapText="1"/>
    </xf>
    <xf numFmtId="9" fontId="23" fillId="0" borderId="39" xfId="44" applyFont="1" applyFill="1" applyBorder="1" applyAlignment="1">
      <alignment horizontal="center"/>
    </xf>
    <xf numFmtId="3" fontId="23" fillId="0" borderId="39" xfId="0" applyNumberFormat="1" applyFont="1" applyFill="1" applyBorder="1" applyAlignment="1">
      <alignment horizontal="center"/>
    </xf>
    <xf numFmtId="0" fontId="23" fillId="0" borderId="0" xfId="0" applyFont="1" applyFill="1" applyBorder="1"/>
    <xf numFmtId="3" fontId="20" fillId="0" borderId="0" xfId="0" applyNumberFormat="1" applyFont="1" applyFill="1" applyBorder="1" applyAlignment="1">
      <alignment vertical="top" wrapText="1"/>
    </xf>
    <xf numFmtId="165" fontId="20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Border="1"/>
    <xf numFmtId="0" fontId="26" fillId="0" borderId="0" xfId="0" applyFont="1" applyFill="1" applyAlignment="1">
      <alignment horizontal="left" vertical="top" wrapText="1"/>
    </xf>
    <xf numFmtId="0" fontId="21" fillId="0" borderId="40" xfId="0" applyFont="1" applyFill="1" applyBorder="1" applyAlignment="1">
      <alignment horizontal="left" vertical="top"/>
    </xf>
    <xf numFmtId="3" fontId="21" fillId="0" borderId="41" xfId="0" applyNumberFormat="1" applyFont="1" applyFill="1" applyBorder="1" applyAlignment="1">
      <alignment horizontal="center" vertical="top" wrapText="1"/>
    </xf>
    <xf numFmtId="9" fontId="22" fillId="0" borderId="41" xfId="44" applyFont="1" applyFill="1" applyBorder="1" applyAlignment="1">
      <alignment horizontal="center"/>
    </xf>
    <xf numFmtId="9" fontId="22" fillId="0" borderId="42" xfId="44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 vertical="top" wrapText="1"/>
    </xf>
    <xf numFmtId="9" fontId="23" fillId="0" borderId="38" xfId="44" applyFont="1" applyFill="1" applyBorder="1" applyAlignment="1">
      <alignment horizontal="center"/>
    </xf>
    <xf numFmtId="9" fontId="23" fillId="0" borderId="34" xfId="44" applyFont="1" applyFill="1" applyBorder="1" applyAlignment="1">
      <alignment horizontal="center"/>
    </xf>
    <xf numFmtId="3" fontId="20" fillId="0" borderId="41" xfId="0" applyNumberFormat="1" applyFont="1" applyFill="1" applyBorder="1" applyAlignment="1">
      <alignment horizontal="center" vertical="top" wrapText="1"/>
    </xf>
    <xf numFmtId="9" fontId="23" fillId="0" borderId="41" xfId="44" applyFont="1" applyFill="1" applyBorder="1" applyAlignment="1">
      <alignment horizontal="center"/>
    </xf>
    <xf numFmtId="9" fontId="23" fillId="0" borderId="42" xfId="44" applyFont="1" applyFill="1" applyBorder="1" applyAlignment="1">
      <alignment horizontal="center"/>
    </xf>
    <xf numFmtId="0" fontId="21" fillId="0" borderId="29" xfId="0" applyFont="1" applyFill="1" applyBorder="1" applyAlignment="1">
      <alignment horizontal="left" vertical="top"/>
    </xf>
    <xf numFmtId="3" fontId="20" fillId="0" borderId="37" xfId="0" applyNumberFormat="1" applyFont="1" applyFill="1" applyBorder="1" applyAlignment="1">
      <alignment horizontal="center" vertical="top" wrapText="1"/>
    </xf>
    <xf numFmtId="9" fontId="23" fillId="0" borderId="37" xfId="44" applyFont="1" applyFill="1" applyBorder="1" applyAlignment="1">
      <alignment horizontal="center"/>
    </xf>
    <xf numFmtId="9" fontId="23" fillId="0" borderId="33" xfId="44" applyFont="1" applyFill="1" applyBorder="1" applyAlignment="1">
      <alignment horizontal="center"/>
    </xf>
    <xf numFmtId="0" fontId="21" fillId="0" borderId="43" xfId="0" applyFont="1" applyFill="1" applyBorder="1" applyAlignment="1">
      <alignment horizontal="left" vertical="top"/>
    </xf>
    <xf numFmtId="3" fontId="20" fillId="0" borderId="17" xfId="0" applyNumberFormat="1" applyFont="1" applyFill="1" applyBorder="1" applyAlignment="1">
      <alignment horizontal="center" vertical="top" wrapText="1"/>
    </xf>
    <xf numFmtId="9" fontId="23" fillId="0" borderId="17" xfId="44" applyFont="1" applyFill="1" applyBorder="1" applyAlignment="1">
      <alignment horizontal="center"/>
    </xf>
    <xf numFmtId="9" fontId="23" fillId="0" borderId="44" xfId="44" applyFont="1" applyFill="1" applyBorder="1" applyAlignment="1">
      <alignment horizontal="center"/>
    </xf>
    <xf numFmtId="0" fontId="22" fillId="0" borderId="0" xfId="0" applyFont="1" applyFill="1"/>
    <xf numFmtId="0" fontId="25" fillId="0" borderId="0" xfId="0" applyFont="1" applyFill="1"/>
    <xf numFmtId="0" fontId="23" fillId="0" borderId="19" xfId="0" applyFont="1" applyFill="1" applyBorder="1"/>
    <xf numFmtId="0" fontId="22" fillId="0" borderId="20" xfId="0" applyFont="1" applyFill="1" applyBorder="1" applyAlignment="1">
      <alignment horizontal="center" vertical="top"/>
    </xf>
    <xf numFmtId="0" fontId="22" fillId="0" borderId="2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/>
    </xf>
    <xf numFmtId="0" fontId="22" fillId="0" borderId="22" xfId="0" applyFont="1" applyFill="1" applyBorder="1" applyAlignment="1">
      <alignment horizontal="right" indent="3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 horizontal="center"/>
    </xf>
  </cellXfs>
  <cellStyles count="45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Pourcentage" xfId="44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'Fig. 4'!$B$5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0"/>
              <c:layout>
                <c:manualLayout>
                  <c:x val="0.12727275764083934"/>
                  <c:y val="-0.153176675369886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37272736166245807"/>
                  <c:y val="0.195882084987310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2424245388748602"/>
                  <c:y val="-9.0513437886379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0303032761401279"/>
                  <c:y val="-0.15311020006796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'Fig. 4'!$C$4:$F$4</c:f>
              <c:strCache>
                <c:ptCount val="4"/>
                <c:pt idx="0">
                  <c:v>Terre </c:v>
                </c:pt>
                <c:pt idx="1">
                  <c:v>Marine</c:v>
                </c:pt>
                <c:pt idx="2">
                  <c:v>Air</c:v>
                </c:pt>
                <c:pt idx="3">
                  <c:v>SSA</c:v>
                </c:pt>
              </c:strCache>
            </c:strRef>
          </c:cat>
          <c:val>
            <c:numRef>
              <c:f>'Fig. 4'!$C$5:$F$5</c:f>
              <c:numCache>
                <c:formatCode>General</c:formatCode>
                <c:ptCount val="4"/>
                <c:pt idx="0">
                  <c:v>645</c:v>
                </c:pt>
                <c:pt idx="1">
                  <c:v>756</c:v>
                </c:pt>
                <c:pt idx="2">
                  <c:v>74</c:v>
                </c:pt>
                <c:pt idx="3">
                  <c:v>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-2.4492917063029244E-2"/>
                  <c:y val="-0.155844155844155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2552619994802489"/>
                  <c:y val="-0.145454545454545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28055555555555556"/>
                  <c:y val="8.66965620328849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'Fig. 4'!$B$6:$B$8</c:f>
              <c:strCache>
                <c:ptCount val="3"/>
                <c:pt idx="0">
                  <c:v>Officiers</c:v>
                </c:pt>
                <c:pt idx="1">
                  <c:v>Sous-officiers</c:v>
                </c:pt>
                <c:pt idx="2">
                  <c:v>Militaires du rang</c:v>
                </c:pt>
              </c:strCache>
            </c:strRef>
          </c:cat>
          <c:val>
            <c:numRef>
              <c:f>'Fig. 4'!$G$6:$G$8</c:f>
              <c:numCache>
                <c:formatCode>General</c:formatCode>
                <c:ptCount val="3"/>
                <c:pt idx="0">
                  <c:v>92</c:v>
                </c:pt>
                <c:pt idx="1">
                  <c:v>32</c:v>
                </c:pt>
                <c:pt idx="2">
                  <c:v>1544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14</xdr:row>
      <xdr:rowOff>0</xdr:rowOff>
    </xdr:from>
    <xdr:to>
      <xdr:col>5</xdr:col>
      <xdr:colOff>428625</xdr:colOff>
      <xdr:row>40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</xdr:colOff>
      <xdr:row>41</xdr:row>
      <xdr:rowOff>57150</xdr:rowOff>
    </xdr:from>
    <xdr:to>
      <xdr:col>5</xdr:col>
      <xdr:colOff>390525</xdr:colOff>
      <xdr:row>68</xdr:row>
      <xdr:rowOff>28575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2"/>
  <sheetViews>
    <sheetView tabSelected="1" workbookViewId="0">
      <selection activeCell="H7" sqref="H7"/>
    </sheetView>
  </sheetViews>
  <sheetFormatPr baseColWidth="10" defaultRowHeight="12.75" customHeight="1" x14ac:dyDescent="0.2"/>
  <cols>
    <col min="1" max="1" width="2.85546875" style="1" customWidth="1"/>
    <col min="2" max="5" width="11.42578125" style="1"/>
    <col min="6" max="6" width="12.85546875" style="1" customWidth="1"/>
    <col min="7" max="16384" width="11.42578125" style="1"/>
  </cols>
  <sheetData>
    <row r="2" spans="2:5" ht="15" x14ac:dyDescent="0.25">
      <c r="B2" s="13" t="s">
        <v>54</v>
      </c>
    </row>
    <row r="3" spans="2:5" ht="12.75" customHeight="1" x14ac:dyDescent="0.2">
      <c r="B3" s="1" t="s">
        <v>55</v>
      </c>
    </row>
    <row r="4" spans="2:5" ht="12.75" customHeight="1" thickBot="1" x14ac:dyDescent="0.25"/>
    <row r="5" spans="2:5" ht="36" x14ac:dyDescent="0.2">
      <c r="B5" s="2" t="s">
        <v>32</v>
      </c>
      <c r="C5" s="3" t="s">
        <v>33</v>
      </c>
      <c r="D5" s="3" t="s">
        <v>34</v>
      </c>
      <c r="E5" s="4" t="s">
        <v>4</v>
      </c>
    </row>
    <row r="6" spans="2:5" ht="12.75" customHeight="1" x14ac:dyDescent="0.2">
      <c r="B6" s="5">
        <v>2004</v>
      </c>
      <c r="C6" s="6">
        <v>78692</v>
      </c>
      <c r="D6" s="6">
        <v>260259</v>
      </c>
      <c r="E6" s="7">
        <v>338951</v>
      </c>
    </row>
    <row r="7" spans="2:5" ht="12.75" customHeight="1" x14ac:dyDescent="0.2">
      <c r="B7" s="5">
        <v>2005</v>
      </c>
      <c r="C7" s="6">
        <v>77616</v>
      </c>
      <c r="D7" s="6">
        <v>263112</v>
      </c>
      <c r="E7" s="7">
        <v>340728</v>
      </c>
    </row>
    <row r="8" spans="2:5" ht="12.75" customHeight="1" x14ac:dyDescent="0.2">
      <c r="B8" s="5">
        <v>2006</v>
      </c>
      <c r="C8" s="6">
        <v>78813</v>
      </c>
      <c r="D8" s="6">
        <v>264876</v>
      </c>
      <c r="E8" s="7">
        <v>343689</v>
      </c>
    </row>
    <row r="9" spans="2:5" ht="12.75" customHeight="1" x14ac:dyDescent="0.2">
      <c r="B9" s="5">
        <v>2007</v>
      </c>
      <c r="C9" s="6">
        <v>77779</v>
      </c>
      <c r="D9" s="6">
        <v>262353</v>
      </c>
      <c r="E9" s="7">
        <v>340132</v>
      </c>
    </row>
    <row r="10" spans="2:5" ht="12.75" customHeight="1" x14ac:dyDescent="0.2">
      <c r="B10" s="5">
        <v>2008</v>
      </c>
      <c r="C10" s="6">
        <v>74728</v>
      </c>
      <c r="D10" s="6">
        <v>256466</v>
      </c>
      <c r="E10" s="7">
        <v>331194</v>
      </c>
    </row>
    <row r="11" spans="2:5" ht="12.75" customHeight="1" x14ac:dyDescent="0.2">
      <c r="B11" s="5">
        <v>2009</v>
      </c>
      <c r="C11" s="6">
        <v>72407</v>
      </c>
      <c r="D11" s="6">
        <v>251513</v>
      </c>
      <c r="E11" s="7">
        <v>323920</v>
      </c>
    </row>
    <row r="12" spans="2:5" ht="12.75" customHeight="1" x14ac:dyDescent="0.2">
      <c r="B12" s="5">
        <v>2010</v>
      </c>
      <c r="C12" s="6">
        <v>69990</v>
      </c>
      <c r="D12" s="6">
        <v>244671</v>
      </c>
      <c r="E12" s="7">
        <v>314661</v>
      </c>
    </row>
    <row r="13" spans="2:5" ht="12.75" customHeight="1" x14ac:dyDescent="0.2">
      <c r="B13" s="5">
        <v>2011</v>
      </c>
      <c r="C13" s="6">
        <v>67837</v>
      </c>
      <c r="D13" s="6">
        <v>235893</v>
      </c>
      <c r="E13" s="7">
        <v>303730</v>
      </c>
    </row>
    <row r="14" spans="2:5" ht="12.75" customHeight="1" x14ac:dyDescent="0.2">
      <c r="B14" s="5">
        <v>2012</v>
      </c>
      <c r="C14" s="6">
        <v>65851</v>
      </c>
      <c r="D14" s="6">
        <v>230594</v>
      </c>
      <c r="E14" s="7">
        <v>296445</v>
      </c>
    </row>
    <row r="15" spans="2:5" ht="12.75" customHeight="1" x14ac:dyDescent="0.2">
      <c r="B15" s="5">
        <v>2013</v>
      </c>
      <c r="C15" s="6">
        <v>63696</v>
      </c>
      <c r="D15" s="6">
        <v>222245</v>
      </c>
      <c r="E15" s="7">
        <v>285941</v>
      </c>
    </row>
    <row r="16" spans="2:5" ht="12.75" customHeight="1" thickBot="1" x14ac:dyDescent="0.25">
      <c r="B16" s="8">
        <v>2014</v>
      </c>
      <c r="C16" s="9">
        <v>61933</v>
      </c>
      <c r="D16" s="9">
        <v>215053</v>
      </c>
      <c r="E16" s="10">
        <v>276986</v>
      </c>
    </row>
    <row r="17" spans="2:2" ht="12.75" customHeight="1" x14ac:dyDescent="0.2">
      <c r="B17" s="11" t="s">
        <v>35</v>
      </c>
    </row>
    <row r="18" spans="2:2" ht="12.75" customHeight="1" x14ac:dyDescent="0.2">
      <c r="B18" s="12" t="s">
        <v>60</v>
      </c>
    </row>
    <row r="19" spans="2:2" ht="12.75" customHeight="1" x14ac:dyDescent="0.2">
      <c r="B19" s="12" t="s">
        <v>61</v>
      </c>
    </row>
    <row r="20" spans="2:2" ht="12.75" customHeight="1" x14ac:dyDescent="0.2">
      <c r="B20" s="11" t="s">
        <v>51</v>
      </c>
    </row>
    <row r="21" spans="2:2" ht="12.75" customHeight="1" x14ac:dyDescent="0.2">
      <c r="B21" s="12" t="s">
        <v>62</v>
      </c>
    </row>
    <row r="22" spans="2:2" ht="12.75" customHeight="1" x14ac:dyDescent="0.2">
      <c r="B22" s="12" t="s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4"/>
  <sheetViews>
    <sheetView workbookViewId="0">
      <selection activeCell="I15" sqref="I15"/>
    </sheetView>
  </sheetViews>
  <sheetFormatPr baseColWidth="10" defaultRowHeight="12" x14ac:dyDescent="0.2"/>
  <cols>
    <col min="1" max="1" width="5.7109375" style="1" customWidth="1"/>
    <col min="2" max="6" width="11.42578125" style="1"/>
    <col min="7" max="7" width="9.7109375" style="1" customWidth="1"/>
    <col min="8" max="16384" width="11.42578125" style="1"/>
  </cols>
  <sheetData>
    <row r="2" spans="2:7" ht="15" x14ac:dyDescent="0.25">
      <c r="B2" s="13" t="s">
        <v>56</v>
      </c>
    </row>
    <row r="3" spans="2:7" x14ac:dyDescent="0.2">
      <c r="B3" s="1" t="s">
        <v>55</v>
      </c>
    </row>
    <row r="4" spans="2:7" ht="12.75" thickBot="1" x14ac:dyDescent="0.25">
      <c r="B4" s="14"/>
    </row>
    <row r="5" spans="2:7" ht="24" x14ac:dyDescent="0.2">
      <c r="B5" s="69"/>
      <c r="C5" s="70" t="s">
        <v>5</v>
      </c>
      <c r="D5" s="70" t="s">
        <v>6</v>
      </c>
      <c r="E5" s="70" t="s">
        <v>7</v>
      </c>
      <c r="F5" s="71" t="s">
        <v>8</v>
      </c>
    </row>
    <row r="6" spans="2:7" x14ac:dyDescent="0.2">
      <c r="B6" s="72" t="s">
        <v>0</v>
      </c>
      <c r="C6" s="6">
        <v>12847.5</v>
      </c>
      <c r="D6" s="6">
        <v>37470.75</v>
      </c>
      <c r="E6" s="6">
        <v>58040.92</v>
      </c>
      <c r="F6" s="7">
        <v>108359.17</v>
      </c>
      <c r="G6" s="15"/>
    </row>
    <row r="7" spans="2:7" x14ac:dyDescent="0.2">
      <c r="B7" s="72" t="s">
        <v>1</v>
      </c>
      <c r="C7" s="6">
        <v>4818.42</v>
      </c>
      <c r="D7" s="6">
        <v>24017.83</v>
      </c>
      <c r="E7" s="6">
        <v>7778.25</v>
      </c>
      <c r="F7" s="7">
        <v>36614.5</v>
      </c>
      <c r="G7" s="15"/>
    </row>
    <row r="8" spans="2:7" x14ac:dyDescent="0.2">
      <c r="B8" s="72" t="s">
        <v>2</v>
      </c>
      <c r="C8" s="6">
        <v>6793.92</v>
      </c>
      <c r="D8" s="6">
        <v>25944.17</v>
      </c>
      <c r="E8" s="6">
        <v>11804.25</v>
      </c>
      <c r="F8" s="7">
        <v>44542.33</v>
      </c>
      <c r="G8" s="15"/>
    </row>
    <row r="9" spans="2:7" x14ac:dyDescent="0.2">
      <c r="B9" s="72" t="s">
        <v>3</v>
      </c>
      <c r="C9" s="6">
        <v>2104.58</v>
      </c>
      <c r="D9" s="6">
        <v>0</v>
      </c>
      <c r="E9" s="6">
        <v>0</v>
      </c>
      <c r="F9" s="7">
        <v>2104.58</v>
      </c>
      <c r="G9" s="15"/>
    </row>
    <row r="10" spans="2:7" ht="13.5" x14ac:dyDescent="0.2">
      <c r="B10" s="72" t="s">
        <v>44</v>
      </c>
      <c r="C10" s="6">
        <v>6918.96</v>
      </c>
      <c r="D10" s="6">
        <v>8248.9599999999991</v>
      </c>
      <c r="E10" s="6">
        <v>8264.42</v>
      </c>
      <c r="F10" s="7">
        <v>23432.33</v>
      </c>
      <c r="G10" s="15"/>
    </row>
    <row r="11" spans="2:7" ht="12.75" thickBot="1" x14ac:dyDescent="0.25">
      <c r="B11" s="73" t="s">
        <v>8</v>
      </c>
      <c r="C11" s="74">
        <v>33483.370000000003</v>
      </c>
      <c r="D11" s="74">
        <v>95681.71</v>
      </c>
      <c r="E11" s="74">
        <v>85887.83</v>
      </c>
      <c r="F11" s="75">
        <v>215052.91</v>
      </c>
    </row>
    <row r="12" spans="2:7" x14ac:dyDescent="0.2">
      <c r="B12" s="11" t="s">
        <v>36</v>
      </c>
    </row>
    <row r="13" spans="2:7" ht="48" customHeight="1" x14ac:dyDescent="0.2">
      <c r="B13" s="16" t="s">
        <v>65</v>
      </c>
      <c r="C13" s="16"/>
      <c r="D13" s="16"/>
      <c r="E13" s="16"/>
      <c r="F13" s="16"/>
    </row>
    <row r="14" spans="2:7" x14ac:dyDescent="0.2">
      <c r="B14" s="11" t="s">
        <v>64</v>
      </c>
    </row>
  </sheetData>
  <mergeCells count="1">
    <mergeCell ref="B13:F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2"/>
  <sheetViews>
    <sheetView workbookViewId="0">
      <selection activeCell="J26" sqref="J26"/>
    </sheetView>
  </sheetViews>
  <sheetFormatPr baseColWidth="10" defaultRowHeight="12.75" customHeight="1" x14ac:dyDescent="0.2"/>
  <cols>
    <col min="1" max="1" width="5.7109375" style="1" customWidth="1"/>
    <col min="2" max="2" width="45.7109375" style="1" customWidth="1"/>
    <col min="3" max="5" width="11.42578125" style="1"/>
    <col min="6" max="6" width="5.7109375" style="1" customWidth="1"/>
    <col min="7" max="7" width="15.5703125" style="1" customWidth="1"/>
    <col min="8" max="16384" width="11.42578125" style="1"/>
  </cols>
  <sheetData>
    <row r="2" spans="2:7" ht="15" x14ac:dyDescent="0.25">
      <c r="B2" s="13" t="s">
        <v>57</v>
      </c>
    </row>
    <row r="3" spans="2:7" ht="12.75" customHeight="1" x14ac:dyDescent="0.2">
      <c r="B3" s="1" t="s">
        <v>55</v>
      </c>
    </row>
    <row r="4" spans="2:7" ht="12.75" customHeight="1" thickBot="1" x14ac:dyDescent="0.25"/>
    <row r="5" spans="2:7" ht="14.25" customHeight="1" x14ac:dyDescent="0.2">
      <c r="B5" s="17"/>
      <c r="C5" s="25" t="s">
        <v>52</v>
      </c>
      <c r="D5" s="26" t="s">
        <v>49</v>
      </c>
      <c r="E5" s="22" t="s">
        <v>48</v>
      </c>
    </row>
    <row r="6" spans="2:7" ht="23.25" customHeight="1" x14ac:dyDescent="0.2">
      <c r="B6" s="18"/>
      <c r="C6" s="27"/>
      <c r="D6" s="28"/>
      <c r="E6" s="23"/>
      <c r="F6" s="32"/>
      <c r="G6" s="32"/>
    </row>
    <row r="7" spans="2:7" ht="12.75" customHeight="1" x14ac:dyDescent="0.2">
      <c r="B7" s="37" t="s">
        <v>8</v>
      </c>
      <c r="C7" s="38">
        <v>215052.91</v>
      </c>
      <c r="D7" s="39">
        <v>1</v>
      </c>
      <c r="E7" s="40">
        <v>1</v>
      </c>
      <c r="F7" s="33"/>
      <c r="G7" s="32"/>
    </row>
    <row r="8" spans="2:7" ht="12.75" customHeight="1" x14ac:dyDescent="0.2">
      <c r="B8" s="37" t="s">
        <v>45</v>
      </c>
      <c r="C8" s="44">
        <f>C9+C10+C19+C15+C11+C20+C26+C23+C27+C33+C30+C34+C37</f>
        <v>204020.15999999997</v>
      </c>
      <c r="D8" s="45">
        <v>0.94869750890606397</v>
      </c>
      <c r="E8" s="46">
        <v>0.92017967727505301</v>
      </c>
      <c r="F8" s="34"/>
      <c r="G8" s="32"/>
    </row>
    <row r="9" spans="2:7" ht="12.75" customHeight="1" x14ac:dyDescent="0.2">
      <c r="B9" s="19" t="s">
        <v>12</v>
      </c>
      <c r="C9" s="41">
        <v>34115.17</v>
      </c>
      <c r="D9" s="42">
        <v>0.15863617004764083</v>
      </c>
      <c r="E9" s="43">
        <v>0.1443619056161598</v>
      </c>
      <c r="F9" s="34"/>
      <c r="G9" s="32"/>
    </row>
    <row r="10" spans="2:7" ht="12.75" customHeight="1" x14ac:dyDescent="0.2">
      <c r="B10" s="20" t="s">
        <v>30</v>
      </c>
      <c r="C10" s="31">
        <v>33607.519999999997</v>
      </c>
      <c r="D10" s="30">
        <v>0.15627558817967169</v>
      </c>
      <c r="E10" s="24">
        <v>0.17841671129116127</v>
      </c>
      <c r="F10" s="35"/>
      <c r="G10" s="32"/>
    </row>
    <row r="11" spans="2:7" ht="12.75" customHeight="1" x14ac:dyDescent="0.2">
      <c r="B11" s="20" t="s">
        <v>38</v>
      </c>
      <c r="C11" s="29">
        <f>C12+C14+C13</f>
        <v>28233.510000000002</v>
      </c>
      <c r="D11" s="30">
        <v>0.13128634250985025</v>
      </c>
      <c r="E11" s="24">
        <v>0.11443275134440005</v>
      </c>
      <c r="F11" s="34"/>
      <c r="G11" s="32"/>
    </row>
    <row r="12" spans="2:7" ht="12.75" customHeight="1" x14ac:dyDescent="0.2">
      <c r="B12" s="21" t="s">
        <v>27</v>
      </c>
      <c r="C12" s="29">
        <v>12877.25</v>
      </c>
      <c r="D12" s="30">
        <v>5.9879450131597844E-2</v>
      </c>
      <c r="E12" s="24">
        <v>5.2903072866552547E-2</v>
      </c>
      <c r="F12" s="34"/>
      <c r="G12" s="32"/>
    </row>
    <row r="13" spans="2:7" ht="12.75" customHeight="1" x14ac:dyDescent="0.2">
      <c r="B13" s="21" t="s">
        <v>13</v>
      </c>
      <c r="C13" s="29">
        <v>8835.51</v>
      </c>
      <c r="D13" s="30">
        <v>4.1085284546951727E-2</v>
      </c>
      <c r="E13" s="24">
        <v>3.5490031529687105E-2</v>
      </c>
      <c r="F13" s="34"/>
      <c r="G13" s="32"/>
    </row>
    <row r="14" spans="2:7" ht="12.75" customHeight="1" x14ac:dyDescent="0.2">
      <c r="B14" s="21" t="s">
        <v>29</v>
      </c>
      <c r="C14" s="29">
        <v>6520.75</v>
      </c>
      <c r="D14" s="30">
        <v>3.0321607831300678E-2</v>
      </c>
      <c r="E14" s="24">
        <v>2.6039646948160407E-2</v>
      </c>
      <c r="F14" s="34"/>
      <c r="G14" s="32"/>
    </row>
    <row r="15" spans="2:7" ht="12.75" customHeight="1" x14ac:dyDescent="0.2">
      <c r="B15" s="20" t="s">
        <v>37</v>
      </c>
      <c r="C15" s="29">
        <f t="shared" ref="C15" si="0">C16+C17+C18</f>
        <v>22846.57</v>
      </c>
      <c r="D15" s="30">
        <v>0.10623697210142378</v>
      </c>
      <c r="E15" s="24">
        <v>0.1012794309395975</v>
      </c>
      <c r="F15" s="34"/>
      <c r="G15" s="32"/>
    </row>
    <row r="16" spans="2:7" ht="12.75" customHeight="1" x14ac:dyDescent="0.2">
      <c r="B16" s="21" t="s">
        <v>23</v>
      </c>
      <c r="C16" s="29">
        <v>14344.03</v>
      </c>
      <c r="D16" s="30">
        <v>6.670000419896667E-2</v>
      </c>
      <c r="E16" s="24">
        <v>6.8004972537176828E-2</v>
      </c>
      <c r="F16" s="34"/>
      <c r="G16" s="32"/>
    </row>
    <row r="17" spans="2:7" ht="12.75" customHeight="1" x14ac:dyDescent="0.2">
      <c r="B17" s="21" t="s">
        <v>17</v>
      </c>
      <c r="C17" s="29">
        <v>7355.21</v>
      </c>
      <c r="D17" s="30">
        <v>3.4201862230090259E-2</v>
      </c>
      <c r="E17" s="24">
        <v>2.8905855348734369E-2</v>
      </c>
      <c r="F17" s="34"/>
      <c r="G17" s="32"/>
    </row>
    <row r="18" spans="2:7" ht="12.75" customHeight="1" x14ac:dyDescent="0.2">
      <c r="B18" s="21" t="s">
        <v>19</v>
      </c>
      <c r="C18" s="29">
        <v>1147.33</v>
      </c>
      <c r="D18" s="30">
        <v>5.3351056723668607E-3</v>
      </c>
      <c r="E18" s="24">
        <v>4.368603053686318E-3</v>
      </c>
      <c r="F18" s="34"/>
      <c r="G18" s="32"/>
    </row>
    <row r="19" spans="2:7" ht="12.75" customHeight="1" x14ac:dyDescent="0.2">
      <c r="B19" s="20" t="s">
        <v>22</v>
      </c>
      <c r="C19" s="29">
        <v>18915.650000000001</v>
      </c>
      <c r="D19" s="30">
        <v>8.7958121561805422E-2</v>
      </c>
      <c r="E19" s="24">
        <v>8.2540188746696247E-2</v>
      </c>
      <c r="F19" s="34"/>
      <c r="G19" s="32"/>
    </row>
    <row r="20" spans="2:7" ht="12.75" customHeight="1" x14ac:dyDescent="0.2">
      <c r="B20" s="20" t="s">
        <v>39</v>
      </c>
      <c r="C20" s="29">
        <f t="shared" ref="C20" si="1">C21+C22</f>
        <v>15100.65</v>
      </c>
      <c r="D20" s="30">
        <v>7.0218301161328156E-2</v>
      </c>
      <c r="E20" s="24">
        <v>6.2496537986760664E-2</v>
      </c>
      <c r="F20" s="34"/>
      <c r="G20" s="32"/>
    </row>
    <row r="21" spans="2:7" ht="12.75" customHeight="1" x14ac:dyDescent="0.2">
      <c r="B21" s="21" t="s">
        <v>9</v>
      </c>
      <c r="C21" s="29">
        <v>12352.56</v>
      </c>
      <c r="D21" s="30">
        <v>5.7439631949179386E-2</v>
      </c>
      <c r="E21" s="24">
        <v>5.1412332685625763E-2</v>
      </c>
      <c r="F21" s="34"/>
      <c r="G21" s="32"/>
    </row>
    <row r="22" spans="2:7" ht="12.75" customHeight="1" x14ac:dyDescent="0.2">
      <c r="B22" s="21" t="s">
        <v>11</v>
      </c>
      <c r="C22" s="29">
        <v>2748.09</v>
      </c>
      <c r="D22" s="30">
        <v>1.2778669212148768E-2</v>
      </c>
      <c r="E22" s="24">
        <v>1.108420530113491E-2</v>
      </c>
      <c r="F22" s="34"/>
      <c r="G22" s="32"/>
    </row>
    <row r="23" spans="2:7" ht="12.75" customHeight="1" x14ac:dyDescent="0.2">
      <c r="B23" s="20" t="s">
        <v>40</v>
      </c>
      <c r="C23" s="29">
        <f t="shared" ref="C23" si="2">C24+C25</f>
        <v>15045.49</v>
      </c>
      <c r="D23" s="30">
        <v>6.9961806143427674E-2</v>
      </c>
      <c r="E23" s="24">
        <v>6.7224777740595779E-2</v>
      </c>
      <c r="F23" s="34"/>
      <c r="G23" s="32"/>
    </row>
    <row r="24" spans="2:7" ht="12.75" customHeight="1" x14ac:dyDescent="0.2">
      <c r="B24" s="21" t="s">
        <v>14</v>
      </c>
      <c r="C24" s="29">
        <v>9132.82</v>
      </c>
      <c r="D24" s="30">
        <v>4.2467781533391015E-2</v>
      </c>
      <c r="E24" s="24">
        <v>4.1693901080569307E-2</v>
      </c>
      <c r="F24" s="34"/>
      <c r="G24" s="32"/>
    </row>
    <row r="25" spans="2:7" ht="12.75" customHeight="1" x14ac:dyDescent="0.2">
      <c r="B25" s="21" t="s">
        <v>15</v>
      </c>
      <c r="C25" s="29">
        <v>5912.67</v>
      </c>
      <c r="D25" s="30">
        <v>2.7494024610036666E-2</v>
      </c>
      <c r="E25" s="24">
        <v>2.5530876660026465E-2</v>
      </c>
      <c r="F25" s="34"/>
      <c r="G25" s="32"/>
    </row>
    <row r="26" spans="2:7" ht="12.75" customHeight="1" x14ac:dyDescent="0.2">
      <c r="B26" s="20" t="s">
        <v>18</v>
      </c>
      <c r="C26" s="29">
        <v>11577.4</v>
      </c>
      <c r="D26" s="30">
        <v>5.3835123644688183E-2</v>
      </c>
      <c r="E26" s="24">
        <v>5.0385444150920333E-2</v>
      </c>
      <c r="F26" s="34"/>
      <c r="G26" s="32"/>
    </row>
    <row r="27" spans="2:7" ht="12.75" customHeight="1" x14ac:dyDescent="0.2">
      <c r="B27" s="20" t="s">
        <v>41</v>
      </c>
      <c r="C27" s="29">
        <f t="shared" ref="C27" si="3">C28+C29</f>
        <v>8783.2099999999991</v>
      </c>
      <c r="D27" s="30">
        <v>4.0842088581828535E-2</v>
      </c>
      <c r="E27" s="24">
        <v>3.6189128116552768E-2</v>
      </c>
      <c r="F27" s="34"/>
      <c r="G27" s="32"/>
    </row>
    <row r="28" spans="2:7" ht="12.75" customHeight="1" x14ac:dyDescent="0.2">
      <c r="B28" s="21" t="s">
        <v>24</v>
      </c>
      <c r="C28" s="29">
        <v>5926</v>
      </c>
      <c r="D28" s="30">
        <v>2.755600935602313E-2</v>
      </c>
      <c r="E28" s="24">
        <v>2.3974530379469686E-2</v>
      </c>
      <c r="F28" s="34"/>
      <c r="G28" s="32"/>
    </row>
    <row r="29" spans="2:7" ht="12.75" customHeight="1" x14ac:dyDescent="0.2">
      <c r="B29" s="21" t="s">
        <v>21</v>
      </c>
      <c r="C29" s="29">
        <v>2857.21</v>
      </c>
      <c r="D29" s="30">
        <v>1.3286079225805408E-2</v>
      </c>
      <c r="E29" s="24">
        <v>1.2214597737083084E-2</v>
      </c>
      <c r="F29" s="34"/>
      <c r="G29" s="32"/>
    </row>
    <row r="30" spans="2:7" ht="12.75" customHeight="1" x14ac:dyDescent="0.2">
      <c r="B30" s="20" t="s">
        <v>42</v>
      </c>
      <c r="C30" s="29">
        <f t="shared" ref="C30" si="4">C31+C32</f>
        <v>5389.65</v>
      </c>
      <c r="D30" s="30">
        <v>2.5061971958435715E-2</v>
      </c>
      <c r="E30" s="24">
        <v>2.5874195755962399E-2</v>
      </c>
      <c r="F30" s="34"/>
      <c r="G30" s="32"/>
    </row>
    <row r="31" spans="2:7" ht="12.75" customHeight="1" x14ac:dyDescent="0.2">
      <c r="B31" s="21" t="s">
        <v>10</v>
      </c>
      <c r="C31" s="29">
        <v>2916.23</v>
      </c>
      <c r="D31" s="30">
        <v>1.3560523314936776E-2</v>
      </c>
      <c r="E31" s="24">
        <v>1.3161878803730811E-2</v>
      </c>
      <c r="F31" s="34"/>
      <c r="G31" s="32"/>
    </row>
    <row r="32" spans="2:7" ht="12.75" customHeight="1" x14ac:dyDescent="0.2">
      <c r="B32" s="21" t="s">
        <v>28</v>
      </c>
      <c r="C32" s="29">
        <v>2473.42</v>
      </c>
      <c r="D32" s="30">
        <v>1.1501448643498943E-2</v>
      </c>
      <c r="E32" s="24">
        <v>1.2712316952231588E-2</v>
      </c>
      <c r="F32" s="34"/>
      <c r="G32" s="32"/>
    </row>
    <row r="33" spans="2:7" ht="12.75" customHeight="1" x14ac:dyDescent="0.2">
      <c r="B33" s="20" t="s">
        <v>26</v>
      </c>
      <c r="C33" s="29">
        <v>4853.17</v>
      </c>
      <c r="D33" s="30">
        <v>2.2567330058449336E-2</v>
      </c>
      <c r="E33" s="24">
        <v>2.0178841698487507E-2</v>
      </c>
      <c r="F33" s="34"/>
      <c r="G33" s="32"/>
    </row>
    <row r="34" spans="2:7" ht="12.75" customHeight="1" x14ac:dyDescent="0.2">
      <c r="B34" s="20" t="s">
        <v>43</v>
      </c>
      <c r="C34" s="29">
        <f t="shared" ref="C34" si="5">C35+C36</f>
        <v>3609.05</v>
      </c>
      <c r="D34" s="30">
        <v>1.6782149099958704E-2</v>
      </c>
      <c r="E34" s="24">
        <v>1.5028936625982958E-2</v>
      </c>
      <c r="F34" s="34"/>
      <c r="G34" s="32"/>
    </row>
    <row r="35" spans="2:7" ht="12.75" customHeight="1" x14ac:dyDescent="0.2">
      <c r="B35" s="21" t="s">
        <v>25</v>
      </c>
      <c r="C35" s="29">
        <v>2300.21</v>
      </c>
      <c r="D35" s="30">
        <v>1.0696018947151192E-2</v>
      </c>
      <c r="E35" s="24">
        <v>9.800536529077454E-3</v>
      </c>
      <c r="F35" s="34"/>
      <c r="G35" s="32"/>
    </row>
    <row r="36" spans="2:7" ht="12.75" customHeight="1" x14ac:dyDescent="0.2">
      <c r="B36" s="21" t="s">
        <v>16</v>
      </c>
      <c r="C36" s="29">
        <v>1308.8399999999999</v>
      </c>
      <c r="D36" s="30">
        <v>6.0861301528075109E-3</v>
      </c>
      <c r="E36" s="24">
        <v>5.2284000969055038E-3</v>
      </c>
      <c r="F36" s="34"/>
      <c r="G36" s="32"/>
    </row>
    <row r="37" spans="2:7" ht="12.75" customHeight="1" x14ac:dyDescent="0.2">
      <c r="B37" s="20" t="s">
        <v>20</v>
      </c>
      <c r="C37" s="29">
        <v>1943.12</v>
      </c>
      <c r="D37" s="30">
        <v>9.0355438575557973E-3</v>
      </c>
      <c r="E37" s="24">
        <v>8.8301415917001174E-3</v>
      </c>
      <c r="F37" s="34"/>
      <c r="G37" s="32"/>
    </row>
    <row r="38" spans="2:7" ht="12.75" customHeight="1" x14ac:dyDescent="0.2">
      <c r="B38" s="47" t="s">
        <v>53</v>
      </c>
      <c r="C38" s="48">
        <v>6919.54</v>
      </c>
      <c r="D38" s="49">
        <v>3.217598869041112E-2</v>
      </c>
      <c r="E38" s="50">
        <v>4.3327422614594283E-2</v>
      </c>
      <c r="F38" s="34"/>
      <c r="G38" s="32"/>
    </row>
    <row r="39" spans="2:7" ht="12.75" customHeight="1" thickBot="1" x14ac:dyDescent="0.25">
      <c r="B39" s="51" t="s">
        <v>31</v>
      </c>
      <c r="C39" s="52">
        <v>4113.22</v>
      </c>
      <c r="D39" s="53">
        <v>1.9126548903709326E-2</v>
      </c>
      <c r="E39" s="54">
        <v>4.9433585815589341E-2</v>
      </c>
      <c r="F39" s="34"/>
      <c r="G39" s="32"/>
    </row>
    <row r="40" spans="2:7" ht="12.75" customHeight="1" x14ac:dyDescent="0.2">
      <c r="B40" s="36" t="s">
        <v>66</v>
      </c>
      <c r="C40" s="36"/>
      <c r="D40" s="36"/>
      <c r="E40" s="36"/>
      <c r="F40" s="32"/>
      <c r="G40" s="32"/>
    </row>
    <row r="41" spans="2:7" ht="12.75" customHeight="1" x14ac:dyDescent="0.2">
      <c r="B41" s="11" t="s">
        <v>64</v>
      </c>
      <c r="C41" s="11"/>
      <c r="D41" s="11"/>
      <c r="E41" s="11"/>
    </row>
    <row r="42" spans="2:7" ht="32.25" customHeight="1" x14ac:dyDescent="0.2"/>
  </sheetData>
  <mergeCells count="5">
    <mergeCell ref="B5:B6"/>
    <mergeCell ref="C5:C6"/>
    <mergeCell ref="D5:D6"/>
    <mergeCell ref="E5:E6"/>
    <mergeCell ref="B40:E4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topLeftCell="A12" workbookViewId="0">
      <selection activeCell="I19" sqref="I19"/>
    </sheetView>
  </sheetViews>
  <sheetFormatPr baseColWidth="10" defaultRowHeight="12" x14ac:dyDescent="0.2"/>
  <cols>
    <col min="1" max="1" width="5.7109375" style="1" customWidth="1"/>
    <col min="2" max="2" width="22.5703125" style="1" customWidth="1"/>
    <col min="3" max="5" width="11.42578125" style="1"/>
    <col min="6" max="6" width="12.85546875" style="1" customWidth="1"/>
    <col min="7" max="16384" width="11.42578125" style="1"/>
  </cols>
  <sheetData>
    <row r="1" spans="2:10" x14ac:dyDescent="0.2">
      <c r="J1" s="55"/>
    </row>
    <row r="2" spans="2:10" x14ac:dyDescent="0.2">
      <c r="B2" s="1" t="s">
        <v>55</v>
      </c>
    </row>
    <row r="3" spans="2:10" ht="12.75" thickBot="1" x14ac:dyDescent="0.25"/>
    <row r="4" spans="2:10" x14ac:dyDescent="0.2">
      <c r="B4" s="57"/>
      <c r="C4" s="58" t="s">
        <v>46</v>
      </c>
      <c r="D4" s="58" t="s">
        <v>1</v>
      </c>
      <c r="E4" s="58" t="s">
        <v>2</v>
      </c>
      <c r="F4" s="59" t="s">
        <v>50</v>
      </c>
      <c r="G4" s="60" t="s">
        <v>4</v>
      </c>
    </row>
    <row r="5" spans="2:10" x14ac:dyDescent="0.2">
      <c r="B5" s="61">
        <v>2014</v>
      </c>
      <c r="C5" s="62">
        <v>645</v>
      </c>
      <c r="D5" s="62">
        <v>756</v>
      </c>
      <c r="E5" s="62">
        <v>74</v>
      </c>
      <c r="F5" s="62">
        <v>194</v>
      </c>
      <c r="G5" s="63">
        <f>2148-479</f>
        <v>1669</v>
      </c>
      <c r="I5" s="15"/>
    </row>
    <row r="6" spans="2:10" x14ac:dyDescent="0.2">
      <c r="B6" s="64" t="s">
        <v>5</v>
      </c>
      <c r="C6" s="65" t="s">
        <v>59</v>
      </c>
      <c r="D6" s="62">
        <v>72</v>
      </c>
      <c r="E6" s="62">
        <v>20</v>
      </c>
      <c r="F6" s="62">
        <v>0</v>
      </c>
      <c r="G6" s="63">
        <v>92</v>
      </c>
      <c r="I6" s="15"/>
    </row>
    <row r="7" spans="2:10" x14ac:dyDescent="0.2">
      <c r="B7" s="64" t="s">
        <v>6</v>
      </c>
      <c r="C7" s="62">
        <v>0</v>
      </c>
      <c r="D7" s="62">
        <v>0</v>
      </c>
      <c r="E7" s="62">
        <v>13</v>
      </c>
      <c r="F7" s="62">
        <v>19</v>
      </c>
      <c r="G7" s="63">
        <v>32</v>
      </c>
      <c r="I7" s="15"/>
    </row>
    <row r="8" spans="2:10" ht="12.75" thickBot="1" x14ac:dyDescent="0.25">
      <c r="B8" s="66" t="s">
        <v>47</v>
      </c>
      <c r="C8" s="67">
        <v>644</v>
      </c>
      <c r="D8" s="67">
        <v>684</v>
      </c>
      <c r="E8" s="67">
        <v>41</v>
      </c>
      <c r="F8" s="67">
        <v>175</v>
      </c>
      <c r="G8" s="68">
        <f>2007-463</f>
        <v>1544</v>
      </c>
      <c r="I8" s="15"/>
    </row>
    <row r="9" spans="2:10" x14ac:dyDescent="0.2">
      <c r="C9" s="15"/>
      <c r="D9" s="15"/>
      <c r="E9" s="15"/>
      <c r="F9" s="15"/>
      <c r="G9" s="15"/>
    </row>
    <row r="13" spans="2:10" ht="15" x14ac:dyDescent="0.25">
      <c r="B13" s="13" t="s">
        <v>58</v>
      </c>
    </row>
    <row r="34" spans="2:2" x14ac:dyDescent="0.2">
      <c r="B34" s="56"/>
    </row>
    <row r="70" spans="2:2" x14ac:dyDescent="0.2">
      <c r="B70" s="11" t="s">
        <v>67</v>
      </c>
    </row>
    <row r="71" spans="2:2" x14ac:dyDescent="0.2">
      <c r="B71" s="11" t="s">
        <v>68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Fig. 1</vt:lpstr>
      <vt:lpstr>Fig. 2</vt:lpstr>
      <vt:lpstr>Fig. 3</vt:lpstr>
      <vt:lpstr>Fig. 4</vt:lpstr>
      <vt:lpstr>'Fig. 1'!Zone_d_impression</vt:lpstr>
      <vt:lpstr>'Fig. 2'!Zone_d_impression</vt:lpstr>
      <vt:lpstr>'Fig. 3'!Zone_d_impression</vt:lpstr>
      <vt:lpstr>'Fig. 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BAUDRY Mathieu M.</dc:creator>
  <cp:lastModifiedBy>CALZADA Christian M.</cp:lastModifiedBy>
  <cp:lastPrinted>2016-10-05T14:48:50Z</cp:lastPrinted>
  <dcterms:created xsi:type="dcterms:W3CDTF">2016-03-01T16:05:38Z</dcterms:created>
  <dcterms:modified xsi:type="dcterms:W3CDTF">2016-10-05T14:50:05Z</dcterms:modified>
</cp:coreProperties>
</file>