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2880" activeTab="3"/>
  </bookViews>
  <sheets>
    <sheet name="Participation 1er tour" sheetId="1" r:id="rId1"/>
    <sheet name="23 avril 1995" sheetId="2" r:id="rId2"/>
    <sheet name="Participation 2ème tour" sheetId="3" r:id="rId3"/>
    <sheet name="7 mai 1995" sheetId="4" r:id="rId4"/>
  </sheets>
  <definedNames>
    <definedName name="_xlnm.Print_Titles" localSheetId="1">'23 avril 1995'!$A:$E</definedName>
    <definedName name="_xlnm.Print_Area" localSheetId="1">'23 avril 1995'!$A$1:$O$23</definedName>
    <definedName name="_xlnm.Print_Area" localSheetId="3">'7 mai 1995'!$A$1:$H$26</definedName>
  </definedNames>
  <calcPr fullCalcOnLoad="1"/>
</workbook>
</file>

<file path=xl/sharedStrings.xml><?xml version="1.0" encoding="utf-8"?>
<sst xmlns="http://schemas.openxmlformats.org/spreadsheetml/2006/main" count="116" uniqueCount="64">
  <si>
    <t>BUREAUX</t>
  </si>
  <si>
    <t>INSCRITS</t>
  </si>
  <si>
    <t>VOTANTS</t>
  </si>
  <si>
    <t>NULS</t>
  </si>
  <si>
    <t>SUFFRAGES</t>
  </si>
  <si>
    <t>Jean-Marie</t>
  </si>
  <si>
    <t>Jacques</t>
  </si>
  <si>
    <t>Arlette</t>
  </si>
  <si>
    <t>Lionel</t>
  </si>
  <si>
    <t>Robert</t>
  </si>
  <si>
    <t>EXPRIMES</t>
  </si>
  <si>
    <t>LE PEN</t>
  </si>
  <si>
    <t>CHIRAC</t>
  </si>
  <si>
    <t>LAGUILLER</t>
  </si>
  <si>
    <t>JOSPIN</t>
  </si>
  <si>
    <t>HUE</t>
  </si>
  <si>
    <t>N°1</t>
  </si>
  <si>
    <t>N°2</t>
  </si>
  <si>
    <t>N°3</t>
  </si>
  <si>
    <t>N°4</t>
  </si>
  <si>
    <t>N°5</t>
  </si>
  <si>
    <t>N°6</t>
  </si>
  <si>
    <t>N°7</t>
  </si>
  <si>
    <t>N°8</t>
  </si>
  <si>
    <t>Total Canton Est</t>
  </si>
  <si>
    <t>N°9</t>
  </si>
  <si>
    <t>N°10</t>
  </si>
  <si>
    <t>N°11</t>
  </si>
  <si>
    <t>N°12</t>
  </si>
  <si>
    <t>N°13</t>
  </si>
  <si>
    <t>N°14</t>
  </si>
  <si>
    <t>N°15</t>
  </si>
  <si>
    <t>Total Canton Ouest</t>
  </si>
  <si>
    <t>N° 16 NORD</t>
  </si>
  <si>
    <t>TOTAL GENERAL</t>
  </si>
  <si>
    <t>Cumul % :</t>
  </si>
  <si>
    <t>ELECTION DU PRESIDENT DE LA REPUBLIQUE</t>
  </si>
  <si>
    <t>Taux participation :</t>
  </si>
  <si>
    <t>suffrages exprimés</t>
  </si>
  <si>
    <t xml:space="preserve">Contrôle total des </t>
  </si>
  <si>
    <t>Philippe</t>
  </si>
  <si>
    <t>de VILLIERS</t>
  </si>
  <si>
    <t>CHEMINADE</t>
  </si>
  <si>
    <t>Dominique</t>
  </si>
  <si>
    <t>VOYNET</t>
  </si>
  <si>
    <t>Edouard</t>
  </si>
  <si>
    <t>BALLADUR</t>
  </si>
  <si>
    <t>Scrutin du 7 mai 1995</t>
  </si>
  <si>
    <t>PARTICIPATION HORAIRE</t>
  </si>
  <si>
    <t>9 H</t>
  </si>
  <si>
    <t>10 H</t>
  </si>
  <si>
    <t>11 H</t>
  </si>
  <si>
    <t>12 H</t>
  </si>
  <si>
    <t>13 H (20)</t>
  </si>
  <si>
    <t>14 H</t>
  </si>
  <si>
    <t>15 H</t>
  </si>
  <si>
    <t>16 H</t>
  </si>
  <si>
    <t>17 H</t>
  </si>
  <si>
    <t>18 H</t>
  </si>
  <si>
    <t>Total</t>
  </si>
  <si>
    <t>Chiffres définitifs :</t>
  </si>
  <si>
    <t>%</t>
  </si>
  <si>
    <t>13 H</t>
  </si>
  <si>
    <t>Nombre votants
(tranche horaire) 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</si>
</sst>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_-* #,##0\ _F_-;\-* #,##0\ _F_-;_-* &quot;-&quot;??\ _F_-;_-@_-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u val="single"/>
      <sz val="16"/>
      <name val="Arial"/>
      <family val="2"/>
    </font>
    <font>
      <b/>
      <sz val="6"/>
      <name val="Arial"/>
      <family val="2"/>
    </font>
    <font>
      <b/>
      <sz val="16"/>
      <name val="Book Antiqua"/>
      <family val="1"/>
    </font>
  </fonts>
  <fills count="5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5" fontId="5" fillId="0" borderId="0" xfId="0" applyNumberFormat="1" applyFont="1" applyAlignment="1">
      <alignment horizontal="centerContinuous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8" fillId="0" borderId="3" xfId="0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6" fillId="0" borderId="3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8" fillId="0" borderId="3" xfId="0" applyNumberFormat="1" applyFont="1" applyBorder="1" applyAlignment="1" applyProtection="1">
      <alignment horizontal="right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/>
    </xf>
    <xf numFmtId="3" fontId="6" fillId="3" borderId="3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/>
    </xf>
    <xf numFmtId="3" fontId="8" fillId="0" borderId="3" xfId="0" applyNumberFormat="1" applyFont="1" applyBorder="1" applyAlignment="1" applyProtection="1">
      <alignment/>
      <protection hidden="1" locked="0"/>
    </xf>
    <xf numFmtId="3" fontId="8" fillId="0" borderId="3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  <xf numFmtId="3" fontId="8" fillId="0" borderId="3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13" fillId="0" borderId="5" xfId="0" applyFont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3" fontId="13" fillId="0" borderId="3" xfId="0" applyNumberFormat="1" applyFont="1" applyBorder="1" applyAlignment="1" applyProtection="1">
      <alignment horizontal="right"/>
      <protection hidden="1"/>
    </xf>
    <xf numFmtId="3" fontId="13" fillId="0" borderId="3" xfId="0" applyNumberFormat="1" applyFont="1" applyBorder="1" applyAlignment="1" applyProtection="1">
      <alignment/>
      <protection/>
    </xf>
    <xf numFmtId="3" fontId="13" fillId="0" borderId="3" xfId="0" applyNumberFormat="1" applyFont="1" applyBorder="1" applyAlignment="1" applyProtection="1">
      <alignment/>
      <protection hidden="1"/>
    </xf>
    <xf numFmtId="3" fontId="5" fillId="2" borderId="3" xfId="0" applyNumberFormat="1" applyFont="1" applyFill="1" applyBorder="1" applyAlignment="1" applyProtection="1">
      <alignment/>
      <protection hidden="1"/>
    </xf>
    <xf numFmtId="3" fontId="14" fillId="2" borderId="3" xfId="0" applyNumberFormat="1" applyFont="1" applyFill="1" applyBorder="1" applyAlignment="1" applyProtection="1">
      <alignment/>
      <protection hidden="1"/>
    </xf>
    <xf numFmtId="0" fontId="4" fillId="0" borderId="0" xfId="19">
      <alignment/>
      <protection/>
    </xf>
    <xf numFmtId="0" fontId="15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"/>
      <protection/>
    </xf>
    <xf numFmtId="0" fontId="16" fillId="4" borderId="3" xfId="19" applyFont="1" applyFill="1" applyBorder="1" applyAlignment="1">
      <alignment horizontal="center"/>
      <protection/>
    </xf>
    <xf numFmtId="0" fontId="7" fillId="4" borderId="3" xfId="19" applyFont="1" applyFill="1" applyBorder="1" applyAlignment="1">
      <alignment horizontal="center"/>
      <protection/>
    </xf>
    <xf numFmtId="0" fontId="4" fillId="0" borderId="3" xfId="19" applyBorder="1">
      <alignment/>
      <protection/>
    </xf>
    <xf numFmtId="0" fontId="6" fillId="4" borderId="3" xfId="19" applyFont="1" applyFill="1" applyBorder="1" applyAlignment="1">
      <alignment horizontal="center"/>
      <protection/>
    </xf>
    <xf numFmtId="3" fontId="17" fillId="0" borderId="3" xfId="19" applyNumberFormat="1" applyFont="1" applyBorder="1" applyAlignment="1">
      <alignment horizontal="center" vertical="center"/>
      <protection/>
    </xf>
    <xf numFmtId="3" fontId="6" fillId="0" borderId="3" xfId="19" applyNumberFormat="1" applyFont="1" applyBorder="1" applyAlignment="1">
      <alignment vertical="center"/>
      <protection/>
    </xf>
    <xf numFmtId="0" fontId="6" fillId="4" borderId="6" xfId="19" applyFont="1" applyFill="1" applyBorder="1" applyAlignment="1">
      <alignment horizontal="centerContinuous" vertical="center" wrapText="1"/>
      <protection/>
    </xf>
    <xf numFmtId="0" fontId="7" fillId="4" borderId="7" xfId="19" applyFont="1" applyFill="1" applyBorder="1" applyAlignment="1">
      <alignment horizontal="centerContinuous"/>
      <protection/>
    </xf>
    <xf numFmtId="0" fontId="7" fillId="4" borderId="3" xfId="19" applyFont="1" applyFill="1" applyBorder="1" applyAlignment="1">
      <alignment horizontal="center" wrapText="1"/>
      <protection/>
    </xf>
    <xf numFmtId="0" fontId="6" fillId="4" borderId="3" xfId="19" applyFont="1" applyFill="1" applyBorder="1" applyAlignment="1">
      <alignment horizontal="center" vertical="center"/>
      <protection/>
    </xf>
    <xf numFmtId="0" fontId="8" fillId="0" borderId="3" xfId="19" applyFont="1" applyBorder="1">
      <alignment/>
      <protection/>
    </xf>
    <xf numFmtId="10" fontId="8" fillId="0" borderId="3" xfId="20" applyNumberFormat="1" applyFont="1" applyBorder="1" applyAlignment="1">
      <alignment/>
    </xf>
    <xf numFmtId="0" fontId="8" fillId="0" borderId="0" xfId="19" applyFont="1">
      <alignment/>
      <protection/>
    </xf>
    <xf numFmtId="2" fontId="4" fillId="0" borderId="0" xfId="19" applyNumberFormat="1">
      <alignment/>
      <protection/>
    </xf>
    <xf numFmtId="3" fontId="4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rticipation horai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3" sqref="M13"/>
    </sheetView>
  </sheetViews>
  <sheetFormatPr defaultColWidth="11.421875" defaultRowHeight="12.75"/>
  <cols>
    <col min="1" max="1" width="9.28125" style="65" customWidth="1"/>
    <col min="2" max="2" width="15.57421875" style="65" customWidth="1"/>
    <col min="3" max="12" width="10.28125" style="65" customWidth="1"/>
    <col min="13" max="13" width="15.421875" style="65" customWidth="1"/>
    <col min="14" max="16384" width="11.421875" style="65" customWidth="1"/>
  </cols>
  <sheetData>
    <row r="1" ht="13.5" customHeight="1"/>
    <row r="2" spans="1:12" ht="20.25">
      <c r="A2" s="66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5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spans="1:12" ht="12.75">
      <c r="A5" s="69" t="s">
        <v>0</v>
      </c>
      <c r="B5" s="69" t="s">
        <v>1</v>
      </c>
      <c r="C5" s="70" t="s">
        <v>49</v>
      </c>
      <c r="D5" s="70" t="s">
        <v>50</v>
      </c>
      <c r="E5" s="70" t="s">
        <v>51</v>
      </c>
      <c r="F5" s="70" t="s">
        <v>52</v>
      </c>
      <c r="G5" s="70" t="s">
        <v>53</v>
      </c>
      <c r="H5" s="70" t="s">
        <v>54</v>
      </c>
      <c r="I5" s="70" t="s">
        <v>55</v>
      </c>
      <c r="J5" s="70" t="s">
        <v>56</v>
      </c>
      <c r="K5" s="70" t="s">
        <v>57</v>
      </c>
      <c r="L5" s="70" t="s">
        <v>58</v>
      </c>
    </row>
    <row r="6" spans="1:12" ht="24" customHeight="1">
      <c r="A6" s="70">
        <v>1</v>
      </c>
      <c r="B6" s="11">
        <v>1099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24" customHeight="1">
      <c r="A7" s="70">
        <v>2</v>
      </c>
      <c r="B7" s="11">
        <v>982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24" customHeight="1">
      <c r="A8" s="70">
        <v>3</v>
      </c>
      <c r="B8" s="11">
        <v>884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24" customHeight="1">
      <c r="A9" s="70">
        <v>4</v>
      </c>
      <c r="B9" s="11">
        <v>944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24" customHeight="1">
      <c r="A10" s="70">
        <v>5</v>
      </c>
      <c r="B10" s="11">
        <v>805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24" customHeight="1">
      <c r="A11" s="70">
        <v>6</v>
      </c>
      <c r="B11" s="11">
        <v>741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24" customHeight="1">
      <c r="A12" s="70">
        <v>7</v>
      </c>
      <c r="B12" s="11">
        <v>780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4" customHeight="1">
      <c r="A13" s="70">
        <v>8</v>
      </c>
      <c r="B13" s="11">
        <v>842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24" customHeight="1">
      <c r="A14" s="70">
        <v>9</v>
      </c>
      <c r="B14" s="21">
        <v>1038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24" customHeight="1">
      <c r="A15" s="70">
        <v>10</v>
      </c>
      <c r="B15" s="12">
        <v>1057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4" customHeight="1">
      <c r="A16" s="70">
        <v>11</v>
      </c>
      <c r="B16" s="12">
        <v>861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4" customHeight="1">
      <c r="A17" s="70">
        <v>12</v>
      </c>
      <c r="B17" s="12">
        <v>895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24" customHeight="1">
      <c r="A18" s="70">
        <v>13</v>
      </c>
      <c r="B18" s="12">
        <v>801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4" customHeight="1">
      <c r="A19" s="70">
        <v>14</v>
      </c>
      <c r="B19" s="13">
        <v>1070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24" customHeight="1">
      <c r="A20" s="70">
        <v>15</v>
      </c>
      <c r="B20" s="13">
        <v>837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3" ht="24" customHeight="1">
      <c r="A21" s="70">
        <v>16</v>
      </c>
      <c r="B21" s="13">
        <v>1383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7" t="s">
        <v>60</v>
      </c>
    </row>
    <row r="22" spans="1:13" ht="20.25" customHeight="1">
      <c r="A22" s="72" t="s">
        <v>59</v>
      </c>
      <c r="B22" s="73">
        <f>SUM(B6:B21)</f>
        <v>15019</v>
      </c>
      <c r="C22" s="74">
        <v>793</v>
      </c>
      <c r="D22" s="74">
        <v>1920</v>
      </c>
      <c r="E22" s="74">
        <v>3215</v>
      </c>
      <c r="F22" s="74">
        <v>5032</v>
      </c>
      <c r="G22" s="74">
        <v>6148</v>
      </c>
      <c r="H22" s="74">
        <v>6753</v>
      </c>
      <c r="I22" s="74">
        <v>7986</v>
      </c>
      <c r="J22" s="74">
        <v>9449</v>
      </c>
      <c r="K22" s="74">
        <v>10507</v>
      </c>
      <c r="L22" s="74">
        <v>11440</v>
      </c>
      <c r="M22" s="83">
        <f>'23 avril 1995'!C22</f>
        <v>12022</v>
      </c>
    </row>
    <row r="23" spans="1:13" s="81" customFormat="1" ht="21" customHeight="1">
      <c r="A23" s="78" t="s">
        <v>61</v>
      </c>
      <c r="B23" s="79"/>
      <c r="C23" s="80">
        <f aca="true" t="shared" si="0" ref="C23:L23">C22/$B$22</f>
        <v>0.05279978693654704</v>
      </c>
      <c r="D23" s="80">
        <f t="shared" si="0"/>
        <v>0.1278380717757507</v>
      </c>
      <c r="E23" s="80">
        <f t="shared" si="0"/>
        <v>0.21406218789533257</v>
      </c>
      <c r="F23" s="80">
        <f t="shared" si="0"/>
        <v>0.3350422797789467</v>
      </c>
      <c r="G23" s="80">
        <f t="shared" si="0"/>
        <v>0.4093481589986018</v>
      </c>
      <c r="H23" s="80">
        <f t="shared" si="0"/>
        <v>0.4496304680737732</v>
      </c>
      <c r="I23" s="80">
        <f t="shared" si="0"/>
        <v>0.5317264797922632</v>
      </c>
      <c r="J23" s="80">
        <f t="shared" si="0"/>
        <v>0.6291364271922232</v>
      </c>
      <c r="K23" s="80">
        <f t="shared" si="0"/>
        <v>0.6995805313269858</v>
      </c>
      <c r="L23" s="80">
        <f t="shared" si="0"/>
        <v>0.7617018443305147</v>
      </c>
      <c r="M23" s="82">
        <f>'23 avril 1995'!C23</f>
        <v>80.04527598375391</v>
      </c>
    </row>
    <row r="24" spans="1:12" ht="42" customHeight="1">
      <c r="A24" s="75" t="s">
        <v>63</v>
      </c>
      <c r="B24" s="76"/>
      <c r="C24" s="74">
        <f>C22</f>
        <v>793</v>
      </c>
      <c r="D24" s="74">
        <f aca="true" t="shared" si="1" ref="D24:L24">D22-C22</f>
        <v>1127</v>
      </c>
      <c r="E24" s="74">
        <f t="shared" si="1"/>
        <v>1295</v>
      </c>
      <c r="F24" s="74">
        <f t="shared" si="1"/>
        <v>1817</v>
      </c>
      <c r="G24" s="74">
        <f t="shared" si="1"/>
        <v>1116</v>
      </c>
      <c r="H24" s="74">
        <f t="shared" si="1"/>
        <v>605</v>
      </c>
      <c r="I24" s="74">
        <f t="shared" si="1"/>
        <v>1233</v>
      </c>
      <c r="J24" s="74">
        <f t="shared" si="1"/>
        <v>1463</v>
      </c>
      <c r="K24" s="74">
        <f t="shared" si="1"/>
        <v>1058</v>
      </c>
      <c r="L24" s="74">
        <f t="shared" si="1"/>
        <v>933</v>
      </c>
    </row>
  </sheetData>
  <printOptions horizontalCentered="1" verticalCentered="1"/>
  <pageMargins left="0.25" right="0.23" top="0.59" bottom="0.25" header="0.28" footer="0.25"/>
  <pageSetup horizontalDpi="300" verticalDpi="300" orientation="landscape" paperSize="9" r:id="rId1"/>
  <headerFooter alignWithMargins="0">
    <oddHeader>&amp;LMAIRIE de RODEZ
Direction des Affaires Générales
Service Population&amp;C&amp;"Arial,Gras"&amp;12&amp;UElection Présidentielle du 23 avril 1995&amp;RLe &amp;D à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">
      <pane xSplit="5" ySplit="3" topLeftCell="J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21" sqref="B21"/>
    </sheetView>
  </sheetViews>
  <sheetFormatPr defaultColWidth="11.421875" defaultRowHeight="12.75"/>
  <cols>
    <col min="1" max="1" width="17.421875" style="2" customWidth="1"/>
    <col min="2" max="2" width="10.7109375" style="2" customWidth="1"/>
    <col min="3" max="3" width="9.140625" style="2" customWidth="1"/>
    <col min="4" max="4" width="6.8515625" style="2" customWidth="1"/>
    <col min="5" max="5" width="13.00390625" style="2" customWidth="1"/>
    <col min="6" max="6" width="6.00390625" style="2" customWidth="1"/>
    <col min="7" max="15" width="12.57421875" style="2" customWidth="1"/>
    <col min="16" max="16" width="6.8515625" style="2" customWidth="1"/>
    <col min="17" max="17" width="20.7109375" style="2" customWidth="1"/>
    <col min="18" max="16384" width="11.421875" style="2" customWidth="1"/>
  </cols>
  <sheetData>
    <row r="1" spans="1:16" ht="13.5" thickBot="1">
      <c r="A1" s="3"/>
      <c r="B1" s="3"/>
      <c r="F1" s="1"/>
      <c r="O1" s="6"/>
      <c r="P1" s="6"/>
    </row>
    <row r="2" spans="1:17" ht="24" customHeight="1">
      <c r="A2" s="7" t="s">
        <v>0</v>
      </c>
      <c r="B2" s="7" t="s">
        <v>1</v>
      </c>
      <c r="C2" s="8" t="s">
        <v>2</v>
      </c>
      <c r="D2" s="8" t="s">
        <v>3</v>
      </c>
      <c r="E2" s="19" t="s">
        <v>4</v>
      </c>
      <c r="F2" s="1"/>
      <c r="G2" s="19" t="s">
        <v>40</v>
      </c>
      <c r="H2" s="19" t="s">
        <v>5</v>
      </c>
      <c r="I2" s="19" t="s">
        <v>6</v>
      </c>
      <c r="J2" s="19" t="s">
        <v>7</v>
      </c>
      <c r="K2" s="19" t="s">
        <v>6</v>
      </c>
      <c r="L2" s="19" t="s">
        <v>8</v>
      </c>
      <c r="M2" s="19" t="s">
        <v>43</v>
      </c>
      <c r="N2" s="19" t="s">
        <v>45</v>
      </c>
      <c r="O2" s="19" t="s">
        <v>9</v>
      </c>
      <c r="P2" s="50"/>
      <c r="Q2" s="54" t="s">
        <v>39</v>
      </c>
    </row>
    <row r="3" spans="1:17" ht="24" customHeight="1" thickBot="1">
      <c r="A3" s="9"/>
      <c r="B3" s="9"/>
      <c r="C3" s="10"/>
      <c r="D3" s="10"/>
      <c r="E3" s="20" t="s">
        <v>10</v>
      </c>
      <c r="F3" s="1"/>
      <c r="G3" s="20" t="s">
        <v>41</v>
      </c>
      <c r="H3" s="20" t="s">
        <v>11</v>
      </c>
      <c r="I3" s="20" t="s">
        <v>12</v>
      </c>
      <c r="J3" s="20" t="s">
        <v>13</v>
      </c>
      <c r="K3" s="20" t="s">
        <v>42</v>
      </c>
      <c r="L3" s="20" t="s">
        <v>14</v>
      </c>
      <c r="M3" s="20" t="s">
        <v>44</v>
      </c>
      <c r="N3" s="20" t="s">
        <v>46</v>
      </c>
      <c r="O3" s="20" t="s">
        <v>15</v>
      </c>
      <c r="P3" s="50"/>
      <c r="Q3" s="55" t="s">
        <v>38</v>
      </c>
    </row>
    <row r="4" spans="1:17" ht="22.5" customHeight="1">
      <c r="A4" s="26" t="s">
        <v>16</v>
      </c>
      <c r="B4" s="11">
        <v>1099</v>
      </c>
      <c r="C4" s="14">
        <v>878</v>
      </c>
      <c r="D4" s="14">
        <v>28</v>
      </c>
      <c r="E4" s="11">
        <f>C4-D4</f>
        <v>850</v>
      </c>
      <c r="F4" s="1"/>
      <c r="G4" s="14">
        <v>31</v>
      </c>
      <c r="H4" s="14">
        <v>89</v>
      </c>
      <c r="I4" s="14">
        <v>189</v>
      </c>
      <c r="J4" s="14">
        <v>42</v>
      </c>
      <c r="K4" s="14">
        <v>5</v>
      </c>
      <c r="L4" s="14">
        <v>213</v>
      </c>
      <c r="M4" s="14">
        <v>24</v>
      </c>
      <c r="N4" s="14">
        <v>219</v>
      </c>
      <c r="O4" s="14">
        <v>38</v>
      </c>
      <c r="P4" s="51"/>
      <c r="Q4" s="2">
        <f aca="true" t="shared" si="0" ref="Q4:Q11">SUM(G4:O4)</f>
        <v>850</v>
      </c>
    </row>
    <row r="5" spans="1:17" ht="22.5" customHeight="1">
      <c r="A5" s="26" t="s">
        <v>17</v>
      </c>
      <c r="B5" s="11">
        <v>982</v>
      </c>
      <c r="C5" s="14">
        <v>809</v>
      </c>
      <c r="D5" s="14">
        <v>20</v>
      </c>
      <c r="E5" s="11">
        <f aca="true" t="shared" si="1" ref="E5:E21">C5-D5</f>
        <v>789</v>
      </c>
      <c r="F5" s="1"/>
      <c r="G5" s="14">
        <v>27</v>
      </c>
      <c r="H5" s="14">
        <v>58</v>
      </c>
      <c r="I5" s="14">
        <v>189</v>
      </c>
      <c r="J5" s="14">
        <v>37</v>
      </c>
      <c r="K5" s="14">
        <v>3</v>
      </c>
      <c r="L5" s="14">
        <v>251</v>
      </c>
      <c r="M5" s="14">
        <v>33</v>
      </c>
      <c r="N5" s="14">
        <v>150</v>
      </c>
      <c r="O5" s="14">
        <v>41</v>
      </c>
      <c r="P5" s="51"/>
      <c r="Q5" s="2">
        <f t="shared" si="0"/>
        <v>789</v>
      </c>
    </row>
    <row r="6" spans="1:17" ht="22.5" customHeight="1">
      <c r="A6" s="26" t="s">
        <v>18</v>
      </c>
      <c r="B6" s="11">
        <v>884</v>
      </c>
      <c r="C6" s="14">
        <v>723</v>
      </c>
      <c r="D6" s="14">
        <v>23</v>
      </c>
      <c r="E6" s="11">
        <f t="shared" si="1"/>
        <v>700</v>
      </c>
      <c r="F6" s="1"/>
      <c r="G6" s="14">
        <v>21</v>
      </c>
      <c r="H6" s="14">
        <v>50</v>
      </c>
      <c r="I6" s="14">
        <v>183</v>
      </c>
      <c r="J6" s="14">
        <v>22</v>
      </c>
      <c r="K6" s="14">
        <v>2</v>
      </c>
      <c r="L6" s="14">
        <v>165</v>
      </c>
      <c r="M6" s="14">
        <v>22</v>
      </c>
      <c r="N6" s="14">
        <v>210</v>
      </c>
      <c r="O6" s="14">
        <v>25</v>
      </c>
      <c r="P6" s="51"/>
      <c r="Q6" s="2">
        <f t="shared" si="0"/>
        <v>700</v>
      </c>
    </row>
    <row r="7" spans="1:17" ht="22.5" customHeight="1">
      <c r="A7" s="26" t="s">
        <v>19</v>
      </c>
      <c r="B7" s="11">
        <v>944</v>
      </c>
      <c r="C7" s="14">
        <v>714</v>
      </c>
      <c r="D7" s="14">
        <v>29</v>
      </c>
      <c r="E7" s="11">
        <f t="shared" si="1"/>
        <v>685</v>
      </c>
      <c r="F7" s="1"/>
      <c r="G7" s="14">
        <v>29</v>
      </c>
      <c r="H7" s="14">
        <v>40</v>
      </c>
      <c r="I7" s="14">
        <v>178</v>
      </c>
      <c r="J7" s="14">
        <v>23</v>
      </c>
      <c r="K7" s="14">
        <v>2</v>
      </c>
      <c r="L7" s="14">
        <v>160</v>
      </c>
      <c r="M7" s="14">
        <v>19</v>
      </c>
      <c r="N7" s="14">
        <v>199</v>
      </c>
      <c r="O7" s="14">
        <v>35</v>
      </c>
      <c r="P7" s="51"/>
      <c r="Q7" s="2">
        <f t="shared" si="0"/>
        <v>685</v>
      </c>
    </row>
    <row r="8" spans="1:17" ht="22.5" customHeight="1">
      <c r="A8" s="26" t="s">
        <v>20</v>
      </c>
      <c r="B8" s="11">
        <v>805</v>
      </c>
      <c r="C8" s="14">
        <v>631</v>
      </c>
      <c r="D8" s="14">
        <v>17</v>
      </c>
      <c r="E8" s="11">
        <f t="shared" si="1"/>
        <v>614</v>
      </c>
      <c r="F8" s="1"/>
      <c r="G8" s="14">
        <v>38</v>
      </c>
      <c r="H8" s="14">
        <v>37</v>
      </c>
      <c r="I8" s="14">
        <v>211</v>
      </c>
      <c r="J8" s="14">
        <v>12</v>
      </c>
      <c r="K8" s="14">
        <v>2</v>
      </c>
      <c r="L8" s="14">
        <v>90</v>
      </c>
      <c r="M8" s="14">
        <v>14</v>
      </c>
      <c r="N8" s="14">
        <v>190</v>
      </c>
      <c r="O8" s="14">
        <v>20</v>
      </c>
      <c r="P8" s="51"/>
      <c r="Q8" s="2">
        <f t="shared" si="0"/>
        <v>614</v>
      </c>
    </row>
    <row r="9" spans="1:17" ht="22.5" customHeight="1">
      <c r="A9" s="26" t="s">
        <v>21</v>
      </c>
      <c r="B9" s="11">
        <v>741</v>
      </c>
      <c r="C9" s="14">
        <v>555</v>
      </c>
      <c r="D9" s="14">
        <v>15</v>
      </c>
      <c r="E9" s="11">
        <f t="shared" si="1"/>
        <v>540</v>
      </c>
      <c r="F9" s="1"/>
      <c r="G9" s="14">
        <v>28</v>
      </c>
      <c r="H9" s="14">
        <v>45</v>
      </c>
      <c r="I9" s="14">
        <v>145</v>
      </c>
      <c r="J9" s="14">
        <v>19</v>
      </c>
      <c r="K9" s="14">
        <v>2</v>
      </c>
      <c r="L9" s="14">
        <v>107</v>
      </c>
      <c r="M9" s="14">
        <v>16</v>
      </c>
      <c r="N9" s="14">
        <v>157</v>
      </c>
      <c r="O9" s="14">
        <v>21</v>
      </c>
      <c r="P9" s="51"/>
      <c r="Q9" s="2">
        <f t="shared" si="0"/>
        <v>540</v>
      </c>
    </row>
    <row r="10" spans="1:17" ht="22.5" customHeight="1">
      <c r="A10" s="26" t="s">
        <v>22</v>
      </c>
      <c r="B10" s="11">
        <v>780</v>
      </c>
      <c r="C10" s="14">
        <v>593</v>
      </c>
      <c r="D10" s="14">
        <v>19</v>
      </c>
      <c r="E10" s="11">
        <f t="shared" si="1"/>
        <v>574</v>
      </c>
      <c r="F10" s="1"/>
      <c r="G10" s="14">
        <v>17</v>
      </c>
      <c r="H10" s="14">
        <v>23</v>
      </c>
      <c r="I10" s="14">
        <v>169</v>
      </c>
      <c r="J10" s="14">
        <v>18</v>
      </c>
      <c r="K10" s="14">
        <v>1</v>
      </c>
      <c r="L10" s="14">
        <v>156</v>
      </c>
      <c r="M10" s="14">
        <v>17</v>
      </c>
      <c r="N10" s="14">
        <v>163</v>
      </c>
      <c r="O10" s="14">
        <v>10</v>
      </c>
      <c r="P10" s="51"/>
      <c r="Q10" s="2">
        <f t="shared" si="0"/>
        <v>574</v>
      </c>
    </row>
    <row r="11" spans="1:17" ht="22.5" customHeight="1">
      <c r="A11" s="26" t="s">
        <v>23</v>
      </c>
      <c r="B11" s="11">
        <v>842</v>
      </c>
      <c r="C11" s="14">
        <v>669</v>
      </c>
      <c r="D11" s="14">
        <v>13</v>
      </c>
      <c r="E11" s="11">
        <f t="shared" si="1"/>
        <v>656</v>
      </c>
      <c r="F11" s="1"/>
      <c r="G11" s="14">
        <v>31</v>
      </c>
      <c r="H11" s="14">
        <v>48</v>
      </c>
      <c r="I11" s="14">
        <v>175</v>
      </c>
      <c r="J11" s="14">
        <v>40</v>
      </c>
      <c r="K11" s="14">
        <v>0</v>
      </c>
      <c r="L11" s="14">
        <v>194</v>
      </c>
      <c r="M11" s="14">
        <v>24</v>
      </c>
      <c r="N11" s="14">
        <v>120</v>
      </c>
      <c r="O11" s="14">
        <v>24</v>
      </c>
      <c r="P11" s="51"/>
      <c r="Q11" s="2">
        <f t="shared" si="0"/>
        <v>656</v>
      </c>
    </row>
    <row r="12" spans="1:17" ht="23.25" customHeight="1">
      <c r="A12" s="29" t="s">
        <v>24</v>
      </c>
      <c r="B12" s="30">
        <f aca="true" t="shared" si="2" ref="B12:M12">SUM(B4:B11)</f>
        <v>7077</v>
      </c>
      <c r="C12" s="30">
        <f t="shared" si="2"/>
        <v>5572</v>
      </c>
      <c r="D12" s="30">
        <f t="shared" si="2"/>
        <v>164</v>
      </c>
      <c r="E12" s="30">
        <f t="shared" si="2"/>
        <v>5408</v>
      </c>
      <c r="F12" s="1"/>
      <c r="G12" s="30">
        <f t="shared" si="2"/>
        <v>222</v>
      </c>
      <c r="H12" s="30">
        <f t="shared" si="2"/>
        <v>390</v>
      </c>
      <c r="I12" s="30">
        <f t="shared" si="2"/>
        <v>1439</v>
      </c>
      <c r="J12" s="30">
        <f t="shared" si="2"/>
        <v>213</v>
      </c>
      <c r="K12" s="30">
        <f t="shared" si="2"/>
        <v>17</v>
      </c>
      <c r="L12" s="30">
        <f t="shared" si="2"/>
        <v>1336</v>
      </c>
      <c r="M12" s="30">
        <f t="shared" si="2"/>
        <v>169</v>
      </c>
      <c r="N12" s="30">
        <f>SUM(N4:N11)</f>
        <v>1408</v>
      </c>
      <c r="O12" s="30">
        <f>SUM(O4:O11)</f>
        <v>214</v>
      </c>
      <c r="Q12" s="30">
        <f>SUM(Q4:Q11)</f>
        <v>5408</v>
      </c>
    </row>
    <row r="13" spans="1:17" ht="22.5" customHeight="1">
      <c r="A13" s="26" t="s">
        <v>25</v>
      </c>
      <c r="B13" s="21">
        <v>1038</v>
      </c>
      <c r="C13" s="32">
        <v>838</v>
      </c>
      <c r="D13" s="33">
        <v>35</v>
      </c>
      <c r="E13" s="11">
        <f t="shared" si="1"/>
        <v>803</v>
      </c>
      <c r="F13" s="1"/>
      <c r="G13" s="40">
        <v>33</v>
      </c>
      <c r="H13" s="33">
        <v>87</v>
      </c>
      <c r="I13" s="33">
        <v>167</v>
      </c>
      <c r="J13" s="33">
        <v>57</v>
      </c>
      <c r="K13" s="33">
        <v>3</v>
      </c>
      <c r="L13" s="33">
        <v>222</v>
      </c>
      <c r="M13" s="33">
        <v>27</v>
      </c>
      <c r="N13" s="33">
        <v>154</v>
      </c>
      <c r="O13" s="33">
        <v>53</v>
      </c>
      <c r="P13" s="52"/>
      <c r="Q13" s="2">
        <f aca="true" t="shared" si="3" ref="Q13:Q19">SUM(G13:O13)</f>
        <v>803</v>
      </c>
    </row>
    <row r="14" spans="1:17" ht="22.5" customHeight="1">
      <c r="A14" s="26" t="s">
        <v>26</v>
      </c>
      <c r="B14" s="12">
        <v>1057</v>
      </c>
      <c r="C14" s="15">
        <v>843</v>
      </c>
      <c r="D14" s="15">
        <v>31</v>
      </c>
      <c r="E14" s="11">
        <f t="shared" si="1"/>
        <v>812</v>
      </c>
      <c r="F14" s="1"/>
      <c r="G14" s="15">
        <v>33</v>
      </c>
      <c r="H14" s="15">
        <v>64</v>
      </c>
      <c r="I14" s="15">
        <v>188</v>
      </c>
      <c r="J14" s="15">
        <v>46</v>
      </c>
      <c r="K14" s="15">
        <v>1</v>
      </c>
      <c r="L14" s="15">
        <v>217</v>
      </c>
      <c r="M14" s="15">
        <v>29</v>
      </c>
      <c r="N14" s="15">
        <v>187</v>
      </c>
      <c r="O14" s="15">
        <v>47</v>
      </c>
      <c r="P14" s="53"/>
      <c r="Q14" s="2">
        <f t="shared" si="3"/>
        <v>812</v>
      </c>
    </row>
    <row r="15" spans="1:17" ht="22.5" customHeight="1">
      <c r="A15" s="26" t="s">
        <v>27</v>
      </c>
      <c r="B15" s="12">
        <v>861</v>
      </c>
      <c r="C15" s="15">
        <v>701</v>
      </c>
      <c r="D15" s="15">
        <v>29</v>
      </c>
      <c r="E15" s="11">
        <f t="shared" si="1"/>
        <v>672</v>
      </c>
      <c r="F15" s="1"/>
      <c r="G15" s="15">
        <v>17</v>
      </c>
      <c r="H15" s="15">
        <v>42</v>
      </c>
      <c r="I15" s="15">
        <v>165</v>
      </c>
      <c r="J15" s="15">
        <v>48</v>
      </c>
      <c r="K15" s="15">
        <v>1</v>
      </c>
      <c r="L15" s="15">
        <v>195</v>
      </c>
      <c r="M15" s="15">
        <v>14</v>
      </c>
      <c r="N15" s="15">
        <v>132</v>
      </c>
      <c r="O15" s="15">
        <v>58</v>
      </c>
      <c r="P15" s="53"/>
      <c r="Q15" s="2">
        <f t="shared" si="3"/>
        <v>672</v>
      </c>
    </row>
    <row r="16" spans="1:17" ht="22.5" customHeight="1">
      <c r="A16" s="26" t="s">
        <v>28</v>
      </c>
      <c r="B16" s="12">
        <v>895</v>
      </c>
      <c r="C16" s="15">
        <v>723</v>
      </c>
      <c r="D16" s="15">
        <v>27</v>
      </c>
      <c r="E16" s="11">
        <f t="shared" si="1"/>
        <v>696</v>
      </c>
      <c r="F16" s="1"/>
      <c r="G16" s="15">
        <v>16</v>
      </c>
      <c r="H16" s="15">
        <v>57</v>
      </c>
      <c r="I16" s="15">
        <v>153</v>
      </c>
      <c r="J16" s="15">
        <v>31</v>
      </c>
      <c r="K16" s="15">
        <v>4</v>
      </c>
      <c r="L16" s="15">
        <v>227</v>
      </c>
      <c r="M16" s="15">
        <v>23</v>
      </c>
      <c r="N16" s="15">
        <v>143</v>
      </c>
      <c r="O16" s="15">
        <v>42</v>
      </c>
      <c r="P16" s="53"/>
      <c r="Q16" s="2">
        <f t="shared" si="3"/>
        <v>696</v>
      </c>
    </row>
    <row r="17" spans="1:17" ht="22.5" customHeight="1">
      <c r="A17" s="26" t="s">
        <v>29</v>
      </c>
      <c r="B17" s="12">
        <v>801</v>
      </c>
      <c r="C17" s="15">
        <v>601</v>
      </c>
      <c r="D17" s="15">
        <v>15</v>
      </c>
      <c r="E17" s="11">
        <f t="shared" si="1"/>
        <v>586</v>
      </c>
      <c r="F17" s="1"/>
      <c r="G17" s="15">
        <v>13</v>
      </c>
      <c r="H17" s="15">
        <v>48</v>
      </c>
      <c r="I17" s="15">
        <v>154</v>
      </c>
      <c r="J17" s="15">
        <v>25</v>
      </c>
      <c r="K17" s="15">
        <v>1</v>
      </c>
      <c r="L17" s="15">
        <v>108</v>
      </c>
      <c r="M17" s="15">
        <v>20</v>
      </c>
      <c r="N17" s="15">
        <v>186</v>
      </c>
      <c r="O17" s="15">
        <v>31</v>
      </c>
      <c r="P17" s="53"/>
      <c r="Q17" s="2">
        <f t="shared" si="3"/>
        <v>586</v>
      </c>
    </row>
    <row r="18" spans="1:17" ht="22.5" customHeight="1">
      <c r="A18" s="27" t="s">
        <v>30</v>
      </c>
      <c r="B18" s="13">
        <v>1070</v>
      </c>
      <c r="C18" s="15">
        <v>883</v>
      </c>
      <c r="D18" s="15">
        <v>33</v>
      </c>
      <c r="E18" s="11">
        <f t="shared" si="1"/>
        <v>850</v>
      </c>
      <c r="F18" s="1"/>
      <c r="G18" s="15">
        <v>17</v>
      </c>
      <c r="H18" s="15">
        <v>72</v>
      </c>
      <c r="I18" s="15">
        <v>187</v>
      </c>
      <c r="J18" s="15">
        <v>43</v>
      </c>
      <c r="K18" s="15">
        <v>2</v>
      </c>
      <c r="L18" s="15">
        <v>242</v>
      </c>
      <c r="M18" s="15">
        <v>54</v>
      </c>
      <c r="N18" s="15">
        <v>160</v>
      </c>
      <c r="O18" s="15">
        <v>73</v>
      </c>
      <c r="P18" s="53"/>
      <c r="Q18" s="2">
        <f t="shared" si="3"/>
        <v>850</v>
      </c>
    </row>
    <row r="19" spans="1:17" ht="22.5" customHeight="1">
      <c r="A19" s="27" t="s">
        <v>31</v>
      </c>
      <c r="B19" s="13">
        <v>837</v>
      </c>
      <c r="C19" s="15">
        <v>665</v>
      </c>
      <c r="D19" s="15">
        <v>24</v>
      </c>
      <c r="E19" s="11">
        <f t="shared" si="1"/>
        <v>641</v>
      </c>
      <c r="F19" s="1"/>
      <c r="G19" s="15">
        <v>19</v>
      </c>
      <c r="H19" s="15">
        <v>68</v>
      </c>
      <c r="I19" s="15">
        <v>119</v>
      </c>
      <c r="J19" s="15">
        <v>35</v>
      </c>
      <c r="K19" s="15">
        <v>3</v>
      </c>
      <c r="L19" s="15">
        <v>196</v>
      </c>
      <c r="M19" s="15">
        <v>36</v>
      </c>
      <c r="N19" s="15">
        <v>127</v>
      </c>
      <c r="O19" s="15">
        <v>38</v>
      </c>
      <c r="P19" s="53"/>
      <c r="Q19" s="2">
        <f t="shared" si="3"/>
        <v>641</v>
      </c>
    </row>
    <row r="20" spans="1:17" ht="23.25" customHeight="1">
      <c r="A20" s="22" t="s">
        <v>32</v>
      </c>
      <c r="B20" s="23">
        <f aca="true" t="shared" si="4" ref="B20:M20">SUM(B13:B19)</f>
        <v>6559</v>
      </c>
      <c r="C20" s="24">
        <f t="shared" si="4"/>
        <v>5254</v>
      </c>
      <c r="D20" s="24">
        <f t="shared" si="4"/>
        <v>194</v>
      </c>
      <c r="E20" s="25">
        <f t="shared" si="4"/>
        <v>5060</v>
      </c>
      <c r="F20" s="1"/>
      <c r="G20" s="24">
        <f t="shared" si="4"/>
        <v>148</v>
      </c>
      <c r="H20" s="24">
        <f t="shared" si="4"/>
        <v>438</v>
      </c>
      <c r="I20" s="24">
        <f t="shared" si="4"/>
        <v>1133</v>
      </c>
      <c r="J20" s="24">
        <f t="shared" si="4"/>
        <v>285</v>
      </c>
      <c r="K20" s="24">
        <f t="shared" si="4"/>
        <v>15</v>
      </c>
      <c r="L20" s="24">
        <f t="shared" si="4"/>
        <v>1407</v>
      </c>
      <c r="M20" s="24">
        <f t="shared" si="4"/>
        <v>203</v>
      </c>
      <c r="N20" s="24">
        <f>SUM(N13:N19)</f>
        <v>1089</v>
      </c>
      <c r="O20" s="24">
        <f>SUM(O13:O19)</f>
        <v>342</v>
      </c>
      <c r="P20" s="53"/>
      <c r="Q20" s="24">
        <f>SUM(Q13:Q19)</f>
        <v>5060</v>
      </c>
    </row>
    <row r="21" spans="1:17" ht="22.5" customHeight="1">
      <c r="A21" s="27" t="s">
        <v>33</v>
      </c>
      <c r="B21" s="13">
        <v>1383</v>
      </c>
      <c r="C21" s="15">
        <v>1196</v>
      </c>
      <c r="D21" s="15">
        <v>38</v>
      </c>
      <c r="E21" s="11">
        <f t="shared" si="1"/>
        <v>1158</v>
      </c>
      <c r="F21" s="1"/>
      <c r="G21" s="15">
        <v>50</v>
      </c>
      <c r="H21" s="15">
        <v>70</v>
      </c>
      <c r="I21" s="15">
        <v>251</v>
      </c>
      <c r="J21" s="15">
        <v>84</v>
      </c>
      <c r="K21" s="15">
        <v>4</v>
      </c>
      <c r="L21" s="15">
        <v>393</v>
      </c>
      <c r="M21" s="15">
        <v>69</v>
      </c>
      <c r="N21" s="15">
        <v>157</v>
      </c>
      <c r="O21" s="15">
        <v>80</v>
      </c>
      <c r="P21" s="53"/>
      <c r="Q21" s="2">
        <f>SUM(G21:O21)</f>
        <v>1158</v>
      </c>
    </row>
    <row r="22" spans="1:17" ht="23.25" customHeight="1">
      <c r="A22" s="28" t="s">
        <v>34</v>
      </c>
      <c r="B22" s="23">
        <f>SUM(B12+B20+B21)</f>
        <v>15019</v>
      </c>
      <c r="C22" s="23">
        <f>SUM(C12+C20+C21)</f>
        <v>12022</v>
      </c>
      <c r="D22" s="24">
        <f>SUM(D12+D20+D21)</f>
        <v>396</v>
      </c>
      <c r="E22" s="24">
        <f>(E12+E20+E21)</f>
        <v>11626</v>
      </c>
      <c r="F22" s="1"/>
      <c r="G22" s="24">
        <f aca="true" t="shared" si="5" ref="G22:M22">SUM(G12+G20+G21)</f>
        <v>420</v>
      </c>
      <c r="H22" s="24">
        <f t="shared" si="5"/>
        <v>898</v>
      </c>
      <c r="I22" s="24">
        <f t="shared" si="5"/>
        <v>2823</v>
      </c>
      <c r="J22" s="24">
        <f t="shared" si="5"/>
        <v>582</v>
      </c>
      <c r="K22" s="24">
        <f t="shared" si="5"/>
        <v>36</v>
      </c>
      <c r="L22" s="24">
        <f t="shared" si="5"/>
        <v>3136</v>
      </c>
      <c r="M22" s="24">
        <f t="shared" si="5"/>
        <v>441</v>
      </c>
      <c r="N22" s="24">
        <f>SUM(N12+N20+N21)</f>
        <v>2654</v>
      </c>
      <c r="O22" s="24">
        <f>SUM(O12+O20+O21)</f>
        <v>636</v>
      </c>
      <c r="P22" s="53"/>
      <c r="Q22" s="24">
        <f>SUM(Q12+Q20+Q21)</f>
        <v>11626</v>
      </c>
    </row>
    <row r="23" spans="1:16" ht="23.25" customHeight="1">
      <c r="A23" s="5"/>
      <c r="B23" s="5" t="s">
        <v>37</v>
      </c>
      <c r="C23" s="16">
        <f>(C22*100)/B22</f>
        <v>80.04527598375391</v>
      </c>
      <c r="D23" s="17"/>
      <c r="E23" s="17"/>
      <c r="F23" s="1"/>
      <c r="G23" s="18">
        <f aca="true" t="shared" si="6" ref="G23:M23">G22/$E$22</f>
        <v>0.03612592465164287</v>
      </c>
      <c r="H23" s="18">
        <f t="shared" si="6"/>
        <v>0.077240667469465</v>
      </c>
      <c r="I23" s="18">
        <f t="shared" si="6"/>
        <v>0.24281782212282815</v>
      </c>
      <c r="J23" s="18">
        <f t="shared" si="6"/>
        <v>0.050060209874419406</v>
      </c>
      <c r="K23" s="18">
        <f t="shared" si="6"/>
        <v>0.0030965078272836744</v>
      </c>
      <c r="L23" s="18">
        <f t="shared" si="6"/>
        <v>0.26974023739893344</v>
      </c>
      <c r="M23" s="18">
        <f t="shared" si="6"/>
        <v>0.037932220884225015</v>
      </c>
      <c r="N23" s="18">
        <f>N22/$E$22</f>
        <v>0.22828143815585755</v>
      </c>
      <c r="O23" s="18">
        <f>O22/$E$22</f>
        <v>0.05470497161534492</v>
      </c>
      <c r="P23" s="53"/>
    </row>
    <row r="24" ht="12.75">
      <c r="F24" s="1"/>
    </row>
    <row r="25" ht="12.75">
      <c r="F25" s="1"/>
    </row>
    <row r="26" spans="5:8" ht="12.75">
      <c r="E26" s="2" t="s">
        <v>35</v>
      </c>
      <c r="F26" s="1"/>
      <c r="H26" s="34">
        <f>SUM(G23:O23)</f>
        <v>1</v>
      </c>
    </row>
    <row r="27" ht="12.75">
      <c r="F27" s="1"/>
    </row>
    <row r="28" ht="12.75">
      <c r="F28" s="1"/>
    </row>
  </sheetData>
  <printOptions horizontalCentered="1"/>
  <pageMargins left="0" right="0" top="0.9448818897637796" bottom="0" header="0.1968503937007874" footer="0.1968503937007874"/>
  <pageSetup orientation="landscape" paperSize="9" scale="83" r:id="rId1"/>
  <headerFooter alignWithMargins="0">
    <oddHeader xml:space="preserve">&amp;L&amp;"Arial,Gras italique"MAIRIE de RODEZ
Direction des Affaires Générales
Service Population&amp;C
&amp;"Helv,Gras"&amp;18&amp;UELECTION DU PRESIDENT DE LA REPUBLIQUE
&amp;14&amp;UScrutin du 23 avril 1995&amp;R&amp;"Arial,Normal"&amp;D-&amp;T&amp;8
Page &amp;P /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11.421875" defaultRowHeight="12.75"/>
  <cols>
    <col min="1" max="1" width="9.28125" style="65" customWidth="1"/>
    <col min="2" max="2" width="15.57421875" style="65" customWidth="1"/>
    <col min="3" max="12" width="10.28125" style="65" customWidth="1"/>
    <col min="13" max="13" width="15.421875" style="65" customWidth="1"/>
    <col min="14" max="16384" width="11.421875" style="65" customWidth="1"/>
  </cols>
  <sheetData>
    <row r="1" ht="13.5" customHeight="1"/>
    <row r="2" spans="1:12" ht="20.25">
      <c r="A2" s="66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5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spans="1:12" ht="12.75">
      <c r="A5" s="69" t="s">
        <v>0</v>
      </c>
      <c r="B5" s="69" t="s">
        <v>1</v>
      </c>
      <c r="C5" s="70" t="s">
        <v>49</v>
      </c>
      <c r="D5" s="70" t="s">
        <v>50</v>
      </c>
      <c r="E5" s="70" t="s">
        <v>51</v>
      </c>
      <c r="F5" s="70" t="s">
        <v>52</v>
      </c>
      <c r="G5" s="70" t="s">
        <v>62</v>
      </c>
      <c r="H5" s="70" t="s">
        <v>54</v>
      </c>
      <c r="I5" s="70" t="s">
        <v>55</v>
      </c>
      <c r="J5" s="70" t="s">
        <v>56</v>
      </c>
      <c r="K5" s="70" t="s">
        <v>57</v>
      </c>
      <c r="L5" s="70" t="s">
        <v>58</v>
      </c>
    </row>
    <row r="6" spans="1:12" ht="24" customHeight="1">
      <c r="A6" s="70">
        <v>1</v>
      </c>
      <c r="B6" s="11">
        <v>1099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24" customHeight="1">
      <c r="A7" s="70">
        <v>2</v>
      </c>
      <c r="B7" s="11">
        <v>982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24" customHeight="1">
      <c r="A8" s="70">
        <v>3</v>
      </c>
      <c r="B8" s="11">
        <v>884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24" customHeight="1">
      <c r="A9" s="70">
        <v>4</v>
      </c>
      <c r="B9" s="11">
        <v>944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24" customHeight="1">
      <c r="A10" s="70">
        <v>5</v>
      </c>
      <c r="B10" s="11">
        <v>805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24" customHeight="1">
      <c r="A11" s="70">
        <v>6</v>
      </c>
      <c r="B11" s="11">
        <v>741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24" customHeight="1">
      <c r="A12" s="70">
        <v>7</v>
      </c>
      <c r="B12" s="11">
        <v>780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4" customHeight="1">
      <c r="A13" s="70">
        <v>8</v>
      </c>
      <c r="B13" s="11">
        <v>842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24" customHeight="1">
      <c r="A14" s="70">
        <v>9</v>
      </c>
      <c r="B14" s="21">
        <v>1038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24" customHeight="1">
      <c r="A15" s="70">
        <v>10</v>
      </c>
      <c r="B15" s="12">
        <v>1057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4" customHeight="1">
      <c r="A16" s="70">
        <v>11</v>
      </c>
      <c r="B16" s="12">
        <v>861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4" customHeight="1">
      <c r="A17" s="70">
        <v>12</v>
      </c>
      <c r="B17" s="12">
        <v>895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24" customHeight="1">
      <c r="A18" s="70">
        <v>13</v>
      </c>
      <c r="B18" s="12">
        <v>801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4" customHeight="1">
      <c r="A19" s="70">
        <v>14</v>
      </c>
      <c r="B19" s="13">
        <v>1070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24" customHeight="1">
      <c r="A20" s="70">
        <v>15</v>
      </c>
      <c r="B20" s="13">
        <v>837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3" ht="24" customHeight="1">
      <c r="A21" s="70">
        <v>16</v>
      </c>
      <c r="B21" s="13">
        <v>1383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7" t="s">
        <v>60</v>
      </c>
    </row>
    <row r="22" spans="1:13" ht="20.25" customHeight="1">
      <c r="A22" s="72" t="s">
        <v>59</v>
      </c>
      <c r="B22" s="73">
        <f>SUM(B6:B21)</f>
        <v>15019</v>
      </c>
      <c r="C22" s="74">
        <v>1255</v>
      </c>
      <c r="D22" s="74">
        <v>3387</v>
      </c>
      <c r="E22" s="74">
        <v>4981</v>
      </c>
      <c r="F22" s="74">
        <v>6699</v>
      </c>
      <c r="G22" s="74">
        <v>7572</v>
      </c>
      <c r="H22" s="74">
        <v>8409</v>
      </c>
      <c r="I22" s="74">
        <v>9666</v>
      </c>
      <c r="J22" s="74">
        <v>10646</v>
      </c>
      <c r="K22" s="74">
        <v>11444</v>
      </c>
      <c r="L22" s="74">
        <v>12032</v>
      </c>
      <c r="M22" s="83">
        <f>'7 mai 1995'!C25</f>
        <v>12195</v>
      </c>
    </row>
    <row r="23" spans="1:13" s="81" customFormat="1" ht="21" customHeight="1">
      <c r="A23" s="78" t="s">
        <v>61</v>
      </c>
      <c r="B23" s="79"/>
      <c r="C23" s="80">
        <f aca="true" t="shared" si="0" ref="C23:L23">C22/$B$22</f>
        <v>0.08356082295758706</v>
      </c>
      <c r="D23" s="80">
        <f t="shared" si="0"/>
        <v>0.22551434849191024</v>
      </c>
      <c r="E23" s="80">
        <f t="shared" si="0"/>
        <v>0.3316465809974033</v>
      </c>
      <c r="F23" s="80">
        <f t="shared" si="0"/>
        <v>0.44603502230508024</v>
      </c>
      <c r="G23" s="80">
        <f t="shared" si="0"/>
        <v>0.5041613955656169</v>
      </c>
      <c r="H23" s="80">
        <f t="shared" si="0"/>
        <v>0.5598908049803583</v>
      </c>
      <c r="I23" s="80">
        <f t="shared" si="0"/>
        <v>0.6435847925960451</v>
      </c>
      <c r="J23" s="80">
        <f t="shared" si="0"/>
        <v>0.7088354750649177</v>
      </c>
      <c r="K23" s="80">
        <f t="shared" si="0"/>
        <v>0.7619681736467142</v>
      </c>
      <c r="L23" s="80">
        <f t="shared" si="0"/>
        <v>0.8011185831280379</v>
      </c>
      <c r="M23" s="82">
        <f>'7 mai 1995'!C26</f>
        <v>81.19715027631666</v>
      </c>
    </row>
    <row r="24" spans="1:12" ht="42" customHeight="1">
      <c r="A24" s="75" t="s">
        <v>63</v>
      </c>
      <c r="B24" s="76"/>
      <c r="C24" s="74">
        <f>C22</f>
        <v>1255</v>
      </c>
      <c r="D24" s="74">
        <f aca="true" t="shared" si="1" ref="D24:L24">D22-C22</f>
        <v>2132</v>
      </c>
      <c r="E24" s="74">
        <f t="shared" si="1"/>
        <v>1594</v>
      </c>
      <c r="F24" s="74">
        <f t="shared" si="1"/>
        <v>1718</v>
      </c>
      <c r="G24" s="74">
        <f t="shared" si="1"/>
        <v>873</v>
      </c>
      <c r="H24" s="74">
        <f t="shared" si="1"/>
        <v>837</v>
      </c>
      <c r="I24" s="74">
        <f t="shared" si="1"/>
        <v>1257</v>
      </c>
      <c r="J24" s="74">
        <f t="shared" si="1"/>
        <v>980</v>
      </c>
      <c r="K24" s="74">
        <f t="shared" si="1"/>
        <v>798</v>
      </c>
      <c r="L24" s="74">
        <f t="shared" si="1"/>
        <v>588</v>
      </c>
    </row>
  </sheetData>
  <printOptions horizontalCentered="1" verticalCentered="1"/>
  <pageMargins left="0.25" right="0.23" top="0.59" bottom="0.25" header="0.28" footer="0.25"/>
  <pageSetup horizontalDpi="300" verticalDpi="300" orientation="landscape" paperSize="9" r:id="rId1"/>
  <headerFooter alignWithMargins="0">
    <oddHeader>&amp;LMAIRIE de RODEZ
Direction des Affaires Générales
Service Population&amp;C&amp;"Arial,Gras"&amp;12&amp;UElection Présidentielle du 7 mai 1995&amp;RLe &amp;D à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5" sqref="G25"/>
    </sheetView>
  </sheetViews>
  <sheetFormatPr defaultColWidth="11.421875" defaultRowHeight="12.75"/>
  <cols>
    <col min="1" max="1" width="22.28125" style="2" bestFit="1" customWidth="1"/>
    <col min="2" max="2" width="12.8515625" style="2" customWidth="1"/>
    <col min="3" max="3" width="11.57421875" style="2" customWidth="1"/>
    <col min="4" max="4" width="10.7109375" style="2" customWidth="1"/>
    <col min="5" max="5" width="13.140625" style="2" customWidth="1"/>
    <col min="6" max="7" width="20.57421875" style="2" customWidth="1"/>
    <col min="8" max="8" width="18.28125" style="2" customWidth="1"/>
    <col min="9" max="12" width="9.7109375" style="2" customWidth="1"/>
    <col min="13" max="14" width="8.7109375" style="2" customWidth="1"/>
    <col min="15" max="16384" width="11.421875" style="2" customWidth="1"/>
  </cols>
  <sheetData>
    <row r="1" spans="1:7" ht="26.25">
      <c r="A1" s="31" t="s">
        <v>36</v>
      </c>
      <c r="B1" s="1"/>
      <c r="C1" s="1"/>
      <c r="D1" s="1"/>
      <c r="E1" s="1"/>
      <c r="F1" s="1"/>
      <c r="G1" s="1"/>
    </row>
    <row r="2" ht="9" customHeight="1">
      <c r="A2" s="37"/>
    </row>
    <row r="3" spans="1:7" ht="18">
      <c r="A3" s="4" t="s">
        <v>47</v>
      </c>
      <c r="B3" s="1"/>
      <c r="C3" s="1"/>
      <c r="D3" s="1"/>
      <c r="E3" s="1"/>
      <c r="F3" s="1"/>
      <c r="G3" s="1"/>
    </row>
    <row r="4" spans="1:12" ht="13.5" thickBot="1">
      <c r="A4" s="3"/>
      <c r="B4" s="3"/>
      <c r="L4" s="6"/>
    </row>
    <row r="5" spans="1:8" ht="24" customHeight="1">
      <c r="A5" s="41" t="s">
        <v>0</v>
      </c>
      <c r="B5" s="41" t="s">
        <v>1</v>
      </c>
      <c r="C5" s="42" t="s">
        <v>2</v>
      </c>
      <c r="D5" s="42" t="s">
        <v>3</v>
      </c>
      <c r="E5" s="42" t="s">
        <v>4</v>
      </c>
      <c r="F5" s="35" t="s">
        <v>8</v>
      </c>
      <c r="G5" s="35" t="s">
        <v>6</v>
      </c>
      <c r="H5" s="54" t="s">
        <v>39</v>
      </c>
    </row>
    <row r="6" spans="1:8" ht="24" customHeight="1" thickBot="1">
      <c r="A6" s="43"/>
      <c r="B6" s="43"/>
      <c r="C6" s="44"/>
      <c r="D6" s="44"/>
      <c r="E6" s="45" t="s">
        <v>10</v>
      </c>
      <c r="F6" s="36" t="s">
        <v>14</v>
      </c>
      <c r="G6" s="36" t="s">
        <v>12</v>
      </c>
      <c r="H6" s="56" t="s">
        <v>38</v>
      </c>
    </row>
    <row r="7" spans="1:8" ht="25.5" customHeight="1">
      <c r="A7" s="46" t="s">
        <v>16</v>
      </c>
      <c r="B7" s="58">
        <v>1099</v>
      </c>
      <c r="C7" s="14">
        <v>894</v>
      </c>
      <c r="D7" s="14">
        <v>38</v>
      </c>
      <c r="E7" s="11">
        <f>C7-D7</f>
        <v>856</v>
      </c>
      <c r="F7" s="14">
        <v>350</v>
      </c>
      <c r="G7" s="14">
        <v>506</v>
      </c>
      <c r="H7" s="57">
        <f>F7+G7</f>
        <v>856</v>
      </c>
    </row>
    <row r="8" spans="1:8" ht="25.5" customHeight="1">
      <c r="A8" s="46" t="s">
        <v>17</v>
      </c>
      <c r="B8" s="58">
        <v>982</v>
      </c>
      <c r="C8" s="14">
        <v>823</v>
      </c>
      <c r="D8" s="14">
        <v>48</v>
      </c>
      <c r="E8" s="11">
        <f aca="true" t="shared" si="0" ref="E8:E24">C8-D8</f>
        <v>775</v>
      </c>
      <c r="F8" s="14">
        <v>379</v>
      </c>
      <c r="G8" s="14">
        <v>396</v>
      </c>
      <c r="H8" s="57">
        <f aca="true" t="shared" si="1" ref="H8:H24">F8+G8</f>
        <v>775</v>
      </c>
    </row>
    <row r="9" spans="1:8" ht="25.5" customHeight="1">
      <c r="A9" s="46" t="s">
        <v>18</v>
      </c>
      <c r="B9" s="58">
        <v>884</v>
      </c>
      <c r="C9" s="14">
        <v>742</v>
      </c>
      <c r="D9" s="14">
        <v>29</v>
      </c>
      <c r="E9" s="11">
        <f t="shared" si="0"/>
        <v>713</v>
      </c>
      <c r="F9" s="14">
        <v>288</v>
      </c>
      <c r="G9" s="14">
        <v>425</v>
      </c>
      <c r="H9" s="57">
        <f t="shared" si="1"/>
        <v>713</v>
      </c>
    </row>
    <row r="10" spans="1:8" ht="25.5" customHeight="1">
      <c r="A10" s="46" t="s">
        <v>19</v>
      </c>
      <c r="B10" s="58">
        <v>944</v>
      </c>
      <c r="C10" s="14">
        <v>730</v>
      </c>
      <c r="D10" s="14">
        <v>27</v>
      </c>
      <c r="E10" s="11">
        <f t="shared" si="0"/>
        <v>703</v>
      </c>
      <c r="F10" s="14">
        <v>263</v>
      </c>
      <c r="G10" s="14">
        <v>440</v>
      </c>
      <c r="H10" s="57">
        <f t="shared" si="1"/>
        <v>703</v>
      </c>
    </row>
    <row r="11" spans="1:8" ht="25.5" customHeight="1">
      <c r="A11" s="46" t="s">
        <v>20</v>
      </c>
      <c r="B11" s="58">
        <v>805</v>
      </c>
      <c r="C11" s="14">
        <v>655</v>
      </c>
      <c r="D11" s="14">
        <v>24</v>
      </c>
      <c r="E11" s="11">
        <f t="shared" si="0"/>
        <v>631</v>
      </c>
      <c r="F11" s="14">
        <v>168</v>
      </c>
      <c r="G11" s="14">
        <v>463</v>
      </c>
      <c r="H11" s="57">
        <f t="shared" si="1"/>
        <v>631</v>
      </c>
    </row>
    <row r="12" spans="1:8" ht="25.5" customHeight="1">
      <c r="A12" s="46" t="s">
        <v>21</v>
      </c>
      <c r="B12" s="58">
        <v>741</v>
      </c>
      <c r="C12" s="14">
        <v>555</v>
      </c>
      <c r="D12" s="14">
        <v>18</v>
      </c>
      <c r="E12" s="11">
        <f t="shared" si="0"/>
        <v>537</v>
      </c>
      <c r="F12" s="14">
        <v>176</v>
      </c>
      <c r="G12" s="14">
        <v>361</v>
      </c>
      <c r="H12" s="57">
        <f t="shared" si="1"/>
        <v>537</v>
      </c>
    </row>
    <row r="13" spans="1:8" ht="25.5" customHeight="1">
      <c r="A13" s="46" t="s">
        <v>22</v>
      </c>
      <c r="B13" s="58">
        <v>780</v>
      </c>
      <c r="C13" s="14">
        <v>623</v>
      </c>
      <c r="D13" s="14">
        <v>24</v>
      </c>
      <c r="E13" s="11">
        <f t="shared" si="0"/>
        <v>599</v>
      </c>
      <c r="F13" s="14">
        <v>227</v>
      </c>
      <c r="G13" s="14">
        <v>372</v>
      </c>
      <c r="H13" s="57">
        <f t="shared" si="1"/>
        <v>599</v>
      </c>
    </row>
    <row r="14" spans="1:8" ht="25.5" customHeight="1">
      <c r="A14" s="46" t="s">
        <v>23</v>
      </c>
      <c r="B14" s="58">
        <v>842</v>
      </c>
      <c r="C14" s="14">
        <v>699</v>
      </c>
      <c r="D14" s="14">
        <v>24</v>
      </c>
      <c r="E14" s="11">
        <f t="shared" si="0"/>
        <v>675</v>
      </c>
      <c r="F14" s="14">
        <v>293</v>
      </c>
      <c r="G14" s="14">
        <v>382</v>
      </c>
      <c r="H14" s="57">
        <f t="shared" si="1"/>
        <v>675</v>
      </c>
    </row>
    <row r="15" spans="1:9" ht="26.25" customHeight="1">
      <c r="A15" s="47" t="s">
        <v>24</v>
      </c>
      <c r="B15" s="59">
        <f aca="true" t="shared" si="2" ref="B15:G15">SUM(B7:B14)</f>
        <v>7077</v>
      </c>
      <c r="C15" s="30">
        <f t="shared" si="2"/>
        <v>5721</v>
      </c>
      <c r="D15" s="30">
        <f t="shared" si="2"/>
        <v>232</v>
      </c>
      <c r="E15" s="30">
        <f t="shared" si="2"/>
        <v>5489</v>
      </c>
      <c r="F15" s="30">
        <f t="shared" si="2"/>
        <v>2144</v>
      </c>
      <c r="G15" s="30">
        <f t="shared" si="2"/>
        <v>3345</v>
      </c>
      <c r="H15" s="30">
        <f>SUM(H7:H14)</f>
        <v>5489</v>
      </c>
      <c r="I15" s="39"/>
    </row>
    <row r="16" spans="1:8" ht="25.5" customHeight="1">
      <c r="A16" s="46" t="s">
        <v>25</v>
      </c>
      <c r="B16" s="60">
        <v>1038</v>
      </c>
      <c r="C16" s="32">
        <v>828</v>
      </c>
      <c r="D16" s="33">
        <v>52</v>
      </c>
      <c r="E16" s="11">
        <f t="shared" si="0"/>
        <v>776</v>
      </c>
      <c r="F16" s="38">
        <v>383</v>
      </c>
      <c r="G16" s="38">
        <v>393</v>
      </c>
      <c r="H16" s="57">
        <f t="shared" si="1"/>
        <v>776</v>
      </c>
    </row>
    <row r="17" spans="1:8" ht="25.5" customHeight="1">
      <c r="A17" s="46" t="s">
        <v>26</v>
      </c>
      <c r="B17" s="61">
        <v>1057</v>
      </c>
      <c r="C17" s="32">
        <v>869</v>
      </c>
      <c r="D17" s="15">
        <v>56</v>
      </c>
      <c r="E17" s="11">
        <f t="shared" si="0"/>
        <v>813</v>
      </c>
      <c r="F17" s="15">
        <v>370</v>
      </c>
      <c r="G17" s="15">
        <v>443</v>
      </c>
      <c r="H17" s="57">
        <f t="shared" si="1"/>
        <v>813</v>
      </c>
    </row>
    <row r="18" spans="1:8" ht="25.5" customHeight="1">
      <c r="A18" s="46" t="s">
        <v>27</v>
      </c>
      <c r="B18" s="61">
        <v>861</v>
      </c>
      <c r="C18" s="32">
        <v>696</v>
      </c>
      <c r="D18" s="15">
        <v>42</v>
      </c>
      <c r="E18" s="11">
        <f t="shared" si="0"/>
        <v>654</v>
      </c>
      <c r="F18" s="15">
        <v>338</v>
      </c>
      <c r="G18" s="15">
        <v>316</v>
      </c>
      <c r="H18" s="57">
        <f t="shared" si="1"/>
        <v>654</v>
      </c>
    </row>
    <row r="19" spans="1:8" ht="25.5" customHeight="1">
      <c r="A19" s="46" t="s">
        <v>28</v>
      </c>
      <c r="B19" s="61">
        <v>895</v>
      </c>
      <c r="C19" s="32">
        <v>716</v>
      </c>
      <c r="D19" s="15">
        <v>28</v>
      </c>
      <c r="E19" s="11">
        <f t="shared" si="0"/>
        <v>688</v>
      </c>
      <c r="F19" s="15">
        <v>332</v>
      </c>
      <c r="G19" s="15">
        <v>356</v>
      </c>
      <c r="H19" s="57">
        <f t="shared" si="1"/>
        <v>688</v>
      </c>
    </row>
    <row r="20" spans="1:8" ht="25.5" customHeight="1">
      <c r="A20" s="46" t="s">
        <v>29</v>
      </c>
      <c r="B20" s="61">
        <v>801</v>
      </c>
      <c r="C20" s="15">
        <v>622</v>
      </c>
      <c r="D20" s="15">
        <v>25</v>
      </c>
      <c r="E20" s="11">
        <f t="shared" si="0"/>
        <v>597</v>
      </c>
      <c r="F20" s="15">
        <v>209</v>
      </c>
      <c r="G20" s="15">
        <v>388</v>
      </c>
      <c r="H20" s="57">
        <f t="shared" si="1"/>
        <v>597</v>
      </c>
    </row>
    <row r="21" spans="1:8" ht="25.5" customHeight="1">
      <c r="A21" s="48" t="s">
        <v>30</v>
      </c>
      <c r="B21" s="62">
        <v>1070</v>
      </c>
      <c r="C21" s="15">
        <v>891</v>
      </c>
      <c r="D21" s="15">
        <v>53</v>
      </c>
      <c r="E21" s="11">
        <f t="shared" si="0"/>
        <v>838</v>
      </c>
      <c r="F21" s="15">
        <v>418</v>
      </c>
      <c r="G21" s="15">
        <v>420</v>
      </c>
      <c r="H21" s="57">
        <f t="shared" si="1"/>
        <v>838</v>
      </c>
    </row>
    <row r="22" spans="1:8" ht="25.5" customHeight="1">
      <c r="A22" s="48" t="s">
        <v>31</v>
      </c>
      <c r="B22" s="62">
        <v>837</v>
      </c>
      <c r="C22" s="15">
        <v>678</v>
      </c>
      <c r="D22" s="15">
        <v>47</v>
      </c>
      <c r="E22" s="11">
        <f t="shared" si="0"/>
        <v>631</v>
      </c>
      <c r="F22" s="15">
        <v>348</v>
      </c>
      <c r="G22" s="15">
        <v>283</v>
      </c>
      <c r="H22" s="57">
        <f t="shared" si="1"/>
        <v>631</v>
      </c>
    </row>
    <row r="23" spans="1:8" ht="27" customHeight="1">
      <c r="A23" s="49" t="s">
        <v>32</v>
      </c>
      <c r="B23" s="63">
        <f aca="true" t="shared" si="3" ref="B23:G23">SUM(B16:B22)</f>
        <v>6559</v>
      </c>
      <c r="C23" s="24">
        <f t="shared" si="3"/>
        <v>5300</v>
      </c>
      <c r="D23" s="24">
        <f t="shared" si="3"/>
        <v>303</v>
      </c>
      <c r="E23" s="25">
        <f t="shared" si="3"/>
        <v>4997</v>
      </c>
      <c r="F23" s="24">
        <f t="shared" si="3"/>
        <v>2398</v>
      </c>
      <c r="G23" s="24">
        <f t="shared" si="3"/>
        <v>2599</v>
      </c>
      <c r="H23" s="24">
        <f>SUM(H16:H22)</f>
        <v>4997</v>
      </c>
    </row>
    <row r="24" spans="1:8" ht="25.5" customHeight="1">
      <c r="A24" s="48" t="s">
        <v>33</v>
      </c>
      <c r="B24" s="62">
        <v>1383</v>
      </c>
      <c r="C24" s="15">
        <v>1174</v>
      </c>
      <c r="D24" s="15">
        <v>78</v>
      </c>
      <c r="E24" s="11">
        <f t="shared" si="0"/>
        <v>1096</v>
      </c>
      <c r="F24" s="15">
        <v>641</v>
      </c>
      <c r="G24" s="15">
        <v>455</v>
      </c>
      <c r="H24" s="57">
        <f t="shared" si="1"/>
        <v>1096</v>
      </c>
    </row>
    <row r="25" spans="1:8" ht="30" customHeight="1">
      <c r="A25" s="49" t="s">
        <v>34</v>
      </c>
      <c r="B25" s="64">
        <f>SUM(B15+B23+B24)</f>
        <v>15019</v>
      </c>
      <c r="C25" s="23">
        <f>SUM(C15+C23+C24)</f>
        <v>12195</v>
      </c>
      <c r="D25" s="24">
        <f>SUM(D15+D23+D24)</f>
        <v>613</v>
      </c>
      <c r="E25" s="25">
        <f>(E15+E23+E24)</f>
        <v>11582</v>
      </c>
      <c r="F25" s="24">
        <f>SUM(F15+F23+F24)</f>
        <v>5183</v>
      </c>
      <c r="G25" s="24">
        <f>SUM(G15+G23+G24)</f>
        <v>6399</v>
      </c>
      <c r="H25" s="24">
        <f>SUM(H15+H23+H24)</f>
        <v>11582</v>
      </c>
    </row>
    <row r="26" spans="1:7" ht="23.25" customHeight="1">
      <c r="A26" s="5"/>
      <c r="B26" s="5" t="s">
        <v>37</v>
      </c>
      <c r="C26" s="16">
        <f>(C25*100/B25)</f>
        <v>81.19715027631666</v>
      </c>
      <c r="D26" s="17"/>
      <c r="E26" s="17"/>
      <c r="F26" s="18">
        <f>F25/E25</f>
        <v>0.44750474874805735</v>
      </c>
      <c r="G26" s="18">
        <f>G25/E25</f>
        <v>0.5524952512519427</v>
      </c>
    </row>
    <row r="29" spans="5:6" ht="12.75">
      <c r="E29" s="2" t="s">
        <v>35</v>
      </c>
      <c r="F29" s="34">
        <f>SUM(F26:G26)</f>
        <v>1</v>
      </c>
    </row>
  </sheetData>
  <printOptions horizontalCentered="1"/>
  <pageMargins left="0" right="0" top="0.98" bottom="0" header="0.11811023622047245" footer="0.1968503937007874"/>
  <pageSetup fitToHeight="1" fitToWidth="1" orientation="landscape" paperSize="9" scale="78" r:id="rId1"/>
  <headerFooter alignWithMargins="0">
    <oddHeader>&amp;L&amp;"Arial,Gras italique"MAIRIE de RODEZ
Direction des Affaires Générales
Service Population&amp;R&amp;"Arial,Normal"&amp;8&amp;D-&amp;T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Présidentielles 1995</dc:title>
  <dc:subject/>
  <dc:creator>PhC\OMI\Mairie de RODEZ</dc:creator>
  <cp:keywords/>
  <dc:description/>
  <cp:lastModifiedBy>pop-phc</cp:lastModifiedBy>
  <cp:lastPrinted>2007-05-14T16:22:50Z</cp:lastPrinted>
  <dcterms:created xsi:type="dcterms:W3CDTF">2002-03-20T13:42:54Z</dcterms:created>
  <dcterms:modified xsi:type="dcterms:W3CDTF">2010-08-30T14:36:36Z</dcterms:modified>
  <cp:category/>
  <cp:version/>
  <cp:contentType/>
  <cp:contentStatus/>
</cp:coreProperties>
</file>