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comments+xml" PartName="/xl/comments/commen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xmlns:r="http://schemas.openxmlformats.org/officeDocument/2006/relationships" name="SOURCE_Fichier" sheetId="1" state="visible" r:id="rId1"/>
  </sheets>
  <definedNames>
    <definedName hidden="1" localSheetId="0" name="_xlnm._FilterDatabase">'SOURCE_Fichier'!$A$1:$H$366</definedName>
  </definedNames>
  <calcPr calcId="124519" fullCalcOnLoad="1"/>
</workbook>
</file>

<file path=xl/sharedStrings.xml><?xml version="1.0" encoding="utf-8"?>
<sst xmlns="http://schemas.openxmlformats.org/spreadsheetml/2006/main" uniqueCount="1633">
  <si>
    <t>francilin_id</t>
  </si>
  <si>
    <t>lieu_nom</t>
  </si>
  <si>
    <t>adresse</t>
  </si>
  <si>
    <t>code_postal</t>
  </si>
  <si>
    <t>commune</t>
  </si>
  <si>
    <t>horaires</t>
  </si>
  <si>
    <t>site_web</t>
  </si>
  <si>
    <t>source</t>
  </si>
  <si>
    <t>mise_a_jour</t>
  </si>
  <si>
    <t>1</t>
  </si>
  <si>
    <t>Médi@Bus</t>
  </si>
  <si>
    <t>93600</t>
  </si>
  <si>
    <t>Aulnay-sous-Bois</t>
  </si>
  <si>
    <t>Fr 09:45-12:30</t>
  </si>
  <si>
    <t>CD93</t>
  </si>
  <si>
    <t>2018-01-01</t>
  </si>
  <si>
    <t>2</t>
  </si>
  <si>
    <t>Bibliothèque Elsa Triolet</t>
  </si>
  <si>
    <t>4 rue de l'union</t>
  </si>
  <si>
    <t>93000</t>
  </si>
  <si>
    <t>Bobigny</t>
  </si>
  <si>
    <t>Tu,Th 15:00-19:00, We 10:00-12:00,14:00-18:00, Fr 12:00-18:00, Sa 10:00-17:00</t>
  </si>
  <si>
    <t>3</t>
  </si>
  <si>
    <t>Bibliothèque Emile Aillaud</t>
  </si>
  <si>
    <t>60 avenue Edouard Vaillant</t>
  </si>
  <si>
    <t>Tu 10:00-12:00,15:00-19:00, We 10:00-12:00,14:00-18:00, Fr 15:00-18:00, Sa 10:00-17:00</t>
  </si>
  <si>
    <t>4</t>
  </si>
  <si>
    <t>Mission Locale Mire</t>
  </si>
  <si>
    <t>5 rue de la Gaité</t>
  </si>
  <si>
    <t>Mo-Th 08:45-12:30,13:45-17:30; Fr 14:00-16:30</t>
  </si>
  <si>
    <t>5</t>
  </si>
  <si>
    <t>Bibliothèque Colonel Fabien</t>
  </si>
  <si>
    <t>118 Av du Colonel Fabien</t>
  </si>
  <si>
    <t>93100</t>
  </si>
  <si>
    <t>Montreuil</t>
  </si>
  <si>
    <t>Tu,Fr 15:00-18:00, We 10:00-12:00,14:00-18:00, Sa 10:00-13:00,14:00-17:00</t>
  </si>
  <si>
    <t>https://www.bibliotheque-montreuil.fr</t>
  </si>
  <si>
    <t>6</t>
  </si>
  <si>
    <t>Bibliothèque Daniel Renoult</t>
  </si>
  <si>
    <t>22 place Le Morillon</t>
  </si>
  <si>
    <t>7</t>
  </si>
  <si>
    <t>Bibliothèque de quartier Paul Éluard</t>
  </si>
  <si>
    <t>10 rue Valette</t>
  </si>
  <si>
    <t>Tu,Fr 15:00-18:00; We 10:00-12:00,14:00-18:00; Sa 10:00-13:00,14:00-17:00</t>
  </si>
  <si>
    <t>8</t>
  </si>
  <si>
    <t>Bibliothèque Robert Desnos</t>
  </si>
  <si>
    <t>14 boulevard Rouget de l'isle</t>
  </si>
  <si>
    <t>Tu 12:00-20:00; We,Sa 10:00-18:00; Th,Fr 14:00-19:00</t>
  </si>
  <si>
    <t>9</t>
  </si>
  <si>
    <t>Café la Pêche</t>
  </si>
  <si>
    <t>16 rue Pépin</t>
  </si>
  <si>
    <t>Mo-Fr 09:00-12:00,13:45-17:30</t>
  </si>
  <si>
    <t>10</t>
  </si>
  <si>
    <t>Centre Social / Maison de Quartier Esperanto</t>
  </si>
  <si>
    <t>14 Allée Rolland Martin</t>
  </si>
  <si>
    <t>Mo-Fr 09:00-12:15,14:00-18:00; Tu 14:00-18:00</t>
  </si>
  <si>
    <t>https://www.montreuil.fr/fileadmin/user_upload/Files/actualites_fichiers/2017/08_aout/Esperanto-Plaquette2017-2018-HD.pdf</t>
  </si>
  <si>
    <t>11</t>
  </si>
  <si>
    <t>Centre Social / Maison de Quartier Lounès Matoub</t>
  </si>
  <si>
    <t>4 6 place de la République</t>
  </si>
  <si>
    <t>Mo-Fr 09:00-12:30,14:00-18:30; Tu 14:00-18:30; Sa 09:00-12:30</t>
  </si>
  <si>
    <t>https://www.montreuil.fr/fileadmin/user_upload/Files/actualites_fichiers/2017/09_septembre/L.Matoub_web.pdf</t>
  </si>
  <si>
    <t>12</t>
  </si>
  <si>
    <t>Club Informatique Montreuillois</t>
  </si>
  <si>
    <t>8 place du 14 Juillet</t>
  </si>
  <si>
    <t>Mo-Fr 15:00-18:00; Th 15:00-20:00</t>
  </si>
  <si>
    <t>13</t>
  </si>
  <si>
    <t>Maison de Quartier du Grand Air Espace 40</t>
  </si>
  <si>
    <t>40 rue du Bel Air</t>
  </si>
  <si>
    <t>Mo,Tu 14:00-18:15; We-Fr 09:15-12:15,14:00-18:30; Sa 14:00-18:30</t>
  </si>
  <si>
    <t>https://www.montreuil.fr/fileadmin/user_upload/Files/actualites_fichiers/2018/01_jan/Grand_air_jan-juin18_HD.pdf</t>
  </si>
  <si>
    <t>14</t>
  </si>
  <si>
    <t>Centre Social la Boissière</t>
  </si>
  <si>
    <t>317 boulevard de la Boissière</t>
  </si>
  <si>
    <t>93110</t>
  </si>
  <si>
    <t>Rosny-sous-Bois</t>
  </si>
  <si>
    <t>Mo-Sa 09:00-12:00,13:30-19:00</t>
  </si>
  <si>
    <t>https://www.rosny93.fr/Centre-socioculturel-Cercle</t>
  </si>
  <si>
    <t>15</t>
  </si>
  <si>
    <t>Centre Socioculturel Les Marnaudes</t>
  </si>
  <si>
    <t>5 rue Jacques Offenbach</t>
  </si>
  <si>
    <t>Tu-Sa 09:00-12:00,14:00-19:00</t>
  </si>
  <si>
    <t>https://www.rosny93.fr/Centre-socioculturel-Marnaudes</t>
  </si>
  <si>
    <t>16</t>
  </si>
  <si>
    <t>Service Jeunesse Arthur Rimbaud</t>
  </si>
  <si>
    <t>45 rue Richard Gardebled</t>
  </si>
  <si>
    <t>Rosny-sous-bois</t>
  </si>
  <si>
    <t>Tu-Fr 14:00-18:00; We 14:00-19:00</t>
  </si>
  <si>
    <t>https://www.rosnysousbois.fr/jeunes/point-information-jeunesse-pij/</t>
  </si>
  <si>
    <t>17</t>
  </si>
  <si>
    <t>Bibliothèque John Lennon</t>
  </si>
  <si>
    <t>9 Av du Général Leclerc</t>
  </si>
  <si>
    <t>93120</t>
  </si>
  <si>
    <t>La Courneuve</t>
  </si>
  <si>
    <t>Tu 13:00-19:00; We 10:00-12:00,14:00-18:00; Th,Fr 15:00-18:00; Sa 10:00-18:00</t>
  </si>
  <si>
    <t>https://www.mediatheques-plainecommune.fr/john-lennon</t>
  </si>
  <si>
    <t>18</t>
  </si>
  <si>
    <t>Cyber-Base Emploi - Espace Mde</t>
  </si>
  <si>
    <t>17 place du Pommier de Bois</t>
  </si>
  <si>
    <t>Mo-Th 09:00-12:00,13:30-16:30; Fr 09:30-12:30</t>
  </si>
  <si>
    <t>https://www.ville-la-courneuve.fr/</t>
  </si>
  <si>
    <t>19</t>
  </si>
  <si>
    <t>Espace Jeunesse Cosmonautes</t>
  </si>
  <si>
    <t>41 Centre Commercial la Tour</t>
  </si>
  <si>
    <t>Mo-Fr 16:00-19:00; We,Sa 14:00-19:00</t>
  </si>
  <si>
    <t>20</t>
  </si>
  <si>
    <t>Espace Jeunesse Quinet</t>
  </si>
  <si>
    <t>9 rue Edgard Quinet</t>
  </si>
  <si>
    <t>Mo-Fr 16:00-19:00; We,Sa 14:30-19:00</t>
  </si>
  <si>
    <t>https://www.ville-la-courneuve.fr/LC_idocs/ville_reussite_jeunesse_2012/espaces_jeunesse.php#horaires</t>
  </si>
  <si>
    <t>21</t>
  </si>
  <si>
    <t>Jade</t>
  </si>
  <si>
    <t>145 rue Rateau</t>
  </si>
  <si>
    <t>Mo-Fr 09:00-18:00</t>
  </si>
  <si>
    <t>https://www.asso-jade.fr</t>
  </si>
  <si>
    <t>22</t>
  </si>
  <si>
    <t>Maison des Jeunes Guy Môquet</t>
  </si>
  <si>
    <t>119 avenue Paul Vaillant Couturier</t>
  </si>
  <si>
    <t>Mo 13:30-19:00; Tu-Fr 16:30-19:30; We 13:30-19:30; Sa 13:30-18:30</t>
  </si>
  <si>
    <t>https://espacefamille.ville-la-courneuve.fr/espacefamille91/affichage_activites.do?idActivite=53</t>
  </si>
  <si>
    <t>23</t>
  </si>
  <si>
    <t>Maison Marcel Paul</t>
  </si>
  <si>
    <t>77 avenue de la République</t>
  </si>
  <si>
    <t>Mo-Fr 09:00-12:00,14:00-17:00; Tu 09:00-12:00</t>
  </si>
  <si>
    <t>24</t>
  </si>
  <si>
    <t>Maison Pour Tous Cesária Évora</t>
  </si>
  <si>
    <t>55 avenue Henri Barbusse</t>
  </si>
  <si>
    <t>Mo-Fr 09:00-18:30; Sa 13:30-18:30</t>
  </si>
  <si>
    <t>https://www.ville-la-courneuve.fr/LC_idocs/ville_reussite_jeunesse_2012/espaces_jeunesse.php</t>
  </si>
  <si>
    <t>25</t>
  </si>
  <si>
    <t>Médiathèque Aimé Césaire</t>
  </si>
  <si>
    <t>1 Mail de l'égalité</t>
  </si>
  <si>
    <t>Tu,Th 14:00-20:00; We,Fr,Sa 10:00-18:00</t>
  </si>
  <si>
    <t>https://www.mediatheques-plainecommune.fr/aime-cesaire</t>
  </si>
  <si>
    <t>26</t>
  </si>
  <si>
    <t>Point Information Jeunesse</t>
  </si>
  <si>
    <t>61 rue du Général Schramm</t>
  </si>
  <si>
    <t>Mo-Fr 10:00-12:00,14:00-18:00; Tu off; We 10:00-12:00,14:00-19:00; Sa 11:00-14:00</t>
  </si>
  <si>
    <t>https://www.ville-la-courneuve.fr</t>
  </si>
  <si>
    <t>27</t>
  </si>
  <si>
    <t>Centre Social du Londeau</t>
  </si>
  <si>
    <t>3 rue Paul Verlaine</t>
  </si>
  <si>
    <t>93130</t>
  </si>
  <si>
    <t>Noisy-le-Sec</t>
  </si>
  <si>
    <t>Mo-Fr 09:00-12:30,13:30-18:00; Sa 09:00-12:00</t>
  </si>
  <si>
    <t>28</t>
  </si>
  <si>
    <t>Espace Info Jeunes</t>
  </si>
  <si>
    <t>15 rue de Bethisy</t>
  </si>
  <si>
    <t>We 14:00-18:00; Th 16:30-19:00; Fr 16:00-18:00; Sa 10:00-16:30</t>
  </si>
  <si>
    <t>29</t>
  </si>
  <si>
    <t>Médiathèque Roger Gouthier</t>
  </si>
  <si>
    <t>3 rue Jean Jaurès</t>
  </si>
  <si>
    <t>Tu,Th 15:00-20:00; We,Fr,Sa 10:00-18:00</t>
  </si>
  <si>
    <t>https://www.mediatheque-noisylesec.org/</t>
  </si>
  <si>
    <t>30</t>
  </si>
  <si>
    <t>Médiathèque-Ludothèque (Annexe du Londeau)</t>
  </si>
  <si>
    <t>10 rue Paul Verlaine</t>
  </si>
  <si>
    <t>31</t>
  </si>
  <si>
    <t>Centre Socio-Culturel Georges Brassens</t>
  </si>
  <si>
    <t>19 avenue Henri Barbusse</t>
  </si>
  <si>
    <t>93140</t>
  </si>
  <si>
    <t>Bondy</t>
  </si>
  <si>
    <t>Mo-Fr 08:45-12:30,13:30-19:00; We 13:30-19:00</t>
  </si>
  <si>
    <t>https://www.ville-bondy.fr/fileadmin/user_upload/Sante_solidarite/Centres_sociaux/Plaquette-brassens_2015-2016.pdf</t>
  </si>
  <si>
    <t>32</t>
  </si>
  <si>
    <t>Espace Multimédia Olympe de Gouges</t>
  </si>
  <si>
    <t>7 avenue Maurice Benhamou</t>
  </si>
  <si>
    <t>Mo-Fr 18:30-21:00; We off; Sa 14:00-20:00</t>
  </si>
  <si>
    <t>https://www.ville-bondy.fr/fileadmin/user_upload/culture/espace-multimedia/planningBondyMultimedia.pdf</t>
  </si>
  <si>
    <t>33</t>
  </si>
  <si>
    <t>Maison Pour Tous Complexe Jean-Claude Bouttier</t>
  </si>
  <si>
    <t>Allée Jacques Guillard</t>
  </si>
  <si>
    <t>93460</t>
  </si>
  <si>
    <t>Gournay-sur-Marne</t>
  </si>
  <si>
    <t>Mo-Fr 09:00-12:00,14:00-19:00; Sa 14:00-19:00</t>
  </si>
  <si>
    <t>34</t>
  </si>
  <si>
    <t>Mission Locale Bondy</t>
  </si>
  <si>
    <t>29 bis rue Jules Guesde</t>
  </si>
  <si>
    <t>Mo-Th 09:00-18:00; Fr 09:00-17:00</t>
  </si>
  <si>
    <t>https://www.ville-bondy.fr/sportjeunesse/la-mission-locale/</t>
  </si>
  <si>
    <t>35</t>
  </si>
  <si>
    <t>Bij - Bureau Information Jeunesse (Direction Jeunesse)</t>
  </si>
  <si>
    <t>76 rue Victor Hugo</t>
  </si>
  <si>
    <t>93150</t>
  </si>
  <si>
    <t>Blanc-Mesnil</t>
  </si>
  <si>
    <t>Mo-Fr 14:00-17:30; We 09:30-12:00,14:00-17:30</t>
  </si>
  <si>
    <t>https://www.blancmesnil.fr/vos-services/famille-et-education/jeunesse/point-information-jeunesse</t>
  </si>
  <si>
    <t>36</t>
  </si>
  <si>
    <t>Centre Social Chemin Notre-Dame</t>
  </si>
  <si>
    <t>26 Mail Jeanne Fontaine</t>
  </si>
  <si>
    <t>Mo-Fr 10:00-19:00</t>
  </si>
  <si>
    <t>https://www.blancmesnil.fr/vos-services/associations/maisons-de-quartier</t>
  </si>
  <si>
    <t>37</t>
  </si>
  <si>
    <t>Centre Social des Tilleuls</t>
  </si>
  <si>
    <t>7 Square Maurice Audin</t>
  </si>
  <si>
    <t>Mo-Fr 08:30-17:15; Sa 09:00-11:45</t>
  </si>
  <si>
    <t>https://www.maisondestilleuls.org/</t>
  </si>
  <si>
    <t>38</t>
  </si>
  <si>
    <t>L'accélérateur d'entreprises</t>
  </si>
  <si>
    <t>22 avenue Albert Einstein</t>
  </si>
  <si>
    <t>Le Blanc-Mesnil</t>
  </si>
  <si>
    <t>Mo-Th 09:00-12:30,14:30-17:30; Fr 09:00-12:30</t>
  </si>
  <si>
    <t>https://www.ville-emploi.asso.fr/structureave/p-l-i-e-du-blanc-mesnil/</t>
  </si>
  <si>
    <t>39</t>
  </si>
  <si>
    <t>Maison de Quartier Jean Jaurès</t>
  </si>
  <si>
    <t>2 bis avenue Jean Jaurès</t>
  </si>
  <si>
    <t>40</t>
  </si>
  <si>
    <t>Médiathèque Edouard Glissant</t>
  </si>
  <si>
    <t>1 5 place de la Libération</t>
  </si>
  <si>
    <t>Tu,Fr 14:00-19:00; We,Sa 10:00-18:00</t>
  </si>
  <si>
    <t>https://mediatheque.blancmesnil.fr/opacwebaloes/index.aspx</t>
  </si>
  <si>
    <t>41</t>
  </si>
  <si>
    <t>@Telier Numerique</t>
  </si>
  <si>
    <t>36 rue de la République</t>
  </si>
  <si>
    <t>93160</t>
  </si>
  <si>
    <t>Noisy-le-Grand</t>
  </si>
  <si>
    <t>https://mediathequegeorgeswolinski.fr/</t>
  </si>
  <si>
    <t>42</t>
  </si>
  <si>
    <t>Pimms</t>
  </si>
  <si>
    <t>11 Mail Federico Garcia Lorca</t>
  </si>
  <si>
    <t>Mo,We 13:30-18:00; Tu,Th,Fr 09:00-12:00,13:30-18:00; Sa 09:00-12:00</t>
  </si>
  <si>
    <t>https://twitter.com/Pimmsnoisy</t>
  </si>
  <si>
    <t>43</t>
  </si>
  <si>
    <t>Centre de Quartier de la Fosse Aux Fraises</t>
  </si>
  <si>
    <t>17 25 rue de la Capsulerie</t>
  </si>
  <si>
    <t>93170</t>
  </si>
  <si>
    <t>Bagnolet</t>
  </si>
  <si>
    <t>Mo-Fr 09:00-12:00,13:30-18:00; Sa 10:00-12:30,14:00-18:00</t>
  </si>
  <si>
    <t>https://www.ville-bagnolet.fr/index.php/centre-de-quartier-de-la-fosse-aux-fraises.html</t>
  </si>
  <si>
    <t>44</t>
  </si>
  <si>
    <t>Centre de Quartier des Coutures / Bibliothèque des Coutures</t>
  </si>
  <si>
    <t>37 rue Jules Ferry</t>
  </si>
  <si>
    <t>Mo-Fr 09:00-12:00,13:30-17:00</t>
  </si>
  <si>
    <t>https://www.ville-bagnolet.fr/index.php/centre-de-quartier-des-coutures.html</t>
  </si>
  <si>
    <t>45</t>
  </si>
  <si>
    <t>Centre de Quartier Pablo Neruda</t>
  </si>
  <si>
    <t>36 rue Pierre Et Marie Curie</t>
  </si>
  <si>
    <t>Mo-Fr 10:00-12:00,14:00-18:00</t>
  </si>
  <si>
    <t>https://www.ville-bagnolet.fr/index.php/centre-de-quartier-pablo-neruda.html</t>
  </si>
  <si>
    <t>46</t>
  </si>
  <si>
    <t>Médiathèque de Bagnolet</t>
  </si>
  <si>
    <t>1 rue Marceau</t>
  </si>
  <si>
    <t>Tu,Fr 15:00-18:00; We,Sa 10:00-18:00; Th 13:00-18:00</t>
  </si>
  <si>
    <t>https://mediatheque.ville-bagnolet.fr</t>
  </si>
  <si>
    <t>47</t>
  </si>
  <si>
    <t>Foyer-Club Émile Guichard / Centre Médico-Social</t>
  </si>
  <si>
    <t>40 rue Saint Claude</t>
  </si>
  <si>
    <t>93190</t>
  </si>
  <si>
    <t>Livry-Gargan</t>
  </si>
  <si>
    <t>https://www.livry-gargan.fr/seniors/vie-sociale/le-foyer-club-emile-guichard-et-les-animations-957.html</t>
  </si>
  <si>
    <t>48</t>
  </si>
  <si>
    <t>Aile (Accès Internet En Libre Échange) Maison de la Vie Associative</t>
  </si>
  <si>
    <t>111 rue Danielle Casanova</t>
  </si>
  <si>
    <t>93200</t>
  </si>
  <si>
    <t>Saint-Denis</t>
  </si>
  <si>
    <t>Mo-Fr 09:00-12:30,13:30-18:30, We 13:30-18:30, Th 09:30-20:00</t>
  </si>
  <si>
    <t>https://ville-saint-denis.fr/annuaire/2?theme=100&amp;search=</t>
  </si>
  <si>
    <t>49</t>
  </si>
  <si>
    <t>Association Accion Artistica</t>
  </si>
  <si>
    <t>1 Allée de l'isle Adam</t>
  </si>
  <si>
    <t>Mo-Fr 09:00-12:00,14:00-18:00, Sa 09:00-12:00</t>
  </si>
  <si>
    <t>50</t>
  </si>
  <si>
    <t>Cyber Pleyel</t>
  </si>
  <si>
    <t>9 place des Pianos</t>
  </si>
  <si>
    <t>Mo-Fr 09:30-12:30,13:30-18:00; Sa 09:30-12:30,13:30-17:30</t>
  </si>
  <si>
    <t>https://cyberpleyel.free.fr/</t>
  </si>
  <si>
    <t>51</t>
  </si>
  <si>
    <t>Cyber-Base Maison de la Jeunesse</t>
  </si>
  <si>
    <t>12 place de la Résistance</t>
  </si>
  <si>
    <t>Mo-Sa 14:00-19:00; Tu 14:00-20:00; We,Fr 10:00-19:00</t>
  </si>
  <si>
    <t>https://ville-saint-denis.fr/maison-de-la-jeunesse</t>
  </si>
  <si>
    <t>52</t>
  </si>
  <si>
    <t>Emmaüs Connect (Connexions Solidaires)</t>
  </si>
  <si>
    <t>47 rue Jean Jaurès</t>
  </si>
  <si>
    <t>Mo,Tu 10:00-12:00,13:00-15:00; We 14:00-16:00,18:30-20:00; Th 14:00-15:30; Fr 09:30-12:30</t>
  </si>
  <si>
    <t>https://emmaus-connect.org/saint-denis/</t>
  </si>
  <si>
    <t>53</t>
  </si>
  <si>
    <t>Maison de Quartier de la Plaine</t>
  </si>
  <si>
    <t>5 Rue Saint Just</t>
  </si>
  <si>
    <t>93210</t>
  </si>
  <si>
    <t>Mo-Fr 09:00-12:30,13:30-20:45; Sa 10:00-12:30,13:30-18:30</t>
  </si>
  <si>
    <t>https://ville-saint-denis.fr/maison-de-quartier-de-la-plaine</t>
  </si>
  <si>
    <t>54</t>
  </si>
  <si>
    <t>Maison de Quartier Floréal Saussaie-Courtille</t>
  </si>
  <si>
    <t>3 Promenade de la Basilique</t>
  </si>
  <si>
    <t>Mo,Fr 09:00-12:00,13:30-20:30; Tu 09:00-12:00,13:30-21:30; We,Th 09:00-12:00,13:30-21:00; Sa 10:00-12:30,13:30-19:30</t>
  </si>
  <si>
    <t>https://ville-saint-denis.fr/maison-de-quartier-flor%C3%A9al-saussaie-courtille</t>
  </si>
  <si>
    <t>55</t>
  </si>
  <si>
    <t>Maison de Quartier Franc Moisin Bel Air</t>
  </si>
  <si>
    <t>16 Cours du Rû de Montfort</t>
  </si>
  <si>
    <t>Mo-Fr 09:00-12:30,13:30-17:30</t>
  </si>
  <si>
    <t>https://ville-saint-denis.fr/maison-de-quartier-franc-moisin-bel-air-stade-de-france</t>
  </si>
  <si>
    <t>56</t>
  </si>
  <si>
    <t>Maison de Quartier Romain Rolland</t>
  </si>
  <si>
    <t>2 rue Henri Barbusse</t>
  </si>
  <si>
    <t>https://ville-saint-denis.fr/maison-de-quartier-romain-rolland</t>
  </si>
  <si>
    <t>57</t>
  </si>
  <si>
    <t>Maison de Quartier Sémard</t>
  </si>
  <si>
    <t>9 11 rue Emile Chrétien</t>
  </si>
  <si>
    <t>Mo-Fr 09:00-12:30,13:30-19:00</t>
  </si>
  <si>
    <t>https://ville-saint-denis.fr/maison-de-quartier-pierre-s%C3%A9mard</t>
  </si>
  <si>
    <t>58</t>
  </si>
  <si>
    <t>Médiathèque Aladin</t>
  </si>
  <si>
    <t>Tu,Fr 15:45-18:00; We 14:00-18:00</t>
  </si>
  <si>
    <t>https://www.mediatheques-plainecommune.fr/aladin</t>
  </si>
  <si>
    <t>59</t>
  </si>
  <si>
    <t>Médiathèque Don Quichotte</t>
  </si>
  <si>
    <t>120 avenue du Président Wilson</t>
  </si>
  <si>
    <t>Tu 16:00-19:30; We,Fr 12:00-18:00; Sa 10:00-18:00</t>
  </si>
  <si>
    <t>https://www.mediatheques-plainecommune.fr/don-quichotte</t>
  </si>
  <si>
    <t>60</t>
  </si>
  <si>
    <t>Médiathèque du Centre Ville</t>
  </si>
  <si>
    <t>4 place de la Légion d'honneur</t>
  </si>
  <si>
    <t>Tu 15:30-19:30; We-Sa 10:00-18:00; Th 15:00-18:00</t>
  </si>
  <si>
    <t>https://www.mediatheques-plainecommune.fr/centre-ville</t>
  </si>
  <si>
    <t>61</t>
  </si>
  <si>
    <t>Médiathèque Gulliver</t>
  </si>
  <si>
    <t>7 rue du Plouich</t>
  </si>
  <si>
    <t>Tu 15:00-19:30; We,Sa 10:00-12:30,13:30-18:00; Fr 13:30-18:00</t>
  </si>
  <si>
    <t>https://www.mediatheques-plainecommune.fr/gulliver</t>
  </si>
  <si>
    <t>62</t>
  </si>
  <si>
    <t>Médiathèque Ulysse</t>
  </si>
  <si>
    <t>37 Cours du Ru de Montfort</t>
  </si>
  <si>
    <t>Tu 15:00-19:30; We-Sa 11:00-18:00; Th off</t>
  </si>
  <si>
    <t>https://www.mediatheques-plainecommune.fr/ulysse</t>
  </si>
  <si>
    <t>63</t>
  </si>
  <si>
    <t>Centre Socio-Culturel des Epinettes</t>
  </si>
  <si>
    <t>19 Allée des Epinettes</t>
  </si>
  <si>
    <t>93220</t>
  </si>
  <si>
    <t>Gagny</t>
  </si>
  <si>
    <t>Mo-Fr 10:00-12:30,13:30-18:00; We 09:00-12:00,13:00-17:00</t>
  </si>
  <si>
    <t>https://www.cscdesepinettes.fr</t>
  </si>
  <si>
    <t>64</t>
  </si>
  <si>
    <t>Club Amiposte Télécom</t>
  </si>
  <si>
    <t>66 rue du Chemin de Fer</t>
  </si>
  <si>
    <t>Fr 18:00-20:00; Sa 14:30-17:30</t>
  </si>
  <si>
    <t>https://assoc.wanadoo.fr/amiposte.gagny</t>
  </si>
  <si>
    <t>65</t>
  </si>
  <si>
    <t>Centre Marcel Cachin</t>
  </si>
  <si>
    <t>4 rue de la Résistance</t>
  </si>
  <si>
    <t>93230</t>
  </si>
  <si>
    <t>Romainville</t>
  </si>
  <si>
    <t>Mo-Fr 09:00-12:00,13:30-18:00; Sa 09:00-12:00,13:30-17:30</t>
  </si>
  <si>
    <t>https://www.ville-romainville.fr/content/espace-marcel-cachin</t>
  </si>
  <si>
    <t>66</t>
  </si>
  <si>
    <t>Cyber Espace Jacques Brel</t>
  </si>
  <si>
    <t>4 rue de la Poix Verte</t>
  </si>
  <si>
    <t>https://www.ville-romainville.fr/content/espace-jacques-brel</t>
  </si>
  <si>
    <t>67</t>
  </si>
  <si>
    <t>Espace Nelson Mandela</t>
  </si>
  <si>
    <t>6 rue Pierre Brossolette</t>
  </si>
  <si>
    <t>Tu-Fr 10:00-12:00; Th 10:00-12:00,14:00-17:00</t>
  </si>
  <si>
    <t>https://www.ville-romainville.fr/temps-libre/espaces-de-proximit%C3%A9/les-cyber-espaces</t>
  </si>
  <si>
    <t>68</t>
  </si>
  <si>
    <t>Médiathèque Romain Rolland</t>
  </si>
  <si>
    <t>Rue Albert Giry</t>
  </si>
  <si>
    <t>Tu-Fr 14:00-18:00; We,Sa 10:00-18:00</t>
  </si>
  <si>
    <t>https://www.ville-romainville.fr/temps-libre/m%C3%A9diath%C3%A8que/la-m%C3%A9diath%C3%A8que-romain-rolland</t>
  </si>
  <si>
    <t>69</t>
  </si>
  <si>
    <t>14 rue Veuve Aublet</t>
  </si>
  <si>
    <t>Tu,Th 13:30-18:00; We 09:00-12:00,13:30-18:00</t>
  </si>
  <si>
    <t>https://www.ville-romainville.fr/%C3%A9conomie/emplois-%E2%80%93-insertion/le-bureau-information-jeunesse-bij</t>
  </si>
  <si>
    <t>70</t>
  </si>
  <si>
    <t>Centre Social Maison du Temps Libre</t>
  </si>
  <si>
    <t>30 34 rue George Sand</t>
  </si>
  <si>
    <t>93240</t>
  </si>
  <si>
    <t>Stains</t>
  </si>
  <si>
    <t>Mo 13:30-17:30; Tu 08:30-12:30,13:30-20:00; We-Sa 10:00-12:30,13:30-18:00; Th off</t>
  </si>
  <si>
    <t>https://www.ville-stains.fr/site/index.php?option=com_content&amp;view=article&amp;id=238&amp;Itemid=152</t>
  </si>
  <si>
    <t>71</t>
  </si>
  <si>
    <t>87 avenue Aristide Briand</t>
  </si>
  <si>
    <t>Mo-Fr 09:00-12:00,13:30-17:30</t>
  </si>
  <si>
    <t>72</t>
  </si>
  <si>
    <t>Médiathèque du Temps Libre</t>
  </si>
  <si>
    <t>Tu 15:00-19:00; We,Sa 10:00-12:30,14:00-18:00; Fr 14:00-18:00</t>
  </si>
  <si>
    <t>73</t>
  </si>
  <si>
    <t>Médiathèque Louis Aragon</t>
  </si>
  <si>
    <t>4 place du Colonel Fabien</t>
  </si>
  <si>
    <t>74</t>
  </si>
  <si>
    <t>Point Information Jeunesse la Passerelle</t>
  </si>
  <si>
    <t>25 avenue Paul Vaillant Couturier</t>
  </si>
  <si>
    <t>Mo,We 10:00-12:30,14:00-18:00; Th,Fr 14:00-18:00</t>
  </si>
  <si>
    <t>75</t>
  </si>
  <si>
    <t>Médiathèque Robert Calméjane</t>
  </si>
  <si>
    <t>118 120 Grande Rue</t>
  </si>
  <si>
    <t>93250</t>
  </si>
  <si>
    <t>Villemomble</t>
  </si>
  <si>
    <t>Tu,Fr 15:00-19:00; We 10:00-19:00; Sa 10:00-18:00</t>
  </si>
  <si>
    <t>https://www.mediatheque.villemomble.fr/</t>
  </si>
  <si>
    <t>76</t>
  </si>
  <si>
    <t>Mission Locale</t>
  </si>
  <si>
    <t>121 123 avenue de Rosny</t>
  </si>
  <si>
    <t>77</t>
  </si>
  <si>
    <t>Bibliothèque André Malraux / Centre Culturel Jean-Cocteau</t>
  </si>
  <si>
    <t>35 place Charles de Gaulle</t>
  </si>
  <si>
    <t>93260</t>
  </si>
  <si>
    <t>Les Lilas</t>
  </si>
  <si>
    <t>Tu 14:00-19:30, We 10:00-13:00,14:00-19:00, Fr 14:00-18:00, Sa 10:00-13:00,14:00-17:00</t>
  </si>
  <si>
    <t>https://www.bibliotheque.leslilas.fr/portail/</t>
  </si>
  <si>
    <t>78</t>
  </si>
  <si>
    <t>Le Kiosque</t>
  </si>
  <si>
    <t>167 rue de Paris</t>
  </si>
  <si>
    <t>Mo,Th 09:30-12:30,13:30-17:30; Tu 13:30-17:30; We 09:30-12:30,13:30-19:00; Fr 13:30-17:00</t>
  </si>
  <si>
    <t>https://www.ville-leslilas.fr/annu/15-27-21/jeunesse/le-kiosque</t>
  </si>
  <si>
    <t>79</t>
  </si>
  <si>
    <t>Association Jeunesse Tremblaysienne</t>
  </si>
  <si>
    <t>4 rue Paul Langevin</t>
  </si>
  <si>
    <t>93290</t>
  </si>
  <si>
    <t>Tremblay-en-France</t>
  </si>
  <si>
    <t>80</t>
  </si>
  <si>
    <t>Bibliothèque Boris Vian</t>
  </si>
  <si>
    <t>24 boulevard de l'hôtel de Ville</t>
  </si>
  <si>
    <t>Tu 14:00-18:00, We,Sa 10:00-18:00, Fr 14:00-19:00</t>
  </si>
  <si>
    <t>https://mediathequeborisvian.tremblay-en-france.fr/numerique-1608.html</t>
  </si>
  <si>
    <t>81</t>
  </si>
  <si>
    <t>Boutique Club Emploi</t>
  </si>
  <si>
    <t>15 avenue Nelson Mandela</t>
  </si>
  <si>
    <t>Mo-Th 08:45-12:30,13:30-17:00; Fr 08:45-12:30</t>
  </si>
  <si>
    <t>https://boutiqueclubemploitremblay.e-monsite.com/pages/coordonnees.html</t>
  </si>
  <si>
    <t>82</t>
  </si>
  <si>
    <t>Bureau Information Jeunesse</t>
  </si>
  <si>
    <t>10 rue Jules Ferry</t>
  </si>
  <si>
    <t>83</t>
  </si>
  <si>
    <t>Centre Social Louise Michel</t>
  </si>
  <si>
    <t>4 Cours de la République</t>
  </si>
  <si>
    <t>Tu,We 10:00-12:00; Th 14:00-16:00; Sa 09:00-12:30</t>
  </si>
  <si>
    <t>https://www.tremblay-en-france.fr/culture-sports-et-loisirs/loisirs-et-vie-de-quartier/centre-social-louise-michel-mikado-812.html</t>
  </si>
  <si>
    <t>84</t>
  </si>
  <si>
    <t>Espace Jean-Roger Caussimon</t>
  </si>
  <si>
    <t>6 rue des Alpes</t>
  </si>
  <si>
    <t>Mo,Tu 09:30-12:00,14:00-17:00; We,Fr 09:30-12:00; Th 09:30-12:00,14:15-17:00</t>
  </si>
  <si>
    <t>https://www.mjccaussimon.fr</t>
  </si>
  <si>
    <t>85</t>
  </si>
  <si>
    <t>Cyber Base Mission Locale</t>
  </si>
  <si>
    <t>62 avenue de la République</t>
  </si>
  <si>
    <t>93300</t>
  </si>
  <si>
    <t>Aubervilliers</t>
  </si>
  <si>
    <t>Mo-Th 09:00-12:30,13:30-17:30; Fr 09:00-12:30</t>
  </si>
  <si>
    <t>https://missionlocale-aubervilliers.org/</t>
  </si>
  <si>
    <t>86</t>
  </si>
  <si>
    <t>Espace Multimédia Omja</t>
  </si>
  <si>
    <t>37 39 boulevard Anatole France</t>
  </si>
  <si>
    <t>Tu-Fr 16:00-20:00; We,Sa 13:30-17:30</t>
  </si>
  <si>
    <t>https://www.omja.fr/equipement/espace-multimedia/</t>
  </si>
  <si>
    <t>87</t>
  </si>
  <si>
    <t>Maison Pour Tous Berty Albrecht</t>
  </si>
  <si>
    <t>44 46 rue Danièle Casanova</t>
  </si>
  <si>
    <t>Tu 11:00-12:00; Th 11:00-12:00,14:00-18:00; Fr 11:00-12:00,14:00-16:30</t>
  </si>
  <si>
    <t>https://www.aubervilliers.fr/Les-centres-sociaux#Maison-pour-tous-Albrecht</t>
  </si>
  <si>
    <t>88</t>
  </si>
  <si>
    <t>Médiathèque André Breton</t>
  </si>
  <si>
    <t>1 rue Bordier</t>
  </si>
  <si>
    <t>We,Fr 10:00-12:00,14:00-18:00; Th 14:00-18:00</t>
  </si>
  <si>
    <t>https://www.mediatheques-plainecommune.fr/andre-breton</t>
  </si>
  <si>
    <t>89</t>
  </si>
  <si>
    <t>Médiathèque Henri Michaux</t>
  </si>
  <si>
    <t>27 bis rue Lopez Et Jules Martin</t>
  </si>
  <si>
    <t>Tu 14:00-19:00; We,Sa 10:00-12:00,14:00-18:00; Fr 14:00-18:00</t>
  </si>
  <si>
    <t>https://www.mediatheques-plainecommune.fr/henri-michaux</t>
  </si>
  <si>
    <t>90</t>
  </si>
  <si>
    <t>Médiathèque Paul Eluard</t>
  </si>
  <si>
    <t>30 rue Gaétan Lamy</t>
  </si>
  <si>
    <t>Tu,Fr 16:00-18:00; We,Sa 10:00-12:00,14:00-18:00</t>
  </si>
  <si>
    <t>https://www.mediatheques-plainecommune.fr/paul-eluard</t>
  </si>
  <si>
    <t>91</t>
  </si>
  <si>
    <t>Médiathèque Saint-John Perse</t>
  </si>
  <si>
    <t>2 rue Edouard Poisson</t>
  </si>
  <si>
    <t>https://www.mediatheques-plainecommune.fr/saint-john-perse</t>
  </si>
  <si>
    <t>92</t>
  </si>
  <si>
    <t>Association Emmaüs Solidarité Cyberespace</t>
  </si>
  <si>
    <t>40 avenue Jean Jaurès</t>
  </si>
  <si>
    <t>93310</t>
  </si>
  <si>
    <t>Pré-Saint-Gervais</t>
  </si>
  <si>
    <t>Mo-Fr 09:00-12:00,14:00-17:00</t>
  </si>
  <si>
    <t>https://www.emmaus-solidarite.org/</t>
  </si>
  <si>
    <t>93</t>
  </si>
  <si>
    <t>Bibliothèque François Mitterrand</t>
  </si>
  <si>
    <t>46 avenue Jean Jaurès</t>
  </si>
  <si>
    <t>Tu,Th 15:00-19:00, We 10:30-12:30,14:00-18:00, Fr 16:00-19:00, Sa 11:00-12:30,14:00-18:00</t>
  </si>
  <si>
    <t>https://bibliotheque-pre-saint-gervais.fr</t>
  </si>
  <si>
    <t>94</t>
  </si>
  <si>
    <t>Apjc Centre Social Maison des Jeunes et de la Culture</t>
  </si>
  <si>
    <t>23 Allée Etienne Dolet</t>
  </si>
  <si>
    <t>93320</t>
  </si>
  <si>
    <t>Les Pavillons Sous-Bois</t>
  </si>
  <si>
    <t>Mo-Fr 14:00-19:00, We 10:00-12:30,14:00-19:00</t>
  </si>
  <si>
    <t>https://www.apjc.org/acces/</t>
  </si>
  <si>
    <t>95</t>
  </si>
  <si>
    <t>Maison de l'emploi</t>
  </si>
  <si>
    <t>2 bis Allée Henri Barbusse</t>
  </si>
  <si>
    <t>Mo-Fr 09:15-12:00,13:45-16:30</t>
  </si>
  <si>
    <t>https://www.les-pavillons-sous-bois.fr/Solidarite-sante/L-action-sociale/Les-structures-d-accueil-pour-l-emploi</t>
  </si>
  <si>
    <t>96</t>
  </si>
  <si>
    <t>Bibliothèque Saint-Exupéry</t>
  </si>
  <si>
    <t>100 avenue du 8 Mai 1945</t>
  </si>
  <si>
    <t>93330</t>
  </si>
  <si>
    <t>Neuilly-sur-Marne</t>
  </si>
  <si>
    <t>Tu 15:00-20:00; We 10:00-12:00,14:00-19:00; Th,Fr 15:00-18:00; Sa 10:00-18:00</t>
  </si>
  <si>
    <t>https://www.mediatheque.neuillysurmarne.fr/</t>
  </si>
  <si>
    <t>97</t>
  </si>
  <si>
    <t>Cyberbase Neuilly-Sur-Marne</t>
  </si>
  <si>
    <t>1 rue du 19 Mars 1962</t>
  </si>
  <si>
    <t>Tu 16:00-18:00; We-Sa 14:00-18:00; Fr 16:00-19:00</t>
  </si>
  <si>
    <t>https://www.cyberbasensm.org/</t>
  </si>
  <si>
    <t>98</t>
  </si>
  <si>
    <t>Médiathèque du Raincy</t>
  </si>
  <si>
    <t>12 avenue de la Résistance</t>
  </si>
  <si>
    <t>93340</t>
  </si>
  <si>
    <t>Le Raincy</t>
  </si>
  <si>
    <t>Tu 15:00-19:00; We 09:30-12:00,14:00-18:00; Sa 09:30-12:00,14:00-17:00</t>
  </si>
  <si>
    <t>https://www.leraincy.fr/content/article/la-mediatheque</t>
  </si>
  <si>
    <t>99</t>
  </si>
  <si>
    <t>Espace Insertion du Bourget</t>
  </si>
  <si>
    <t>24 rue Anizan Cavillon</t>
  </si>
  <si>
    <t>93350</t>
  </si>
  <si>
    <t>Le Bourget</t>
  </si>
  <si>
    <t>Mo-Th 09:00-12:00,13:30-17:00; Fr 09:00-12:00,13:30-16:00</t>
  </si>
  <si>
    <t>https://www.le-bourget.fr/Espace-Insertion.html#.WpUWF1LAM_g</t>
  </si>
  <si>
    <t>100</t>
  </si>
  <si>
    <t>Médiathèque le Point d'interrogation</t>
  </si>
  <si>
    <t>1 Allée André Cadot</t>
  </si>
  <si>
    <t>Tu,Fr 14:00-19:00; We,Sa 09:30-12:30,14:00-19:00; Th 14:00-18:00</t>
  </si>
  <si>
    <t>https://www.le-bourget.fr/Mediatheque-Le-Point-d-Interrogation.html#.WoP9VFLAM_g</t>
  </si>
  <si>
    <t>101</t>
  </si>
  <si>
    <t>Bibliothèque Guy de Maupassant</t>
  </si>
  <si>
    <t>11 rue du Général de Gaulle</t>
  </si>
  <si>
    <t>93360</t>
  </si>
  <si>
    <t>Neuilly-Plaisance</t>
  </si>
  <si>
    <t>Tu 15:00-18:30; We 10:00-12:00,14:00-18:30; Th 16:00-18:30; Fr 10:00-18:30</t>
  </si>
  <si>
    <t>https://www.mairie-neuillyplaisance.com</t>
  </si>
  <si>
    <t>102</t>
  </si>
  <si>
    <t>Service Emploi et Projet de Ville</t>
  </si>
  <si>
    <t>30 rue des Cahouettes</t>
  </si>
  <si>
    <t>Mo-Fr 08:30-12:00,13:30-17:00</t>
  </si>
  <si>
    <t>103</t>
  </si>
  <si>
    <t>Espace J</t>
  </si>
  <si>
    <t>63 avenue Jean Jaurès</t>
  </si>
  <si>
    <t>93370</t>
  </si>
  <si>
    <t>Montfermeil</t>
  </si>
  <si>
    <t>Mo-Fr 16:00-19:00; We 14:00-19:00</t>
  </si>
  <si>
    <t>https://espacejmag-espacej.blogspot.fr/</t>
  </si>
  <si>
    <t>104</t>
  </si>
  <si>
    <t>Arobase Espace Public Multimédia</t>
  </si>
  <si>
    <t>124 boulevard Charles de Gaulle</t>
  </si>
  <si>
    <t>93380</t>
  </si>
  <si>
    <t>Pierrefitte-sur-Seine</t>
  </si>
  <si>
    <t>We,Sa 10:00-13:00,14:00-18:00, Th 14:00-18:00, Fr 14:00-20:00</t>
  </si>
  <si>
    <t>https://epn.pierrefitte93.fr/</t>
  </si>
  <si>
    <t>105</t>
  </si>
  <si>
    <t>Centre Social Ambroise Croizat</t>
  </si>
  <si>
    <t>58 rue Nungesser Et Coli</t>
  </si>
  <si>
    <t>Mo 13:30-19:00; Tu-Fr 09:00-12:00,13:30-19:00; We 13:30-18:30; Sa 09:00-12:00</t>
  </si>
  <si>
    <t>https://www.mairie-pierrefitte93.fr</t>
  </si>
  <si>
    <t>106</t>
  </si>
  <si>
    <t>Centre Social Maroc Chatenay</t>
  </si>
  <si>
    <t>104 rue Jules Chatenay</t>
  </si>
  <si>
    <t>Mo 10:00-12:00,14:00-19:00; Tu 09:30-12:00,14:00-18:30; We,Th 14:00-19:00; Fr 09:30-12:00,14:00-18:00</t>
  </si>
  <si>
    <t>https://www.mairie-pierrefitte93.fr/Loisirs/PDF/Centre-social-Maroc-Chatenay-Poetes-2016-2017</t>
  </si>
  <si>
    <t>107</t>
  </si>
  <si>
    <t>8 avenue Lénine</t>
  </si>
  <si>
    <t>Mo-Fr 09:00-12:00,14:00-16:30</t>
  </si>
  <si>
    <t>108</t>
  </si>
  <si>
    <t>Médiathèque Flora Tristan</t>
  </si>
  <si>
    <t>43 boulevard Jean Mermoz</t>
  </si>
  <si>
    <t>Mo-Sa 10:00-18:00; Tu,Th 15:00-20:00</t>
  </si>
  <si>
    <t>https://www.mediatheques-plainecommune.fr/</t>
  </si>
  <si>
    <t>109</t>
  </si>
  <si>
    <t>19 rue de Paris</t>
  </si>
  <si>
    <t>Mo,Th 09:30-12:00; Tu 14:00-17:30; We,Fr 09:30-12:30,14:00-17:30</t>
  </si>
  <si>
    <t>https://www.mairie-pierrefitte93.fr/</t>
  </si>
  <si>
    <t>110</t>
  </si>
  <si>
    <t>Centre Social du Bas Clichy l'orange Bleue</t>
  </si>
  <si>
    <t>22 Allée Frédéric Ladrette</t>
  </si>
  <si>
    <t>93390</t>
  </si>
  <si>
    <t>Clichy-sous-Bois</t>
  </si>
  <si>
    <t>Mo-Fr 09:00-12:00,13:30-17:30; Tu 13:30-17:30</t>
  </si>
  <si>
    <t>https://www.clichy-sous-bois.fr/Associations/Annuaire-des-associations/Centre-Social-de-l-Orange-Bleue</t>
  </si>
  <si>
    <t>111</t>
  </si>
  <si>
    <t>Defi (Direction Emploi Formation Insertion)</t>
  </si>
  <si>
    <t>4 bis Allée Romain Rolland</t>
  </si>
  <si>
    <t>Tu-Sa 09:00-12:00,14:00-16:30</t>
  </si>
  <si>
    <t>112</t>
  </si>
  <si>
    <t>105 Allée de la Chapelle</t>
  </si>
  <si>
    <t>Mo-Fr 09:00-12:00,14:00-18:00; Tu,Th 14:00-18:00</t>
  </si>
  <si>
    <t>https://www.clichy-sous-bois.fr/Economie-et-emploi/Emploi-formation-insertion</t>
  </si>
  <si>
    <t>113</t>
  </si>
  <si>
    <t>Bibliothèque Glarner</t>
  </si>
  <si>
    <t>43 avenue du Capitaine Glarner</t>
  </si>
  <si>
    <t>93400</t>
  </si>
  <si>
    <t>Saint-Ouen</t>
  </si>
  <si>
    <t>Tu,Fr 16:00-19:00, We 10:00-13:00,14:00-18:00, Sa 10:00-13:00,14:00-17:00</t>
  </si>
  <si>
    <t>https://www.mediatheques-plainecommune.fr/glarner</t>
  </si>
  <si>
    <t>114</t>
  </si>
  <si>
    <t>Bibliothèque Lucie Aubrac</t>
  </si>
  <si>
    <t>15 rue Eugène Berthoud</t>
  </si>
  <si>
    <t>Tu,Fr 16:00-19:00; We,Sa 10:00-12:30,14:00-18:00</t>
  </si>
  <si>
    <t>https://www.mediatheques-plainecommune.fr/lucie-aubrac</t>
  </si>
  <si>
    <t>115</t>
  </si>
  <si>
    <t>Centre de Culture Scientifique Atlas</t>
  </si>
  <si>
    <t>7 rue de l'union</t>
  </si>
  <si>
    <t>Mo-Fr 09:00-12:00,13:30-18:00</t>
  </si>
  <si>
    <t>https://atlas93.wordpress.com/</t>
  </si>
  <si>
    <t>116</t>
  </si>
  <si>
    <t>Compétences Emploi</t>
  </si>
  <si>
    <t>10 avenue Salvador Allende</t>
  </si>
  <si>
    <t>93270</t>
  </si>
  <si>
    <t>Sevran</t>
  </si>
  <si>
    <t>Mo-Fr 09:00-12:00</t>
  </si>
  <si>
    <t>https://www.ville-sevran.fr/emploi-formation</t>
  </si>
  <si>
    <t>117</t>
  </si>
  <si>
    <t>Maison de Quartier du Landy</t>
  </si>
  <si>
    <t>37 rue du Landy</t>
  </si>
  <si>
    <t>Mo-Fr 09:00-12:30,14:00-17:30; Th 14:00-17:30</t>
  </si>
  <si>
    <t>https://www.saint-ouen.fr/services-infos-pratiques/sante-et-action-sociale/136-maisons-de-quartier.html</t>
  </si>
  <si>
    <t>118</t>
  </si>
  <si>
    <t>Maison de Quartier Marcel Paul</t>
  </si>
  <si>
    <t>12 rue Charles Conrad</t>
  </si>
  <si>
    <t>https://www.ville-sevran.fr/maison-de-quartier-marcel-paul-beaudottes</t>
  </si>
  <si>
    <t>119</t>
  </si>
  <si>
    <t>Maison de Quartier Pasteur</t>
  </si>
  <si>
    <t>6 rue Pasteur</t>
  </si>
  <si>
    <t>Mo,We 09:00-12:00,13:30-17:30; Tu,Fr 09:00-12:00,13:30-20:00; Th 13:30-17:30</t>
  </si>
  <si>
    <t>120</t>
  </si>
  <si>
    <t>Médiathèque Persépolis</t>
  </si>
  <si>
    <t>4 avenue Gabriel Péri</t>
  </si>
  <si>
    <t>Tu,Fr 16:00-20:00; We,Sa 10:00-19:00</t>
  </si>
  <si>
    <t>https://www.mediatheques-plainecommune.fr/Pers%C3%A9polis</t>
  </si>
  <si>
    <t>121</t>
  </si>
  <si>
    <t>Pimms (Point Information Mediation Multi-Services)</t>
  </si>
  <si>
    <t>4 Allée la Pérouse</t>
  </si>
  <si>
    <t>Mo 13:30-17:00; Tu-Fr 09:30-12:30,13:30-18:00</t>
  </si>
  <si>
    <t>https://www.maisondeservicesaupublic.fr/content/pimms-de-sevran</t>
  </si>
  <si>
    <t>122</t>
  </si>
  <si>
    <t>Service Initiative Jeunesse</t>
  </si>
  <si>
    <t>42 avenue Gabriel Péri</t>
  </si>
  <si>
    <t>Mo-Fr 08:30-12:00,13:00-17:30; Sa 08:30-12:00</t>
  </si>
  <si>
    <t>https://www.saint-ouen.fr/services-infos-pratiques/education/jeunesse/244-service-initiatives-jeunes.html</t>
  </si>
  <si>
    <t>123</t>
  </si>
  <si>
    <t>Maison du Temps Libre / Bibliothèque Municipal</t>
  </si>
  <si>
    <t>78 rue de Meaux</t>
  </si>
  <si>
    <t>93410</t>
  </si>
  <si>
    <t>Vaujours</t>
  </si>
  <si>
    <t>Tu,Fr 13:45-18:00; We 09:45-11:45,13:45-18:30; Sa 09:45-11:45,13:45-18:00</t>
  </si>
  <si>
    <t>https://www.vaujours.fr/Bibliotheque</t>
  </si>
  <si>
    <t>124</t>
  </si>
  <si>
    <t>Relais Informations Jeunesse</t>
  </si>
  <si>
    <t>6 Allée Jules Ferry</t>
  </si>
  <si>
    <t>Mo 13:30-17:00; Tu-Fr 08:30-12:00,13:30-17:00</t>
  </si>
  <si>
    <t>https://www.vaujours.fr/Relais-d-Information-Jeunesse</t>
  </si>
  <si>
    <t>125</t>
  </si>
  <si>
    <t>Annexe Jacques Prévert (Centre Social André Malraux)</t>
  </si>
  <si>
    <t>17 rue Jacques Prévert</t>
  </si>
  <si>
    <t>93420</t>
  </si>
  <si>
    <t>Villepinte</t>
  </si>
  <si>
    <t>Mo-Sa 09:00-12:00,14:00-18:00</t>
  </si>
  <si>
    <t>https://www.csam-villepinte.org/</t>
  </si>
  <si>
    <t>126</t>
  </si>
  <si>
    <t>Antenne François Mauriac (Centre Social André Malraux)</t>
  </si>
  <si>
    <t>3 rue François Mauriac</t>
  </si>
  <si>
    <t>127</t>
  </si>
  <si>
    <t>Centre Social André Malraux</t>
  </si>
  <si>
    <t>1 avenue André Malraux</t>
  </si>
  <si>
    <t>Mo-Th 13:30-16:30; Tu 09:30-11:30,13:30-19:30</t>
  </si>
  <si>
    <t>128</t>
  </si>
  <si>
    <t>Médiathèque - Centre Culturel Joseph Kessel</t>
  </si>
  <si>
    <t>251 boulevard Robert Ballanger</t>
  </si>
  <si>
    <t>Tu-Fr 15:00-19:00; We 10:00-19:00; Sa 10:00-18:00</t>
  </si>
  <si>
    <t>https://mediatheque.centreculturel-villepinte.fr/</t>
  </si>
  <si>
    <t>129</t>
  </si>
  <si>
    <t>Centre Socio-Culturel Clara Zetkin</t>
  </si>
  <si>
    <t>1 avenue Jean Jaurès</t>
  </si>
  <si>
    <t>93430</t>
  </si>
  <si>
    <t>Villetaneuse</t>
  </si>
  <si>
    <t>Tu 09:30-12:00,13:30-18:00; We,Th 09:30-12:00,13:30-20:00; Fr 09:30-12:00,13:30-16:00</t>
  </si>
  <si>
    <t>https://www.mairie-villetaneuse.fr</t>
  </si>
  <si>
    <t>130</t>
  </si>
  <si>
    <t>Cyber'base Emploi (Espace Mde)</t>
  </si>
  <si>
    <t>2 rue de l'université</t>
  </si>
  <si>
    <t>Mo,Th 08:45-12:30,13:45-17:00</t>
  </si>
  <si>
    <t>https://www.mairie-villetaneuse.fr/detail-acteur?id_acteur=134</t>
  </si>
  <si>
    <t>131</t>
  </si>
  <si>
    <t>Médiathèque Jean Renaudie</t>
  </si>
  <si>
    <t>52 rue Roger Salengro</t>
  </si>
  <si>
    <t>Tu 16:00-19:00; We,Sa 10:00-13:00,14:00-18:00; Fr 16:00-18:00</t>
  </si>
  <si>
    <t>132</t>
  </si>
  <si>
    <t>Médiathèque Max-Paul Fouchet</t>
  </si>
  <si>
    <t>7 rue Paul Langevin</t>
  </si>
  <si>
    <t>Tu 16:00-19:00; We-Sa 14:00-18:00; Th off</t>
  </si>
  <si>
    <t>https://www.mediatheques-plainecommune.fr/max-pol-fouchet</t>
  </si>
  <si>
    <t>133</t>
  </si>
  <si>
    <t>Médiathèque Anne Frank</t>
  </si>
  <si>
    <t>8 avenue Ambroise Croizat</t>
  </si>
  <si>
    <t>93440</t>
  </si>
  <si>
    <t>Dugny</t>
  </si>
  <si>
    <t>Tu 14:00-18:00; We,Sa 10:00-12:30,14:00-18:00; Fr 14:00-19:00</t>
  </si>
  <si>
    <t>https://www.ville-dugny.fr/vie-culturelle/la-mediatheque-anne-frank</t>
  </si>
  <si>
    <t>134</t>
  </si>
  <si>
    <t>2 bis Quai de la Marine</t>
  </si>
  <si>
    <t>93450</t>
  </si>
  <si>
    <t>L'Ile-Saint-Denis</t>
  </si>
  <si>
    <t>https://www.lile-saint-denis.fr/fr/information/82654/la-maison-emploi</t>
  </si>
  <si>
    <t>135</t>
  </si>
  <si>
    <t>Maison des Initiatives et de la Citoyenneté</t>
  </si>
  <si>
    <t>1 bis rue Méchin</t>
  </si>
  <si>
    <t>Tu,Th 09:00-12:00,13:30-18:00; We 10:00-12:00,13:30-19:00; Fr 13:30-19:00; Sa 10:00-12:00,14:00-18:00</t>
  </si>
  <si>
    <t>136</t>
  </si>
  <si>
    <t>Médiathèque Elsa Triolet</t>
  </si>
  <si>
    <t>1 ter rue Méchin</t>
  </si>
  <si>
    <t>Tu 15:00-19:30; We,Sa 10:00-18:00; Th,Fr 15:00-18:00</t>
  </si>
  <si>
    <t>https://www.mediatheques-plainecommune.fr/elsa-triolet</t>
  </si>
  <si>
    <t>137</t>
  </si>
  <si>
    <t>102 avenue Jean Lolive</t>
  </si>
  <si>
    <t>93500</t>
  </si>
  <si>
    <t>Pantin</t>
  </si>
  <si>
    <t>Tu 13:00-19:00, We 10:00-12:00,14:00-18:00, Fr 10:00-19:00, Sa 10:00-13:00,14:00-18:00</t>
  </si>
  <si>
    <t>https://www.est-ensemble.fr/bibliotheques-de-pantin</t>
  </si>
  <si>
    <t>138</t>
  </si>
  <si>
    <t>Bibliothèque Jules Verne</t>
  </si>
  <si>
    <t>73 avenue Edouard Vaillant</t>
  </si>
  <si>
    <t>Tu 13:00-19:00; We 10:00-12:00,14:00-18:00; Fr 13:00-19:00; Sa 10:00-13:00,14:00-18:00</t>
  </si>
  <si>
    <t>139</t>
  </si>
  <si>
    <t>Le Lab'</t>
  </si>
  <si>
    <t>7 9 avenue Edouard Vaillant</t>
  </si>
  <si>
    <t>Mo-Fr 14:00-18:00; We 12:00-20:00; Th off</t>
  </si>
  <si>
    <t>140</t>
  </si>
  <si>
    <t>Maison de Quartier des Courtillères / Bibliothèque Romain Rolland</t>
  </si>
  <si>
    <t>1 avenue Aimé Césaire</t>
  </si>
  <si>
    <t>Tu,Fr 13:00-19:00; We 10:00-12:00,14:00-18:00; Sa 10:00-13:00,14:00-17:00</t>
  </si>
  <si>
    <t>https://www.ville-pantin.fr/maison_de_quartier_des_courtillieres.html</t>
  </si>
  <si>
    <t>141</t>
  </si>
  <si>
    <t>Maison de Quartier des Quatre-Chemins</t>
  </si>
  <si>
    <t>42 avenue Édouard Vaillant</t>
  </si>
  <si>
    <t>Mo-Th 09:00-12:30,13:30-17:30; Fr 13:30-17:30</t>
  </si>
  <si>
    <t>https://www.ville-pantin.fr/maison_de_quartier_des_quatre_chemins.html</t>
  </si>
  <si>
    <t>142</t>
  </si>
  <si>
    <t>Maison de Quartier du Haut-Pantin</t>
  </si>
  <si>
    <t>42 rue des Pommiers</t>
  </si>
  <si>
    <t>Mo-Th 09:00-12:30,13:30-17:00; Fr 13:30-17:00</t>
  </si>
  <si>
    <t>https://www.ville-pantin.fr/maison_de_quartier_du_haut_pantin.html</t>
  </si>
  <si>
    <t>143</t>
  </si>
  <si>
    <t>Maison de Quartier Mairie-Ourcq</t>
  </si>
  <si>
    <t>12 rue Scandicci</t>
  </si>
  <si>
    <t>Mo-Th 09:00-12:30,14:00-18:00; Fr 14:00-18:00</t>
  </si>
  <si>
    <t>https://www.ville-pantin.fr/maison_de_quartier_mairie_ourcq.html</t>
  </si>
  <si>
    <t>144</t>
  </si>
  <si>
    <t>Bibliothèque Alphonse Daudet</t>
  </si>
  <si>
    <t>23 avenue Henri Simon</t>
  </si>
  <si>
    <t>Tu 14:00-18:00, We 10:00-12:30,13:30-18:00, Fr 14:00-19:00, Sa 10:00-12:30,13:30-17:30</t>
  </si>
  <si>
    <t>https://reseaudesbibliotheques.aulnay-sous-bois.fr</t>
  </si>
  <si>
    <t>145</t>
  </si>
  <si>
    <t>Bibliothèque Dumont</t>
  </si>
  <si>
    <t>12 boulevard Galliéni</t>
  </si>
  <si>
    <t>Tu 14:00-19:00, We 10:00-12:30,13:30-18:00, Sa 14:00-18:00, Su 10:00-17:30</t>
  </si>
  <si>
    <t>146</t>
  </si>
  <si>
    <t>10 rue Roger Contensin</t>
  </si>
  <si>
    <t>Mo,Th 13:30-17:30; Tu,We,Fr 10:00-12:00,13:30-17:30</t>
  </si>
  <si>
    <t>https://www.aulnay-sous-bois.fr/services-municipaux/enfance-jeunesse/jeunesse/jeunesse/</t>
  </si>
  <si>
    <t>147</t>
  </si>
  <si>
    <t>Centre Social Albatros</t>
  </si>
  <si>
    <t>23 Allée de la Bourdonnais</t>
  </si>
  <si>
    <t>Fr 09:30-11:30</t>
  </si>
  <si>
    <t>148</t>
  </si>
  <si>
    <t>Centre Social Espace Gros Saule</t>
  </si>
  <si>
    <t>4 rue du Dr Claude Bernard</t>
  </si>
  <si>
    <t>149</t>
  </si>
  <si>
    <t>Centre Social Les Trois Quartiers</t>
  </si>
  <si>
    <t>4 Allée d'oslo</t>
  </si>
  <si>
    <t>150</t>
  </si>
  <si>
    <t>Centre Social Mitry-Ambourget</t>
  </si>
  <si>
    <t>19 21 rue du 8 Mai 1945</t>
  </si>
  <si>
    <t>151</t>
  </si>
  <si>
    <t>La Fabrique Numérique</t>
  </si>
  <si>
    <t>42 rue du 14 Juillet</t>
  </si>
  <si>
    <t>Tu 09:00-11:30; We 14:00-18:00; Sa 10:00-18:00</t>
  </si>
  <si>
    <t>https://www.ecologique-solidaire.gouv.fr/fabrique-numerique-lincubateur-services-numeriques-du-pole-ministeriel</t>
  </si>
  <si>
    <t>152</t>
  </si>
  <si>
    <t>12 rue de Sevran</t>
  </si>
  <si>
    <t>We 09:45-12:30</t>
  </si>
  <si>
    <t>153</t>
  </si>
  <si>
    <t>16 allée Circulaire</t>
  </si>
  <si>
    <t>Tu 14:30-17:15</t>
  </si>
  <si>
    <t>154</t>
  </si>
  <si>
    <t>Bij -Bureau Information Jeunesse du Centre Ville</t>
  </si>
  <si>
    <t>157 Cité Paul Bert</t>
  </si>
  <si>
    <t>93700</t>
  </si>
  <si>
    <t>Drancy</t>
  </si>
  <si>
    <t>Mo-Th 09:00-12:00,13:30-17:30; Fr 09:00-12:00</t>
  </si>
  <si>
    <t>https://www.drancy.fr</t>
  </si>
  <si>
    <t>155</t>
  </si>
  <si>
    <t>Bureau Information Jeunesse Delacroix</t>
  </si>
  <si>
    <t>23 25 rue A. Schweitzer</t>
  </si>
  <si>
    <t>Tu,Th 10:00-17:00; Fr 10:00-13:00</t>
  </si>
  <si>
    <t>https://www.drancy.net/index.php/Jeunes?idpage=76&amp;idmetacontenu=160</t>
  </si>
  <si>
    <t>156</t>
  </si>
  <si>
    <t>Centre Social Adept</t>
  </si>
  <si>
    <t>37 rue Voltaire</t>
  </si>
  <si>
    <t>Mo-Fr 14:00-17:00</t>
  </si>
  <si>
    <t>https://adept93.wixsite.com/adept-asso</t>
  </si>
  <si>
    <t>157</t>
  </si>
  <si>
    <t>Centre Social Municipal</t>
  </si>
  <si>
    <t>8 rue Pierre Semard</t>
  </si>
  <si>
    <t>https://www.drancy.net/index.php/Centre-social-municipal?idpage=272&amp;afficheMenuContextuel=true</t>
  </si>
  <si>
    <t>158</t>
  </si>
  <si>
    <t>Médiathèque Georges Brassens</t>
  </si>
  <si>
    <t>65 avenue Marceau</t>
  </si>
  <si>
    <t>14:00-19:00; We 10:00-19:00; Sa 10:00-18:00</t>
  </si>
  <si>
    <t>https://mediatheques.drancydugnylebourget.fr/PORTAIL/mediatheque-georges-brassens.aspx</t>
  </si>
  <si>
    <t>159</t>
  </si>
  <si>
    <t>Bibliothèque Albert Camus</t>
  </si>
  <si>
    <t>11 rue Félix Merlin</t>
  </si>
  <si>
    <t>93800</t>
  </si>
  <si>
    <t>Epinay-sur-Seine</t>
  </si>
  <si>
    <t>Tu 15:00-19:30, We 10:00-12:00,14:00-18:00, Fr 15:00-18:00, Sa 10:00-18:00</t>
  </si>
  <si>
    <t>https://www.mediatheques-plainecommune.fr/albert-camus</t>
  </si>
  <si>
    <t>160</t>
  </si>
  <si>
    <t>Centre Socio-Culturel des Econdeaux</t>
  </si>
  <si>
    <t>4 avenue Léon Blum</t>
  </si>
  <si>
    <t>Mo-Th 09:00-12:00,13:30-19:00; Fr 13:30-19:00</t>
  </si>
  <si>
    <t>https://www.epinay-sur-seine.fr/guide_csc_2015.pdf</t>
  </si>
  <si>
    <t>161</t>
  </si>
  <si>
    <t>Centre Socio-Culturel du Centre</t>
  </si>
  <si>
    <t>1 rue de Paris</t>
  </si>
  <si>
    <t>162</t>
  </si>
  <si>
    <t>Centre Socio-Culturel Nelson Mandela</t>
  </si>
  <si>
    <t>64 avenue de la Marne</t>
  </si>
  <si>
    <t>Fr 18:00-19:30</t>
  </si>
  <si>
    <t>https://www.epinay-sur-seine.fr/l_espace_nelson_mandela_ouvre_ses_portes.html</t>
  </si>
  <si>
    <t>163</t>
  </si>
  <si>
    <t>Centre Socioculturel Félix Merlin</t>
  </si>
  <si>
    <t>67 rue Félix Merlin</t>
  </si>
  <si>
    <t>164</t>
  </si>
  <si>
    <t>Club Sénior</t>
  </si>
  <si>
    <t>15 avenue de la République</t>
  </si>
  <si>
    <t>Mo-Fr 13:30-17:30</t>
  </si>
  <si>
    <t>165</t>
  </si>
  <si>
    <t>32 34 avenue Salvador Allende</t>
  </si>
  <si>
    <t>Mo-Th 09:30-12:00,13:30-17:00</t>
  </si>
  <si>
    <t>166</t>
  </si>
  <si>
    <t>33 rue de Paris</t>
  </si>
  <si>
    <t>Mo,We 10:00-12:30,13:30-19:00; Tu,Fr 13:30-19:00; Th 13:30-18:00</t>
  </si>
  <si>
    <t>https://www.epinay-sur-seine.fr/les_espaces_jeunesse_et_ressources.html</t>
  </si>
  <si>
    <t>167</t>
  </si>
  <si>
    <t>Espace Jeunesse du Centre-Ville</t>
  </si>
  <si>
    <t>5 rue Dumas</t>
  </si>
  <si>
    <t>Tu-Fr 13:30-18:45; We,Sa 15:00-18:45</t>
  </si>
  <si>
    <t>168</t>
  </si>
  <si>
    <t>Espace Jeunesse Econdeaux</t>
  </si>
  <si>
    <t>Parc de la Chevrette</t>
  </si>
  <si>
    <t>Mo 14:30-19:00; Tu,Th 10:00-12:30,13:30-19:00; We 14:30-20:00; Fr 10:00-12:30,13:30-20:00</t>
  </si>
  <si>
    <t>169</t>
  </si>
  <si>
    <t>Espace Jeunesse Orgemont</t>
  </si>
  <si>
    <t>31 rue de Marseille</t>
  </si>
  <si>
    <t>Tu-Fr 16:30-18:45; We,Sa 15:00-18:45</t>
  </si>
  <si>
    <t>170</t>
  </si>
  <si>
    <t>Forma Web</t>
  </si>
  <si>
    <t>56 avenue de la Marne</t>
  </si>
  <si>
    <t>Mo-Fr 16:30-20:30; We,Sa 14:00-20:00</t>
  </si>
  <si>
    <t>171</t>
  </si>
  <si>
    <t>Médiathèque Colette</t>
  </si>
  <si>
    <t>49 rue de Paris</t>
  </si>
  <si>
    <t>Tu,Th 15:00-19:30; We,Fr,Sa 10:00-18:00</t>
  </si>
  <si>
    <t>https://www.mediatheques-plainecommune.fr/colette</t>
  </si>
  <si>
    <t>172</t>
  </si>
  <si>
    <t>Médiathèque Jules Vallès Maison du Théâtre et de la Danse</t>
  </si>
  <si>
    <t>75 avenue de la Marne</t>
  </si>
  <si>
    <t>https://www.mediatheques-plainecommune.fr/jules-valles</t>
  </si>
  <si>
    <t>173</t>
  </si>
  <si>
    <t>Sfmad</t>
  </si>
  <si>
    <t>27 rue Félix Merlin</t>
  </si>
  <si>
    <t>174</t>
  </si>
  <si>
    <t>Accueil Emploi 26 Ans</t>
  </si>
  <si>
    <t>137 bis avenue du General Leclerc</t>
  </si>
  <si>
    <t>94700</t>
  </si>
  <si>
    <t>Maisons-Alfort</t>
  </si>
  <si>
    <t>Mo-Fr 09:00-12:00,14:00-17:00; Th 09:00-12:00</t>
  </si>
  <si>
    <t>CD94</t>
  </si>
  <si>
    <t>175</t>
  </si>
  <si>
    <t>Aef 94 Association</t>
  </si>
  <si>
    <t>111 rue Paul Hochart</t>
  </si>
  <si>
    <t>94240</t>
  </si>
  <si>
    <t>L'Haÿ-les-Roses</t>
  </si>
  <si>
    <t>Mo-Fr 09:00-12:30,13:30-17:00</t>
  </si>
  <si>
    <t>176</t>
  </si>
  <si>
    <t>Association Fontaine A Mots</t>
  </si>
  <si>
    <t>3 rue des Ormes</t>
  </si>
  <si>
    <t>94120</t>
  </si>
  <si>
    <t>Fontenay-sous-Bois</t>
  </si>
  <si>
    <t>Mo-Th 09:30-12:00,14:00-17:00; Fr 09:30-12:00,14:00-15:45</t>
  </si>
  <si>
    <t>177</t>
  </si>
  <si>
    <t>Association Les Quatres Saisons</t>
  </si>
  <si>
    <t>45 bis avenue Gabriel Peri</t>
  </si>
  <si>
    <t>94170</t>
  </si>
  <si>
    <t>Le Perreux-sur-Marne</t>
  </si>
  <si>
    <t>Mo 10:30-12:30</t>
  </si>
  <si>
    <t>178</t>
  </si>
  <si>
    <t>Association Alef</t>
  </si>
  <si>
    <t>14-16 rue Germain Pinson</t>
  </si>
  <si>
    <t>94400</t>
  </si>
  <si>
    <t>Vitry-sur-Seine</t>
  </si>
  <si>
    <t>Mo-Th 09:00-12:00,14:00-17:00; We,Fr 09:00-12:00</t>
  </si>
  <si>
    <t>179</t>
  </si>
  <si>
    <t>Bibliotheque Anatole France</t>
  </si>
  <si>
    <t>51 rue du General de Gaulle</t>
  </si>
  <si>
    <t>94290</t>
  </si>
  <si>
    <t>Villeneuve-le-Roi</t>
  </si>
  <si>
    <t>Tu,Fr 10:00-12:30,16:00-18:00; We,Sa 10:00-12:00,14:00-18:00</t>
  </si>
  <si>
    <t>180</t>
  </si>
  <si>
    <t>Bibliotheque Cavanna</t>
  </si>
  <si>
    <t>36 boulevard Gallieni</t>
  </si>
  <si>
    <t>94130</t>
  </si>
  <si>
    <t>Nogent-Sur-Marne</t>
  </si>
  <si>
    <t>Tu-Sa 10:00-18:00; We 10:00-19:00; Fr 14:00-19:00</t>
  </si>
  <si>
    <t>181</t>
  </si>
  <si>
    <t>Bibliotheque Centrale</t>
  </si>
  <si>
    <t>11 rue Camille Desmoulins</t>
  </si>
  <si>
    <t>94230</t>
  </si>
  <si>
    <t>Cachan</t>
  </si>
  <si>
    <t>Tu,Fr 14:00-18:00; We 10:00-13:00,14:00-18:00; Sa 10:00-18:00</t>
  </si>
  <si>
    <t>182</t>
  </si>
  <si>
    <t>Bibliotheque Espace Julien Duranton</t>
  </si>
  <si>
    <t>Place Paul Vaillant Couturier</t>
  </si>
  <si>
    <t>94460</t>
  </si>
  <si>
    <t>Valenton</t>
  </si>
  <si>
    <t>Tu 16:00-18:00; We,Sa 10:00-12:00,14:00-17:00; Fr 14:00-18:00</t>
  </si>
  <si>
    <t>183</t>
  </si>
  <si>
    <t>Bibliotheque Gabriel Bourdin</t>
  </si>
  <si>
    <t>26 rue Maurice Tenine</t>
  </si>
  <si>
    <t>94260</t>
  </si>
  <si>
    <t>Fresnes</t>
  </si>
  <si>
    <t>Mo,Th 13:00-19:00; Tu,We 10:00-12:30,13:30-19:00; Fr 10:00-17:00</t>
  </si>
  <si>
    <t>184</t>
  </si>
  <si>
    <t>Bibliotheque Georges Sand</t>
  </si>
  <si>
    <t>21 rue Henri Thirard</t>
  </si>
  <si>
    <t>Tu-Fr 14:00-18:00; We,Sa 10:00-13:00,14:00-18:00</t>
  </si>
  <si>
    <t>185</t>
  </si>
  <si>
    <t>Bibliotheque la Plaine</t>
  </si>
  <si>
    <t>1 Allee Pierre de Montreuil</t>
  </si>
  <si>
    <t>Mo 14:30-19:30; Tu-Fr 09:30-12:00,14:00-19:30; Sa 14:00-18:00</t>
  </si>
  <si>
    <t>186</t>
  </si>
  <si>
    <t>Bibliotheque Lamartine</t>
  </si>
  <si>
    <t>4 Square Lamartine</t>
  </si>
  <si>
    <t>Tu,Fr 16:00-18:00; We 10:00-13:00,14:00-18:00; Sa 10:00-13:00</t>
  </si>
  <si>
    <t>187</t>
  </si>
  <si>
    <t>Bibliotheque Nelson Mandela</t>
  </si>
  <si>
    <t>26-34 avenue Maximilien Robespierre</t>
  </si>
  <si>
    <t>Mo,Fr 14:00-19:00; Tu 12:00-19:00; We,Sa 10:00-12:30,14:00-18:00</t>
  </si>
  <si>
    <t>188</t>
  </si>
  <si>
    <t>Bibliothèque Centrale</t>
  </si>
  <si>
    <t>189</t>
  </si>
  <si>
    <t>Bibliotheque de Quartier du Chaperon Vert</t>
  </si>
  <si>
    <t>Place Marcel Cachin</t>
  </si>
  <si>
    <t>94250</t>
  </si>
  <si>
    <t>Gentilly</t>
  </si>
  <si>
    <t>We 10:00-13:00,16:00-18:30; Fr 16:00-18:30; Sa 10:00-13:00</t>
  </si>
  <si>
    <t>190</t>
  </si>
  <si>
    <t>Bibliothèque la Plaine</t>
  </si>
  <si>
    <t>191</t>
  </si>
  <si>
    <t>Bibliothèque Lamartine</t>
  </si>
  <si>
    <t>192</t>
  </si>
  <si>
    <t>Bij Bureau Info Jeunesse 16-25 Ans</t>
  </si>
  <si>
    <t>6 rue de l'eglise</t>
  </si>
  <si>
    <t>94350</t>
  </si>
  <si>
    <t>Villiers-sur-Marne</t>
  </si>
  <si>
    <t>193</t>
  </si>
  <si>
    <t>Bureau Info Jeunesse Centre Andre Dassibat</t>
  </si>
  <si>
    <t>7 rue Francois Mauriac</t>
  </si>
  <si>
    <t>94000</t>
  </si>
  <si>
    <t>Créteil</t>
  </si>
  <si>
    <t>Mo-Fr 09:30-12:30,13:30-18:00</t>
  </si>
  <si>
    <t>194</t>
  </si>
  <si>
    <t>Bureau Info Jeunesse 11 - 25 Ans</t>
  </si>
  <si>
    <t>6 bis avenue de la Republique</t>
  </si>
  <si>
    <t>Mo 14:00-19:00; Tu-Fr 09:00-12:30,14:00-18:00</t>
  </si>
  <si>
    <t>195</t>
  </si>
  <si>
    <t>Centre Administratif</t>
  </si>
  <si>
    <t>7 avenue Adrien Raynal</t>
  </si>
  <si>
    <t>94310</t>
  </si>
  <si>
    <t>Orly</t>
  </si>
  <si>
    <t>Mo,Fr 08:45-12:30; Th 14:00-17:30; Sa 08:45-11:45</t>
  </si>
  <si>
    <t>196</t>
  </si>
  <si>
    <t>Centre d'animation</t>
  </si>
  <si>
    <t>Le Kremlin-Bicêtre</t>
  </si>
  <si>
    <t>197</t>
  </si>
  <si>
    <t>Centre Social Balzac</t>
  </si>
  <si>
    <t>7 rue Olympe de Gouges</t>
  </si>
  <si>
    <t>Tu 14:00-17:00</t>
  </si>
  <si>
    <t>198</t>
  </si>
  <si>
    <t>Centre Social des Portes du Midi</t>
  </si>
  <si>
    <t>13 rue Constant Coquelin</t>
  </si>
  <si>
    <t>Mo-Fr 09:30-12:30,14:00-17:30; We 14:00-17:30</t>
  </si>
  <si>
    <t>199</t>
  </si>
  <si>
    <t>Centre Social Espace Les Monis ( Association )</t>
  </si>
  <si>
    <t>6 avenue de la Commune de Paris</t>
  </si>
  <si>
    <t>Mo-Fr 09:30-18:00</t>
  </si>
  <si>
    <t>200</t>
  </si>
  <si>
    <t>Centre Social Germaine Tillon</t>
  </si>
  <si>
    <t>27 avenue Charles Gide</t>
  </si>
  <si>
    <t>94270</t>
  </si>
  <si>
    <t>Mo 14:00-16:00; We 17:00-18:30; Th 10:00-12:00; Fr 13:30-17:30</t>
  </si>
  <si>
    <t>201</t>
  </si>
  <si>
    <t>Centre Social Inter G des Larris</t>
  </si>
  <si>
    <t>15 bis rue Jean Mace</t>
  </si>
  <si>
    <t>Mo,Sa 13:30-18:00; Tu-Fr 10:00-12:00,13:30-19:00; Th off</t>
  </si>
  <si>
    <t>202</t>
  </si>
  <si>
    <t>Centre Social Rond d'or</t>
  </si>
  <si>
    <t>16-19 place de la Fraternite</t>
  </si>
  <si>
    <t>94370</t>
  </si>
  <si>
    <t>Sucy-en-Brie</t>
  </si>
  <si>
    <t>Mo 13:30-18:30; Tu-Fr 08:30-12:00,13:30-18:30</t>
  </si>
  <si>
    <t>203</t>
  </si>
  <si>
    <t>Centre Social Lamartine</t>
  </si>
  <si>
    <t>Mo-Fr 10:00-12:00,14:00-22:00; Tu 14:00-22:00; Sa 09:00-17:00</t>
  </si>
  <si>
    <t>204</t>
  </si>
  <si>
    <t>Centre Social Municipal Espace l'angevin</t>
  </si>
  <si>
    <t>31-33 rue Albert 1er</t>
  </si>
  <si>
    <t>94600</t>
  </si>
  <si>
    <t>Choisy-le-Roi</t>
  </si>
  <si>
    <t>Tu,Th 18:00-20:00</t>
  </si>
  <si>
    <t>205</t>
  </si>
  <si>
    <t>Centre Socio Culturel Avara</t>
  </si>
  <si>
    <t>2 Allee du Colonel Riviere</t>
  </si>
  <si>
    <t>Mo-Sa 09:30-21:00</t>
  </si>
  <si>
    <t>206</t>
  </si>
  <si>
    <t>Centre Socio Culturel Kennedy</t>
  </si>
  <si>
    <t>36 boulevard Jhon Ftzgerald Kennedy</t>
  </si>
  <si>
    <t>Mo-Fr 09:00-12:45,14:00-19:00</t>
  </si>
  <si>
    <t>207</t>
  </si>
  <si>
    <t>Centre Socio Culturel la Lutece</t>
  </si>
  <si>
    <t>1 rue Charles Gounod</t>
  </si>
  <si>
    <t>Mo-Fr 09:00-12:00,14:00-18:00</t>
  </si>
  <si>
    <t>208</t>
  </si>
  <si>
    <t>Centre Socio Culturel la Plaine</t>
  </si>
  <si>
    <t>Mo 14:30-19:00; Tu-Fr 10:30-12:00,14:00-19:00</t>
  </si>
  <si>
    <t>209</t>
  </si>
  <si>
    <t>Centre Socio Culturel le Forum</t>
  </si>
  <si>
    <t>59 avenue du Docteur Calmette</t>
  </si>
  <si>
    <t>210</t>
  </si>
  <si>
    <t>Centre Socio Culturel Madeleine Reberioux</t>
  </si>
  <si>
    <t>27 avenue Francois Mitterand</t>
  </si>
  <si>
    <t>Tu 10:30-12:30; We 10:30-12:30,14:00-16:30; Th 16:30-18:30; Sa 10:30-12:30,14:00-17:00</t>
  </si>
  <si>
    <t>211</t>
  </si>
  <si>
    <t>Centre Socio Culturel Maison Couste</t>
  </si>
  <si>
    <t>19 rue Cousté</t>
  </si>
  <si>
    <t>We 10:00-12:00,14:00-17:00</t>
  </si>
  <si>
    <t>212</t>
  </si>
  <si>
    <t>Centre Socioculturel la Plaine</t>
  </si>
  <si>
    <t>213</t>
  </si>
  <si>
    <t>Centre Socioculturel Lamartine</t>
  </si>
  <si>
    <t>214</t>
  </si>
  <si>
    <t>215</t>
  </si>
  <si>
    <t>Centre Socioculturel Madeleine Rebérioux</t>
  </si>
  <si>
    <t>216</t>
  </si>
  <si>
    <t>Centre Socioculturel Maison Cousté</t>
  </si>
  <si>
    <t>217</t>
  </si>
  <si>
    <t>Cite des Metiers</t>
  </si>
  <si>
    <t>14 rue Waldeck Rousseau</t>
  </si>
  <si>
    <t>Mo 09:30-12:00,13:00-17:00; Tu-Fr 13:00-17:30</t>
  </si>
  <si>
    <t>218</t>
  </si>
  <si>
    <t>Cllaj 18 - 30 Ans</t>
  </si>
  <si>
    <t>6-12 avenue du President Wilson</t>
  </si>
  <si>
    <t>Tu 09:30-12:00; Th 09:30-12:30,14:00-17:00</t>
  </si>
  <si>
    <t>219</t>
  </si>
  <si>
    <t>Club Micronet Vincennes</t>
  </si>
  <si>
    <t>16 rue Charles Pathé</t>
  </si>
  <si>
    <t>94300</t>
  </si>
  <si>
    <t>Vincennes</t>
  </si>
  <si>
    <t>220</t>
  </si>
  <si>
    <t>Cs Germaine Tillion</t>
  </si>
  <si>
    <t>221</t>
  </si>
  <si>
    <t>Csc Kennedy</t>
  </si>
  <si>
    <t>222</t>
  </si>
  <si>
    <t>Cyber Espace</t>
  </si>
  <si>
    <t>15 rue du President Wilson</t>
  </si>
  <si>
    <t>Tu 14:00-18:00; We-Fr 13:00-18:00; Sa 09:30-12:00</t>
  </si>
  <si>
    <t>223</t>
  </si>
  <si>
    <t>Cyber Espace du Colombier</t>
  </si>
  <si>
    <t>4 rue du General Leclerc</t>
  </si>
  <si>
    <t>94520</t>
  </si>
  <si>
    <t>Mandres-les-Roses</t>
  </si>
  <si>
    <t>Tu 14:30-16:30; Th 14:00-16:00; Fr 10:00-12:00</t>
  </si>
  <si>
    <t>224</t>
  </si>
  <si>
    <t>Direction de l'emploi et de l'economie Espace Toffoli</t>
  </si>
  <si>
    <t>12 rue du Cadran</t>
  </si>
  <si>
    <t>94220</t>
  </si>
  <si>
    <t>Charenton-le-Pont</t>
  </si>
  <si>
    <t>225</t>
  </si>
  <si>
    <t>Ecrire Ensemble (Asso)</t>
  </si>
  <si>
    <t>226</t>
  </si>
  <si>
    <t>Emmaüs Connect Mont Mesly</t>
  </si>
  <si>
    <t>227</t>
  </si>
  <si>
    <t>Espace Emploi l'escale</t>
  </si>
  <si>
    <t>2 boulevard Friedberg</t>
  </si>
  <si>
    <t>228</t>
  </si>
  <si>
    <t>Espace Emploi</t>
  </si>
  <si>
    <t>3 rue Felix Faure</t>
  </si>
  <si>
    <t>94360</t>
  </si>
  <si>
    <t>Bry-sur-Marne</t>
  </si>
  <si>
    <t>229</t>
  </si>
  <si>
    <t>Espace Insertion</t>
  </si>
  <si>
    <t>12 rue Dalayrac</t>
  </si>
  <si>
    <t>230</t>
  </si>
  <si>
    <t>55 rue du Marechal Leclerc</t>
  </si>
  <si>
    <t>94410</t>
  </si>
  <si>
    <t>Saint-Maurice</t>
  </si>
  <si>
    <t>Mo-Fr 09:00-12:00; We off</t>
  </si>
  <si>
    <t>231</t>
  </si>
  <si>
    <t>Espace Famille le Manoir</t>
  </si>
  <si>
    <t>9 rue de l'eglise</t>
  </si>
  <si>
    <t>94440</t>
  </si>
  <si>
    <t>Villecresnes</t>
  </si>
  <si>
    <t>232</t>
  </si>
  <si>
    <t>Espace Numerique - Médiathèque Coeur de Ville</t>
  </si>
  <si>
    <t>98 rue de Fontenay</t>
  </si>
  <si>
    <t>233</t>
  </si>
  <si>
    <t>Espace Public Internet Gagarine</t>
  </si>
  <si>
    <t>7 rue Truillot</t>
  </si>
  <si>
    <t>94200</t>
  </si>
  <si>
    <t>Ivry-sur-Seine</t>
  </si>
  <si>
    <t>Tu,Th 14:00-18:00; We 10:00-12:00,14:00-17:00; Fr 10:00-12:00,14:00-16:45</t>
  </si>
  <si>
    <t>234</t>
  </si>
  <si>
    <t>Espace Public Internet Jean Jacques Rousseau</t>
  </si>
  <si>
    <t>46 rue Jean Jacques Rousseau</t>
  </si>
  <si>
    <t>Mo-We 10:00-12:00,14:00-18:00; Fr 10:00-12:00,14:00-17:00</t>
  </si>
  <si>
    <t>235</t>
  </si>
  <si>
    <t>Espace Public Internet Monmousseau</t>
  </si>
  <si>
    <t>17 rue Gaston Monmousseau</t>
  </si>
  <si>
    <t>Tu,Th 14:00-18:00; We,Fr 10:00-12:00,14:00-18:00</t>
  </si>
  <si>
    <t>236</t>
  </si>
  <si>
    <t>Espace Public Internet Pierre et Marie Curie</t>
  </si>
  <si>
    <t>44 rue Jean le Galleu</t>
  </si>
  <si>
    <t>Mo-We 10:00-12:00,14:00-18:00; Th 14:00-18:00</t>
  </si>
  <si>
    <t>237</t>
  </si>
  <si>
    <t>Foyer-Soleil des Bordières</t>
  </si>
  <si>
    <t>238</t>
  </si>
  <si>
    <t>Ici Association</t>
  </si>
  <si>
    <t>13 rue de l'Avenir</t>
  </si>
  <si>
    <t>Mo-Fr 09:30-12:00,14:00-17:00</t>
  </si>
  <si>
    <t>2021-03-22</t>
  </si>
  <si>
    <t>240</t>
  </si>
  <si>
    <t>Impact Formation</t>
  </si>
  <si>
    <t>171 rue Veron</t>
  </si>
  <si>
    <t>94140</t>
  </si>
  <si>
    <t>Alfortville</t>
  </si>
  <si>
    <t>Mo-Fr 08:30-17:30</t>
  </si>
  <si>
    <t>241</t>
  </si>
  <si>
    <t>Innovam Mission Locale 16 -25 Ans</t>
  </si>
  <si>
    <t>1 rue de la Gare</t>
  </si>
  <si>
    <t>Mo-Fr 09:00-12:30,14:00-17:30</t>
  </si>
  <si>
    <t>242</t>
  </si>
  <si>
    <t>Interval Espace Multimedia</t>
  </si>
  <si>
    <t>2place Charles Digeon</t>
  </si>
  <si>
    <t>94160</t>
  </si>
  <si>
    <t>Saint-Mandé</t>
  </si>
  <si>
    <t>Tu-Sa 14:30-15:30; Th 10:30-11:30</t>
  </si>
  <si>
    <t>243</t>
  </si>
  <si>
    <t>L'espace Internet de Vincennes</t>
  </si>
  <si>
    <t>26 rue de l'église</t>
  </si>
  <si>
    <t>244</t>
  </si>
  <si>
    <t>La Mine</t>
  </si>
  <si>
    <t>74 avenue de la Convention</t>
  </si>
  <si>
    <t>94110</t>
  </si>
  <si>
    <t>Arcueil</t>
  </si>
  <si>
    <t>We-Sa 11:00-18:30</t>
  </si>
  <si>
    <t>245</t>
  </si>
  <si>
    <t>Mairie</t>
  </si>
  <si>
    <t>Place Roland Nungesser</t>
  </si>
  <si>
    <t>Mo-Fr 08:30-12:00,13:00-17:00; Sa 08:30-12:00</t>
  </si>
  <si>
    <t>246</t>
  </si>
  <si>
    <t>53 bis rue de Fontenay</t>
  </si>
  <si>
    <t>Mo-Fr 08:30-12:30,13:30-17:00</t>
  </si>
  <si>
    <t>247</t>
  </si>
  <si>
    <t>Place de la Liberation</t>
  </si>
  <si>
    <t>Mo-Fr 08:30-12:30,13:30-17:30; Sa 09:00-12:00</t>
  </si>
  <si>
    <t>248</t>
  </si>
  <si>
    <t>36 avenue Ardouin</t>
  </si>
  <si>
    <t>94420</t>
  </si>
  <si>
    <t>Le Plessis-Trévise</t>
  </si>
  <si>
    <t>Mo-Fr 08:30-12:300,13:30-17:30</t>
  </si>
  <si>
    <t>249</t>
  </si>
  <si>
    <t>Place de l'hotel de Ville</t>
  </si>
  <si>
    <t>94880</t>
  </si>
  <si>
    <t>Noiseau</t>
  </si>
  <si>
    <t>Mo 14:00-17:30; Tu-Fr 09:00-12:30,14:00-17:30; Sa 09:00-12:30</t>
  </si>
  <si>
    <t>250</t>
  </si>
  <si>
    <t>Rue de l’Hotel de Ville</t>
  </si>
  <si>
    <t>Mo-Fr 08:30-12:00,13:30-17:00; Sa 08:45-11:45</t>
  </si>
  <si>
    <t>251</t>
  </si>
  <si>
    <t>2 avenue Georges Pompidou</t>
  </si>
  <si>
    <t>Mo-Fr 08:30-12:00,13:30-17:30</t>
  </si>
  <si>
    <t>252</t>
  </si>
  <si>
    <t>Place du General de Gaulle</t>
  </si>
  <si>
    <t>Mo-Fr 08:30-12:00,14:00-17:00; We 08:30-12:00</t>
  </si>
  <si>
    <t>253</t>
  </si>
  <si>
    <t>41 rue Jean Jaures</t>
  </si>
  <si>
    <t>Mo-Fr 08:30-12:00,13:30-18:00; Sa 09:00-12:00</t>
  </si>
  <si>
    <t>254</t>
  </si>
  <si>
    <t>Square de la Liberation</t>
  </si>
  <si>
    <t>Mo-Fr 08:15-12:00,13:30-17:15; Sa 08:45-12:30</t>
  </si>
  <si>
    <t>255</t>
  </si>
  <si>
    <t>1 place Jean Jaures</t>
  </si>
  <si>
    <t>Mo-Fr 08:30-12:30,14:00-18:00; Sa 08:30-12:00</t>
  </si>
  <si>
    <t>256</t>
  </si>
  <si>
    <t>Place Charles de Gaulle</t>
  </si>
  <si>
    <t>Mo-Th 09:00-12:00,13:30-18:00; We off; Fr,Sa 09:00-12:00</t>
  </si>
  <si>
    <t>257</t>
  </si>
  <si>
    <t>Place Gabriel Peri</t>
  </si>
  <si>
    <t>Mo-Fr 08:30-11:45,13:30-17:30</t>
  </si>
  <si>
    <t>258</t>
  </si>
  <si>
    <t>Maison de l'emploi et de l'entreprise</t>
  </si>
  <si>
    <t>11-12 place de la Fraternite</t>
  </si>
  <si>
    <t>Mo-Fr 08:30-12:00,13:30-17:30; Th 13:30-17:30</t>
  </si>
  <si>
    <t>259</t>
  </si>
  <si>
    <t>Maison de la Famille Espace Germaine Poinsot Chapuis</t>
  </si>
  <si>
    <t>12 avenue de l'eden</t>
  </si>
  <si>
    <t>We-Fr 09:30-11:00</t>
  </si>
  <si>
    <t>260</t>
  </si>
  <si>
    <t>Maison des Associations</t>
  </si>
  <si>
    <t>14 place du Clos de Pacy</t>
  </si>
  <si>
    <t>261</t>
  </si>
  <si>
    <t>Maison des Initiatives de l'insertion et de l'emploi</t>
  </si>
  <si>
    <t>7 rue Paul Bert</t>
  </si>
  <si>
    <t>94800</t>
  </si>
  <si>
    <t>Villejuif</t>
  </si>
  <si>
    <t>Mo,We 09:30-12:00,13:30-17:30; Tu 09:30-12:00</t>
  </si>
  <si>
    <t>262</t>
  </si>
  <si>
    <t>Maison des Solidarites</t>
  </si>
  <si>
    <t>120 rue Marius Sidobre</t>
  </si>
  <si>
    <t>Tu 10:00-14:00; We 09:00-12:00,14:00-17:00; Th 14:00-20:00; Fr 14:00-17:00; Sa 10:00-13:00</t>
  </si>
  <si>
    <t>263</t>
  </si>
  <si>
    <t>Maison du Citoyen et de la Vie Associative</t>
  </si>
  <si>
    <t>16 rue du Reverend Père
Lucien Aubry</t>
  </si>
  <si>
    <t>Mo-Fr 09:00-12:00,15:00-19:00; Sa 09:30-12:30,14:30-18:30</t>
  </si>
  <si>
    <t>264</t>
  </si>
  <si>
    <t>Maison Pour Tous</t>
  </si>
  <si>
    <t>1 rue du Marechal Juin</t>
  </si>
  <si>
    <t>Fr 10:00-12:00</t>
  </si>
  <si>
    <t>Questionnaire</t>
  </si>
  <si>
    <t>265</t>
  </si>
  <si>
    <t>59 rue de la Liberte</t>
  </si>
  <si>
    <t>Tu-Fr 10:00-12:30,14:00-18:30; Sa 14:00-18:30</t>
  </si>
  <si>
    <t>266</t>
  </si>
  <si>
    <t>12 rue Georges Gaume</t>
  </si>
  <si>
    <t>Mo-Th 10:00-12:30,14:00-18:30; We 09:00-12:30,14:00-19:00; Fr 14:00-17:15</t>
  </si>
  <si>
    <t>267</t>
  </si>
  <si>
    <t>23 rue de Bearn</t>
  </si>
  <si>
    <t>94550</t>
  </si>
  <si>
    <t>Chevilly-Larue</t>
  </si>
  <si>
    <t>Mo 18:30-20:30; We,Fr 09:00-12:30,13:30-18:30</t>
  </si>
  <si>
    <t>268</t>
  </si>
  <si>
    <t>Maison Pour Tous (Mpt) Jean Ferrat</t>
  </si>
  <si>
    <t>269</t>
  </si>
  <si>
    <t>Media Ludotheque du Palais</t>
  </si>
  <si>
    <t>43 bis Allee Parmentier</t>
  </si>
  <si>
    <t>We,Sa 13:00-18:00; Fr 15:00-19:00</t>
  </si>
  <si>
    <t>270</t>
  </si>
  <si>
    <t>Médiathèque</t>
  </si>
  <si>
    <t>3 avenue de Liege</t>
  </si>
  <si>
    <t>271</t>
  </si>
  <si>
    <t>70 bis avenue Ledru Rollin</t>
  </si>
  <si>
    <t>Tu 15:00-19:00; We,Sa 10:00-18:00; Fr 10:00-12:00,15:00-19:00</t>
  </si>
  <si>
    <t>272</t>
  </si>
  <si>
    <t>53 avenue de Fontainebleau (Centre Commercial Okabe)</t>
  </si>
  <si>
    <t>Tu-Fr 12:00-19:00; We,Sa 10:00-19:00</t>
  </si>
  <si>
    <t>273</t>
  </si>
  <si>
    <t>152 avenue Danielle Casanova</t>
  </si>
  <si>
    <t>Tu,Fr 14:00-20:00; We,Sa 10:00-18:00</t>
  </si>
  <si>
    <t>274</t>
  </si>
  <si>
    <t>Rue Chevre d'autreville</t>
  </si>
  <si>
    <t>94320</t>
  </si>
  <si>
    <t>Thiais</t>
  </si>
  <si>
    <t>Tu,Fr 14:00-18:00; We 09:00-18:00; Th 09:00-12:00,14:00-18:00; Sa 10:00-12:00,14:00-18:00</t>
  </si>
  <si>
    <t>275</t>
  </si>
  <si>
    <t>27 Quater avenue de la Sabliere</t>
  </si>
  <si>
    <t>94450</t>
  </si>
  <si>
    <t>Limeil-Brévannes</t>
  </si>
  <si>
    <t>Tu,Fr 14:00-18:30; We,Sa 10:00-18:00</t>
  </si>
  <si>
    <t>276</t>
  </si>
  <si>
    <t>1 rue Maurice Berthaux</t>
  </si>
  <si>
    <t>Tu,Fr 14:00-18:00; We,Sa 09:00-18:00</t>
  </si>
  <si>
    <t>277</t>
  </si>
  <si>
    <t>3 rue de la Division Leclerc</t>
  </si>
  <si>
    <t>Tu,Fr 13:00-18:00; We 10:00-18:00; Sa 10:00-13:00,14:00-18:00</t>
  </si>
  <si>
    <t>278</t>
  </si>
  <si>
    <t>Médiathèque Andre Helle</t>
  </si>
  <si>
    <t>Place du Forum</t>
  </si>
  <si>
    <t>94470</t>
  </si>
  <si>
    <t>Boissy-Saint-Léger</t>
  </si>
  <si>
    <t>Tu-Fr 16:00-18:00; We 10:00-17:00; Sa 10:00-12:00,14:00-17:00</t>
  </si>
  <si>
    <t>279</t>
  </si>
  <si>
    <t>Médiathèque Andre Malraux</t>
  </si>
  <si>
    <t>4 rue Albert Camus</t>
  </si>
  <si>
    <t>Tu-Fr 14:00-19:30; We,Sa 09:30-17:00</t>
  </si>
  <si>
    <t>280</t>
  </si>
  <si>
    <t>Médiathèque Aragon</t>
  </si>
  <si>
    <t>17 rue Pierre Mendes France</t>
  </si>
  <si>
    <t>Tu,Fr 10:00-19:00; We,Sa 10:00-18:00; Th 12:00-19:00</t>
  </si>
  <si>
    <t>281</t>
  </si>
  <si>
    <t>Médiathèque Boris Vian</t>
  </si>
  <si>
    <t>25 avenue du President Franklin Roosevelt</t>
  </si>
  <si>
    <t>Tu,Th 15:00-20:00; We,Sa 10:00-18:00; Fr 15:00-18:00</t>
  </si>
  <si>
    <t>282</t>
  </si>
  <si>
    <t>Médiathèque Centre Culturel Aragon Triolet</t>
  </si>
  <si>
    <t>1 place Gaston Viens</t>
  </si>
  <si>
    <t>Tu,Fr 14:00-18:00; We 10:00-13:00,14:00-18:00; Sa 10:00-17:00</t>
  </si>
  <si>
    <t>283</t>
  </si>
  <si>
    <t>Médiathèque Cœur de Ville</t>
  </si>
  <si>
    <t>Tu 10:30-12:30,16:00-19:00; We,Sa 15:00-18:00; Fr 16:00-19:00</t>
  </si>
  <si>
    <t>284</t>
  </si>
  <si>
    <t>Médiathèque Croix des Meches</t>
  </si>
  <si>
    <t>Rue Charpy</t>
  </si>
  <si>
    <t>Tu,Fr 14:00-18:00; We,Sa 10:00-18:00</t>
  </si>
  <si>
    <t>285</t>
  </si>
  <si>
    <t>Médiathèque de Bercy</t>
  </si>
  <si>
    <t>7 - 9 rue du Nouveau Bercy</t>
  </si>
  <si>
    <t>Tu 14:00-18:00; We,Sa 10:00-18:00; Fr 14:00-19:00</t>
  </si>
  <si>
    <t>https://mediatheques.charentonlepont.fr</t>
  </si>
  <si>
    <t>286</t>
  </si>
  <si>
    <t>Médiathèque des Bleuets</t>
  </si>
  <si>
    <t>1 place des Bouleaux</t>
  </si>
  <si>
    <t>Tu,Fr 14:00-18:00; We 10:00-18:00</t>
  </si>
  <si>
    <t>287</t>
  </si>
  <si>
    <t>Médiathèque des Gondoles</t>
  </si>
  <si>
    <t>1 avenue d'alfortville</t>
  </si>
  <si>
    <t>Tu 15:00-18:00; We,Sa 10:00-12:00,13:30-18:00; Fr 10:00-12:00,15:00-18:00</t>
  </si>
  <si>
    <t>288</t>
  </si>
  <si>
    <t>Médiathèque des Quais</t>
  </si>
  <si>
    <t>36 Quai des Carrieres</t>
  </si>
  <si>
    <t>Tu,Th 14:00-18:00; We,Sa 10:00-18:00; Fr 14:00-19:00</t>
  </si>
  <si>
    <t>289</t>
  </si>
  <si>
    <t>Médiathèque du Pole Culturel</t>
  </si>
  <si>
    <t>82 rue Marcel Bourdarias</t>
  </si>
  <si>
    <t>Tu,Fr 12:00-19:00; We,Sa 10:00-18:00</t>
  </si>
  <si>
    <t>290</t>
  </si>
  <si>
    <t>1 esplanade Pierre Yves Cosnier</t>
  </si>
  <si>
    <t>Tu-Fr 13:00-19:00; We,Sa 10:00-18:00</t>
  </si>
  <si>
    <t>291</t>
  </si>
  <si>
    <t>Médiathèque Espace Jean Moulin</t>
  </si>
  <si>
    <t>2 rue Boieldieu</t>
  </si>
  <si>
    <t>Tu,Fr 15:00-19:00; We,Sa 10:00-18:00</t>
  </si>
  <si>
    <t>292</t>
  </si>
  <si>
    <t>Médiathèque Eugene Delacroix</t>
  </si>
  <si>
    <t>29 rue du Marechal Leclerc</t>
  </si>
  <si>
    <t>Tu-Fr 13:00-18:00; We,Sa 10:00-17:00</t>
  </si>
  <si>
    <t>293</t>
  </si>
  <si>
    <t>Médiathèque Ile St Pierre</t>
  </si>
  <si>
    <t>148 rue Etienne Dolet</t>
  </si>
  <si>
    <t>294</t>
  </si>
  <si>
    <t>Médiathèque Jacques Duhamel</t>
  </si>
  <si>
    <t>7 Avenue Ardouin</t>
  </si>
  <si>
    <t>We,Sa 09:30-12:30; Th 16:00-18:00; Fr 14:30-20:00</t>
  </si>
  <si>
    <t>295</t>
  </si>
  <si>
    <t>Médiathèque Jacques Prevert</t>
  </si>
  <si>
    <t>7 rue Auguste Duru</t>
  </si>
  <si>
    <t>94480</t>
  </si>
  <si>
    <t>Ablon-sur-Seine</t>
  </si>
  <si>
    <t>Tu 14:00-18:00; We 10:00-12:30,14:00-18:30; Fr 15:00-19:00; Sa 10:00-12:30,14:00-17:00</t>
  </si>
  <si>
    <t>296</t>
  </si>
  <si>
    <t>Médiathèque Jean d'ormesson</t>
  </si>
  <si>
    <t>1 rue Antoine Pinay</t>
  </si>
  <si>
    <t>94490</t>
  </si>
  <si>
    <t>Ormesson-sur-marne</t>
  </si>
  <si>
    <t>Mo-Fr 14:00-18:00; We 09:00-18:00; Th off; Sa 09:00-17:00</t>
  </si>
  <si>
    <t>297</t>
  </si>
  <si>
    <t>Médiathèque Jean Ferrat</t>
  </si>
  <si>
    <t>53 rue de Paris</t>
  </si>
  <si>
    <t>94190</t>
  </si>
  <si>
    <t>Villeneuve-Saint-Georges</t>
  </si>
  <si>
    <t>Tu,Fr 16:00-18:00; We,Sa 09:00-17:00</t>
  </si>
  <si>
    <t>298</t>
  </si>
  <si>
    <t>Médiathèque Jules Verne</t>
  </si>
  <si>
    <t>28 rue des Tourmanfis</t>
  </si>
  <si>
    <t>Tu,Fr 14:00-17:00; We,Sa 10:00-18:00</t>
  </si>
  <si>
    <t>299</t>
  </si>
  <si>
    <t>Médiathèque la Meridienne</t>
  </si>
  <si>
    <t>1 place du General de Gaulle</t>
  </si>
  <si>
    <t>94150</t>
  </si>
  <si>
    <t>Rungis</t>
  </si>
  <si>
    <t>300</t>
  </si>
  <si>
    <t>2 avenue Rabelais</t>
  </si>
  <si>
    <t>Tu 16:00-19:30; We,Sa 10:30-12:30,14:00-18:00; Fr 12:00-18:00</t>
  </si>
  <si>
    <t>301</t>
  </si>
  <si>
    <t>Médiathèque Louis Pergaud</t>
  </si>
  <si>
    <t>1 rue Louis Frebault</t>
  </si>
  <si>
    <t>Tu-Fr 15:30-18:00; We 10:00-17:00; Sa 10:00-13:00,14:30-18:30</t>
  </si>
  <si>
    <t>302</t>
  </si>
  <si>
    <t>Médiathèque Maison Pour Tous</t>
  </si>
  <si>
    <t>30 avenue de Newburn</t>
  </si>
  <si>
    <t>Tu,Fr 15:00-18:00; We,Sa 10:00-12:30,14:00-18:00</t>
  </si>
  <si>
    <t>303</t>
  </si>
  <si>
    <t>Médiathèque Mongolfier</t>
  </si>
  <si>
    <t>6 place Mongolfier</t>
  </si>
  <si>
    <t>We 10:00-13:00,14:00-18:00; Fr 15:00-18:00; Sa 10:00-13:00</t>
  </si>
  <si>
    <t>304</t>
  </si>
  <si>
    <t>Médiathèque Relais Village</t>
  </si>
  <si>
    <t>8 Passage de l'image Saint Martin</t>
  </si>
  <si>
    <t>Tu 14:00-18:00; We,Sa 10:00-18:00</t>
  </si>
  <si>
    <t>305</t>
  </si>
  <si>
    <t>Médiathèque Rene Fallet</t>
  </si>
  <si>
    <t>10 Allee Mozart</t>
  </si>
  <si>
    <t>Tu 16:00-18:00; We 09:00-18:00; Fr 16:00-19:00; Sa 09:00-17:00</t>
  </si>
  <si>
    <t>306</t>
  </si>
  <si>
    <t>Médiathèque de l'Abbaye Nelson Mandela</t>
  </si>
  <si>
    <t>3 place de l'abbaye</t>
  </si>
  <si>
    <t>Tu-Fr 12:00-19:00; We,Sa 10:00-18:00</t>
  </si>
  <si>
    <t>307</t>
  </si>
  <si>
    <t>Médiathèque de la Croix des Mèches</t>
  </si>
  <si>
    <t>308</t>
  </si>
  <si>
    <t>309</t>
  </si>
  <si>
    <t>Médiathèque Grand Paris Sud Est Avenir</t>
  </si>
  <si>
    <t>310</t>
  </si>
  <si>
    <t>Médiathèque l'echo</t>
  </si>
  <si>
    <t>311</t>
  </si>
  <si>
    <t>Médiathèque Nelson Mandela</t>
  </si>
  <si>
    <t>312</t>
  </si>
  <si>
    <t>Mediathque Bernard Ywanne</t>
  </si>
  <si>
    <t>1 rue de la Commune</t>
  </si>
  <si>
    <t>94380</t>
  </si>
  <si>
    <t>Bonneuil-Sur-Marne</t>
  </si>
  <si>
    <t>313</t>
  </si>
  <si>
    <t>39 avenue Henri Barbusse</t>
  </si>
  <si>
    <t>314</t>
  </si>
  <si>
    <t>Mission Locale "Le Carré "</t>
  </si>
  <si>
    <t>1 rue de l'egalite</t>
  </si>
  <si>
    <t>Mo-We 08:30-12:30,13:30-17:30; Th 10:30-12:30,13:30-17:30; Fr 08:30-12:30,13:30-16:30</t>
  </si>
  <si>
    <t>315</t>
  </si>
  <si>
    <t>Mission Locale 16-25 Ans</t>
  </si>
  <si>
    <t>7 avenue Marcel Cachin</t>
  </si>
  <si>
    <t>Mo 09:00-12:30; Tu-Fr 09:00-12:30,14:00-17:30</t>
  </si>
  <si>
    <t>316</t>
  </si>
  <si>
    <t>Mission Locale Bievre Val de Marne 16-25 Ans</t>
  </si>
  <si>
    <t>28 rue Maurice Tenine</t>
  </si>
  <si>
    <t>Mo-Th 09:00-12:00,13:30-17:30; Fr 09:00-12:30</t>
  </si>
  <si>
    <t>317</t>
  </si>
  <si>
    <t>83 avenue Rene Panhard</t>
  </si>
  <si>
    <t>318</t>
  </si>
  <si>
    <t>3 rue de Bearn</t>
  </si>
  <si>
    <t>319</t>
  </si>
  <si>
    <t>Mission Locale Bords de Marne 16 -25 Ans</t>
  </si>
  <si>
    <t>8 rue des Corluis</t>
  </si>
  <si>
    <t>Mo 09:00-13:00; Tu-Fr 09:00-13:00,14:00-17:30</t>
  </si>
  <si>
    <t>320</t>
  </si>
  <si>
    <t>Mission Locale de la Plaine Centrale du Val de Marne 16-25 Ans</t>
  </si>
  <si>
    <t>22 rue Gutenberg</t>
  </si>
  <si>
    <t>Mo-Fr 09:00-12:30,13:30-17:00; Th 13:30-17:00</t>
  </si>
  <si>
    <t>321</t>
  </si>
  <si>
    <t>7 esplanade des Abimes</t>
  </si>
  <si>
    <t>Mo-Fr 09:00-12:30,13:30-17:30; Th 13:30-17:30</t>
  </si>
  <si>
    <t>322</t>
  </si>
  <si>
    <t>Mission Locale Innovam Antenne du Kb</t>
  </si>
  <si>
    <t>40 avenue Charles Gides</t>
  </si>
  <si>
    <t>Mo-Fr 09:00-12:30,14:00-17:30; Th 09:00-12:30</t>
  </si>
  <si>
    <t>323</t>
  </si>
  <si>
    <t>Mission Locale Plaine Centrale du Val de Marne 16 -25 Ans</t>
  </si>
  <si>
    <t>51 rue Marcel Bourdarias</t>
  </si>
  <si>
    <t>324</t>
  </si>
  <si>
    <t>Mission Locale Viva 16 -25 Ans</t>
  </si>
  <si>
    <t>32 rue Jules Guesde</t>
  </si>
  <si>
    <t>325</t>
  </si>
  <si>
    <t>Mission Locale 16 - 25 Ans</t>
  </si>
  <si>
    <t>83 rue Victor Hugo</t>
  </si>
  <si>
    <t>Tu 09:00-11:30; We,Sa 14:00-16:30</t>
  </si>
  <si>
    <t>326</t>
  </si>
  <si>
    <t>2 avenue Hottinguer</t>
  </si>
  <si>
    <t>Mo-We 09:00-12:00,13:30-17:30; Th 13:30-17:30; Fr 09:00-12:00,13:30-16:00</t>
  </si>
  <si>
    <t>327</t>
  </si>
  <si>
    <t>Mission Locale 16 -25 Ans</t>
  </si>
  <si>
    <t>10 rue Dalayrac</t>
  </si>
  <si>
    <t>328</t>
  </si>
  <si>
    <t>Mission Locale de Vincennes</t>
  </si>
  <si>
    <t>6 avenue Pierre Brossolette</t>
  </si>
  <si>
    <t>329</t>
  </si>
  <si>
    <t>Mission Locale Innovam</t>
  </si>
  <si>
    <t>330</t>
  </si>
  <si>
    <t>Misson Locale des Portes de la Brie</t>
  </si>
  <si>
    <t>41 avenue du General de Gaulle</t>
  </si>
  <si>
    <t>331</t>
  </si>
  <si>
    <t>Misson Locale des Portes de la Brie 16 - 25 Ans</t>
  </si>
  <si>
    <t>332</t>
  </si>
  <si>
    <t>MJC Club Créteil</t>
  </si>
  <si>
    <t>333</t>
  </si>
  <si>
    <t>MJC Mont Mesly</t>
  </si>
  <si>
    <t>334</t>
  </si>
  <si>
    <t>MJC-Mpt de la Haye-Aux-Moines</t>
  </si>
  <si>
    <t>335</t>
  </si>
  <si>
    <t>Mpt Bleuets et Bordières</t>
  </si>
  <si>
    <t>336</t>
  </si>
  <si>
    <t>Point Info Jeunesse 16-25 Ans</t>
  </si>
  <si>
    <t>Place du 8 Mai 1945</t>
  </si>
  <si>
    <t>Mo-Fr 09:00-12:00,13:30-17:30; Th off</t>
  </si>
  <si>
    <t>337</t>
  </si>
  <si>
    <t>Point Info Jeunesse le Point Cyber</t>
  </si>
  <si>
    <t>338</t>
  </si>
  <si>
    <t>Point Info Jeunesse 16 - 25 Ans</t>
  </si>
  <si>
    <t>68 rue de Plaisance</t>
  </si>
  <si>
    <t>Mo,Tu 12:30-18:00; We,Th 09:30-12:00,13:30-19:00; Fr 09:30-12:00</t>
  </si>
  <si>
    <t>339</t>
  </si>
  <si>
    <t>7 rue du President Allende</t>
  </si>
  <si>
    <t>Mo,Th 14:00-17:30; Tu,We 09:00-12:00,15:00-18:00; Fr 09:00-12:00</t>
  </si>
  <si>
    <t>340</t>
  </si>
  <si>
    <t>Mo-Fr 09:00-12:00,13:30-17:30; Tu 09:00-12:15; Th off</t>
  </si>
  <si>
    <t>341</t>
  </si>
  <si>
    <t>15 rue de la Mairie</t>
  </si>
  <si>
    <t>Mo-Fr 09:30-12:30,14:00-18:00; Tu,Th 09:30-12:30</t>
  </si>
  <si>
    <t>342</t>
  </si>
  <si>
    <t>Point Info Jeunesse 16 - 25 Ans Point Cyb</t>
  </si>
  <si>
    <t>4 Impasse Guerin</t>
  </si>
  <si>
    <t>Mo-Th 09:00-12:00,14:00-17:00; We 14:00-17:00; Fr 09:00-12:00</t>
  </si>
  <si>
    <t>343</t>
  </si>
  <si>
    <t>Point Info Jeunesse 16 - 30 Ans</t>
  </si>
  <si>
    <t>10 avenue Paul Daumer</t>
  </si>
  <si>
    <t>344</t>
  </si>
  <si>
    <t>Point Info Jeunesse 16 -25 Ans "Le Carré "</t>
  </si>
  <si>
    <t>Tu-Fr 12:00-14:00,16:00-20:00; We,Sa 14:00-19:00</t>
  </si>
  <si>
    <t>345</t>
  </si>
  <si>
    <t>Point Info Jeunesse 16 -25 Ans Service Emploi</t>
  </si>
  <si>
    <t>25 avenue du General de Gaulle</t>
  </si>
  <si>
    <t>346</t>
  </si>
  <si>
    <t>Point Info Jeunesse le Sechoir 11- 25 Ans</t>
  </si>
  <si>
    <t>34 bis rue des Tournelles</t>
  </si>
  <si>
    <t>Mo-Fr 09:00-12:00,14:00-19:00; We 14:00-19:00</t>
  </si>
  <si>
    <t>347</t>
  </si>
  <si>
    <t>Point Info Jeunesse 11 - 25 Ans</t>
  </si>
  <si>
    <t>2 rue Louis Sale</t>
  </si>
  <si>
    <t>Mo-Th 09:00-12:30,13:30-17:00; Fr 09:00-13:00</t>
  </si>
  <si>
    <t>348</t>
  </si>
  <si>
    <t>15 rue Henri Crette</t>
  </si>
  <si>
    <t>Mo-Fr 09:30-12:00,13:30-18:30; Tu off</t>
  </si>
  <si>
    <t>349</t>
  </si>
  <si>
    <t>30 avenue Lucien Grelinger</t>
  </si>
  <si>
    <t>Mo,Fr 09:00-12:00,14:00-17:30; Tu-Th 15:00-18:00</t>
  </si>
  <si>
    <t>350</t>
  </si>
  <si>
    <t>8 rue Chirol</t>
  </si>
  <si>
    <t>Tu 14:00-18:30; We 10:00-12:30,14:00-18:30; Th 16:00-18:30; Fr 10:00-12:30,16:00-19:30; Sa 14:00-17:30</t>
  </si>
  <si>
    <t>351</t>
  </si>
  <si>
    <t>2 rue Jean Moulin</t>
  </si>
  <si>
    <t>Mo-Fr 09:00-18:00; Th 14:00-18:00</t>
  </si>
  <si>
    <t>352</t>
  </si>
  <si>
    <t>97 rue Etienne Dolet</t>
  </si>
  <si>
    <t>We 09:30-12:30,14:00-19:00; Th 16:00-19:00; Fr 10:30-12:30,14:00-16:00</t>
  </si>
  <si>
    <t>353</t>
  </si>
  <si>
    <t>7 bis Quai de Bercy</t>
  </si>
  <si>
    <t>Mo-Fr 10:00-13:00,14:00-19:00</t>
  </si>
  <si>
    <t>354</t>
  </si>
  <si>
    <t>2 place Saint Just</t>
  </si>
  <si>
    <t>Mo,Fr 09:30-12:00,16:00-18:00; We 14:00-20:00</t>
  </si>
  <si>
    <t>355</t>
  </si>
  <si>
    <t>3-5 rue Raspail</t>
  </si>
  <si>
    <t>Mo-Fr 09:30-12:00,13:30-17:30; Th 09:30-12:00</t>
  </si>
  <si>
    <t>356</t>
  </si>
  <si>
    <t>9 rue de la Marne</t>
  </si>
  <si>
    <t>Mo 14:00-18:00; Tu-Th 09:00-12:00,14:00-18:00; Fr 09:00-12:00</t>
  </si>
  <si>
    <t>357</t>
  </si>
  <si>
    <t>Point Info Jeunesse 16 -25 Ans</t>
  </si>
  <si>
    <t>Mo,We 09:30-12:30,14:00-18:00; Tu,Th 09:30-12:30,16:00-19:00; Fr 09:30-12:30</t>
  </si>
  <si>
    <t>358</t>
  </si>
  <si>
    <t>Relais-Mairie des Bleuets</t>
  </si>
  <si>
    <t>359</t>
  </si>
  <si>
    <t>Résidence du Moulin</t>
  </si>
  <si>
    <t>360</t>
  </si>
  <si>
    <t>Service Mediation Prevention la Verriere</t>
  </si>
  <si>
    <t>6 place Henri d'astier</t>
  </si>
  <si>
    <t>Mo-Fr 10:30-12:30,14:00-19:00</t>
  </si>
  <si>
    <t>361</t>
  </si>
  <si>
    <t>Service Municipal de la Jeunesse</t>
  </si>
  <si>
    <t>2 rue Waldeck Rousseau</t>
  </si>
  <si>
    <t>Mo-Fr 09:30-12:00,13:30-17:30</t>
  </si>
  <si>
    <t>362</t>
  </si>
  <si>
    <t>Télécentre Bassée Montois</t>
  </si>
  <si>
    <t>1 rue de Augeres</t>
  </si>
  <si>
    <t>77520</t>
  </si>
  <si>
    <t>Donnemarie-Dontilly</t>
  </si>
  <si>
    <t>Mo-Fr 08:00-17:00</t>
  </si>
  <si>
    <t>363</t>
  </si>
  <si>
    <t>Espace de formation</t>
  </si>
  <si>
    <t>5 place du marché</t>
  </si>
  <si>
    <t>77510</t>
  </si>
  <si>
    <t>Rebais</t>
  </si>
  <si>
    <t>Mo-Fr 09:00-19:00</t>
  </si>
  <si>
    <t>364</t>
  </si>
  <si>
    <t>Centre social et culturel les Acacias</t>
  </si>
  <si>
    <t>1 rue des sorbiers</t>
  </si>
  <si>
    <t>92000</t>
  </si>
  <si>
    <t>Nanterre</t>
  </si>
  <si>
    <t>Mo-Fr 09:30-12:30,14:00-18:00; We 14:00-18:00</t>
  </si>
  <si>
    <t>365</t>
  </si>
  <si>
    <t>Association en Marche</t>
  </si>
  <si>
    <t>1 rue Ambroise Paré</t>
  </si>
  <si>
    <t>95140</t>
  </si>
  <si>
    <t>Garges-lès-gonesse</t>
  </si>
  <si>
    <t>Mo-Fr 10:00-12:30,14:00-16:00</t>
  </si>
  <si>
    <t>366</t>
  </si>
  <si>
    <t>Association Assontic</t>
  </si>
  <si>
    <t>32 rue Charles de Gaulle</t>
  </si>
  <si>
    <t>77700</t>
  </si>
  <si>
    <t>Chessy</t>
  </si>
  <si>
    <t>Mo-Fr 10:00-18:00</t>
  </si>
  <si>
    <t>367</t>
  </si>
  <si>
    <t>Le 110 Centre Socioculturel Coopératif</t>
  </si>
  <si>
    <t>110 rue Gabriel Péri</t>
  </si>
  <si>
    <t>368</t>
  </si>
  <si>
    <t>Association ASSOL -Maison des Chômeurs et Précaires</t>
  </si>
  <si>
    <t>31 rue des Ombraies</t>
  </si>
  <si>
    <t>Mo-Th 09:00-16:00</t>
  </si>
  <si>
    <t>370</t>
  </si>
  <si>
    <t>Association-Centre social Le Picoulet</t>
  </si>
  <si>
    <t>59 Rue de la Fontaine au Roi</t>
  </si>
  <si>
    <t>75011</t>
  </si>
  <si>
    <t>Paris</t>
  </si>
  <si>
    <t>Mo, Tu, We, Th, We 10:00-12:30,14:00-18:30</t>
  </si>
  <si>
    <t>371</t>
  </si>
  <si>
    <t>Le Patio</t>
  </si>
  <si>
    <t>1 rue Jules Ferry</t>
  </si>
  <si>
    <t>91430</t>
  </si>
  <si>
    <t>Igny</t>
  </si>
  <si>
    <t>Mo-Fr 09:00-12:00,14:00-17:30; Th 09:00-12:00</t>
  </si>
  <si>
    <t>2021-03-23</t>
  </si>
  <si>
    <t>372</t>
  </si>
  <si>
    <t>Association Astroliens</t>
  </si>
  <si>
    <t>14 Avenue René Boylesve</t>
  </si>
  <si>
    <t>75016</t>
  </si>
  <si>
    <t>Th 10:00-13:00</t>
  </si>
  <si>
    <t>https://www.astroliens.org</t>
  </si>
  <si>
    <t>2021-05-06</t>
  </si>
  <si>
    <t>373</t>
  </si>
  <si>
    <t>19 Cité Voltaire</t>
  </si>
  <si>
    <t>https://www.astroliens.org/</t>
  </si>
  <si>
    <t>374</t>
  </si>
  <si>
    <t>11 Rue Caillaux</t>
  </si>
  <si>
    <t>75013</t>
  </si>
  <si>
    <t>Tu 14:00-16:00</t>
  </si>
  <si>
    <t>375</t>
  </si>
  <si>
    <t>7 rue Pajou</t>
  </si>
  <si>
    <t>We 13:30-17:30</t>
  </si>
</sst>
</file>

<file path=xl/styles.xml><?xml version="1.0" encoding="utf-8"?>
<styleSheet xmlns="http://schemas.openxmlformats.org/spreadsheetml/2006/main">
  <numFmts count="0"/>
  <fonts count="28">
    <font>
      <name val="Calibri"/>
      <family val="2"/>
      <color theme="1"/>
      <sz val="11"/>
      <scheme val="minor"/>
    </font>
    <font>
      <b val="1"/>
      <sz val="10"/>
    </font>
    <font>
      <color rgb="FFD30E91"/>
      <sz val="10"/>
    </font>
    <font>
      <name val="Arial"/>
      <b val="1"/>
      <sz val="10"/>
    </font>
    <font>
      <name val="Arial"/>
      <sz val="10"/>
    </font>
    <font>
      <sz val="10"/>
    </font>
    <font>
      <name val="Arial"/>
      <color rgb="FFFF0000"/>
      <sz val="10"/>
    </font>
    <font>
      <name val="Arial"/>
      <color rgb="FF1EE20F"/>
      <sz val="10"/>
    </font>
    <font>
      <name val="Arial"/>
      <color rgb="FF000000"/>
      <sz val="10"/>
    </font>
    <font>
      <name val="Arial"/>
      <b val="1"/>
      <color rgb="FF0078FF"/>
      <sz val="10"/>
    </font>
    <font>
      <color rgb="FF000000"/>
      <sz val="10"/>
    </font>
    <font>
      <name val="Arial"/>
      <color rgb="FF000000"/>
      <sz val="10"/>
    </font>
    <font>
      <color rgb="FF000000"/>
      <sz val="10"/>
    </font>
    <font>
      <name val="Arial"/>
      <b val="1"/>
      <color rgb="FF000000"/>
      <sz val="10"/>
    </font>
    <font>
      <color rgb="FF000000"/>
      <sz val="10"/>
      <u val="single"/>
    </font>
    <font>
      <name val="Arial"/>
      <color rgb="FFD30E91"/>
      <sz val="10"/>
    </font>
    <font>
      <color rgb="FFD30E91"/>
      <sz val="10"/>
    </font>
    <font>
      <name val="Arial"/>
      <color rgb="FF000000"/>
      <sz val="9"/>
    </font>
    <font>
      <name val="Arial"/>
      <b val="1"/>
      <color rgb="FFFFFFFF"/>
      <sz val="10"/>
    </font>
    <font>
      <b val="1"/>
      <color rgb="FFFFFFFF"/>
      <sz val="10"/>
    </font>
    <font>
      <color rgb="FFFFFFFF"/>
      <sz val="10"/>
    </font>
    <font>
      <name val="Arial"/>
      <color rgb="FFFFFFFF"/>
      <sz val="10"/>
    </font>
    <font>
      <color rgb="FFFFFFFF"/>
      <sz val="10"/>
    </font>
    <font>
      <color rgb="FFFFFFFF"/>
      <sz val="10"/>
      <u val="single"/>
    </font>
    <font>
      <name val="Arial"/>
      <color rgb="FFFFFFFF"/>
      <sz val="10"/>
    </font>
    <font>
      <name val="Arial"/>
      <color rgb="FFFFFFFF"/>
      <sz val="9"/>
    </font>
    <font>
      <color rgb="FF0000FF"/>
      <sz val="10"/>
      <u val="single"/>
    </font>
    <font>
      <name val="Arial"/>
      <color rgb="FF0000FF"/>
      <sz val="10"/>
      <u val="single"/>
    </font>
  </fonts>
  <fills count="7">
    <fill>
      <patternFill/>
    </fill>
    <fill>
      <patternFill patternType="gray125"/>
    </fill>
    <fill>
      <patternFill patternType="solid">
        <fgColor rgb="FFFFFF00"/>
      </patternFill>
    </fill>
    <fill>
      <patternFill patternType="solid">
        <fgColor rgb="FFFFF001"/>
      </patternFill>
    </fill>
    <fill>
      <patternFill patternType="solid">
        <fgColor rgb="FFFFFFFF"/>
      </patternFill>
    </fill>
    <fill>
      <patternFill patternType="solid">
        <fgColor rgb="FFCCE6FF"/>
      </patternFill>
    </fill>
    <fill>
      <patternFill patternType="solid">
        <fgColor rgb="FFFFA6E0"/>
      </patternFill>
    </fill>
  </fills>
  <borders count="2">
    <border>
      <left/>
      <right/>
      <top/>
      <bottom/>
      <diagonal/>
    </border>
    <border>
      <bottom/>
    </border>
  </borders>
  <cellStyleXfs count="1">
    <xf borderId="0" fillId="0" fontId="0" numFmtId="0"/>
  </cellStyleXfs>
  <cellXfs count="135">
    <xf borderId="0" fillId="0" fontId="0" numFmtId="0" pivotButton="0" quotePrefix="0" xfId="0"/>
    <xf borderId="0" fillId="4" fontId="0" numFmtId="0" pivotButton="0" quotePrefix="0" xfId="0"/>
    <xf applyAlignment="1" borderId="0" fillId="4" fontId="0" numFmtId="0" pivotButton="0" quotePrefix="0" xfId="0">
      <alignment wrapText="1"/>
    </xf>
    <xf borderId="0" fillId="4" fontId="0" numFmtId="49" pivotButton="0" quotePrefix="0" xfId="0"/>
    <xf borderId="0" fillId="0" fontId="0" numFmtId="49" pivotButton="0" quotePrefix="0" xfId="0"/>
    <xf borderId="0" fillId="0" fontId="3" numFmtId="49" pivotButton="0" quotePrefix="0" xfId="0"/>
    <xf applyAlignment="1" borderId="0" fillId="4" fontId="3" numFmtId="49" pivotButton="0" quotePrefix="0" xfId="0">
      <alignment/>
    </xf>
    <xf applyAlignment="1" borderId="0" fillId="4" fontId="3" numFmtId="49" pivotButton="0" quotePrefix="0" xfId="0">
      <alignment horizontal="left" wrapText="1"/>
    </xf>
    <xf borderId="0" fillId="0" fontId="5" numFmtId="49" pivotButton="0" quotePrefix="0" xfId="0"/>
    <xf applyAlignment="1" borderId="0" fillId="0" fontId="4" numFmtId="49" pivotButton="0" quotePrefix="0" xfId="0">
      <alignment horizontal="left"/>
    </xf>
    <xf applyAlignment="1" borderId="0" fillId="0" fontId="4" numFmtId="49" pivotButton="0" quotePrefix="0" xfId="0">
      <alignment/>
    </xf>
    <xf applyAlignment="1" borderId="0" fillId="0" fontId="4" numFmtId="49" pivotButton="0" quotePrefix="0" xfId="0">
      <alignment horizontal="left" wrapText="1"/>
    </xf>
    <xf applyAlignment="1" borderId="0" fillId="4" fontId="3" numFmtId="49" pivotButton="0" quotePrefix="0" xfId="0">
      <alignment horizontal="left"/>
    </xf>
    <xf borderId="0" fillId="0" fontId="1" numFmtId="49" pivotButton="0" quotePrefix="0" xfId="0"/>
    <xf applyAlignment="1" borderId="0" fillId="5" fontId="3" numFmtId="49" pivotButton="0" quotePrefix="0" xfId="0">
      <alignment/>
    </xf>
    <xf applyAlignment="1" borderId="0" fillId="4" fontId="3" numFmtId="49" pivotButton="0" quotePrefix="0" xfId="0">
      <alignment horizontal="center"/>
    </xf>
    <xf applyAlignment="1" borderId="0" fillId="4" fontId="3" numFmtId="49" pivotButton="0" quotePrefix="0" xfId="0">
      <alignment horizontal="center" wrapText="1"/>
    </xf>
    <xf borderId="0" fillId="0" fontId="4" numFmtId="49" pivotButton="0" quotePrefix="0" xfId="0"/>
    <xf applyAlignment="1" borderId="0" fillId="0" fontId="4" numFmtId="49" pivotButton="0" quotePrefix="0" xfId="0">
      <alignment wrapText="1"/>
    </xf>
    <xf applyAlignment="1" borderId="0" fillId="0" fontId="3" numFmtId="49" pivotButton="0" quotePrefix="0" xfId="0">
      <alignment horizontal="left"/>
    </xf>
    <xf applyAlignment="1" borderId="0" fillId="0" fontId="8" numFmtId="49" pivotButton="0" quotePrefix="0" xfId="0">
      <alignment/>
    </xf>
    <xf applyAlignment="1" borderId="0" fillId="0" fontId="5" numFmtId="49" pivotButton="0" quotePrefix="0" xfId="0">
      <alignment wrapText="1"/>
    </xf>
    <xf applyAlignment="1" borderId="0" fillId="0" fontId="0" numFmtId="49" pivotButton="0" quotePrefix="0" xfId="0">
      <alignment wrapText="1"/>
    </xf>
    <xf applyAlignment="1" borderId="0" fillId="4" fontId="1" numFmtId="0" pivotButton="0" quotePrefix="0" xfId="0">
      <alignment wrapText="1"/>
    </xf>
    <xf borderId="0" fillId="4" fontId="10" numFmtId="0" pivotButton="0" quotePrefix="0" xfId="0"/>
    <xf applyAlignment="1" borderId="0" fillId="4" fontId="5" numFmtId="49" pivotButton="0" quotePrefix="0" xfId="0">
      <alignment horizontal="left"/>
    </xf>
    <xf borderId="0" fillId="0" fontId="10" numFmtId="49" pivotButton="0" quotePrefix="0" xfId="0"/>
    <xf borderId="0" fillId="0" fontId="12" numFmtId="49" pivotButton="0" quotePrefix="0" xfId="0"/>
    <xf applyAlignment="1" borderId="0" fillId="0" fontId="12" numFmtId="49" pivotButton="0" quotePrefix="0" xfId="0">
      <alignment wrapText="1"/>
    </xf>
    <xf applyAlignment="1" borderId="0" fillId="0" fontId="0" numFmtId="49" pivotButton="0" quotePrefix="0" xfId="0">
      <alignment horizontal="left"/>
    </xf>
    <xf borderId="0" fillId="0" fontId="11" numFmtId="49" pivotButton="0" quotePrefix="0" xfId="0"/>
    <xf applyAlignment="1" borderId="0" fillId="3" fontId="8" numFmtId="49" pivotButton="0" quotePrefix="0" xfId="0">
      <alignment/>
    </xf>
    <xf borderId="0" fillId="3" fontId="10" numFmtId="49" pivotButton="0" quotePrefix="0" xfId="0"/>
    <xf borderId="0" fillId="3" fontId="12" numFmtId="49" pivotButton="0" quotePrefix="0" xfId="0"/>
    <xf applyAlignment="1" borderId="0" fillId="3" fontId="12" numFmtId="49" pivotButton="0" quotePrefix="0" xfId="0">
      <alignment wrapText="1"/>
    </xf>
    <xf borderId="0" fillId="3" fontId="0" numFmtId="49" pivotButton="0" quotePrefix="0" xfId="0"/>
    <xf borderId="1" fillId="0" fontId="3" numFmtId="49" pivotButton="0" quotePrefix="0" xfId="0"/>
    <xf applyAlignment="1" borderId="1" fillId="4" fontId="3" numFmtId="49" pivotButton="0" quotePrefix="0" xfId="0">
      <alignment/>
    </xf>
    <xf borderId="1" fillId="0" fontId="5" numFmtId="49" pivotButton="0" quotePrefix="0" xfId="0"/>
    <xf borderId="1" fillId="3" fontId="12" numFmtId="49" pivotButton="0" quotePrefix="0" xfId="0"/>
    <xf borderId="1" fillId="0" fontId="12" numFmtId="49" pivotButton="0" quotePrefix="0" xfId="0"/>
    <xf applyAlignment="1" borderId="0" fillId="4" fontId="12" numFmtId="49" pivotButton="0" quotePrefix="0" xfId="0">
      <alignment horizontal="right"/>
    </xf>
    <xf applyAlignment="1" borderId="0" fillId="4" fontId="13" numFmtId="49" pivotButton="0" quotePrefix="0" xfId="0">
      <alignment horizontal="left"/>
    </xf>
    <xf applyAlignment="1" borderId="0" fillId="4" fontId="4" numFmtId="49" pivotButton="0" quotePrefix="0" xfId="0">
      <alignment/>
    </xf>
    <xf borderId="0" fillId="4" fontId="5" numFmtId="49" pivotButton="0" quotePrefix="0" xfId="0"/>
    <xf borderId="1" fillId="4" fontId="5" numFmtId="49" pivotButton="0" quotePrefix="0" xfId="0"/>
    <xf applyAlignment="1" borderId="0" fillId="0" fontId="15" numFmtId="49" pivotButton="0" quotePrefix="0" xfId="0">
      <alignment/>
    </xf>
    <xf borderId="0" fillId="0" fontId="2" numFmtId="49" pivotButton="0" quotePrefix="0" xfId="0"/>
    <xf borderId="0" fillId="0" fontId="16" numFmtId="49" pivotButton="0" quotePrefix="0" xfId="0"/>
    <xf borderId="1" fillId="0" fontId="16" numFmtId="49" pivotButton="0" quotePrefix="0" xfId="0"/>
    <xf applyAlignment="1" borderId="0" fillId="0" fontId="16" numFmtId="49" pivotButton="0" quotePrefix="0" xfId="0">
      <alignment wrapText="1"/>
    </xf>
    <xf applyAlignment="1" borderId="0" fillId="4" fontId="10" numFmtId="49" pivotButton="0" quotePrefix="0" xfId="0">
      <alignment horizontal="right" vertical="center"/>
    </xf>
    <xf applyAlignment="1" borderId="0" fillId="4" fontId="14" numFmtId="49" pivotButton="0" quotePrefix="0" xfId="0">
      <alignment horizontal="right" vertical="center"/>
    </xf>
    <xf applyAlignment="1" borderId="0" fillId="4" fontId="10" numFmtId="49" pivotButton="0" quotePrefix="0" xfId="0">
      <alignment horizontal="right" vertical="center" wrapText="1"/>
    </xf>
    <xf applyAlignment="1" borderId="0" fillId="4" fontId="2" numFmtId="49" pivotButton="0" quotePrefix="0" xfId="0">
      <alignment horizontal="right" vertical="center"/>
    </xf>
    <xf applyAlignment="1" borderId="0" fillId="6" fontId="6" numFmtId="49" pivotButton="0" quotePrefix="0" xfId="0">
      <alignment/>
    </xf>
    <xf applyAlignment="1" borderId="0" fillId="0" fontId="7" numFmtId="49" pivotButton="0" quotePrefix="0" xfId="0">
      <alignment/>
    </xf>
    <xf applyAlignment="1" borderId="0" fillId="0" fontId="9" numFmtId="49" pivotButton="0" quotePrefix="0" xfId="0">
      <alignment/>
    </xf>
    <xf applyAlignment="1" borderId="0" fillId="3" fontId="4" numFmtId="49" pivotButton="0" quotePrefix="0" xfId="0">
      <alignment/>
    </xf>
    <xf applyAlignment="1" borderId="0" fillId="2" fontId="4" numFmtId="49" pivotButton="0" quotePrefix="0" xfId="0">
      <alignment/>
    </xf>
    <xf applyAlignment="1" borderId="0" fillId="0" fontId="4" numFmtId="49" pivotButton="0" quotePrefix="0" xfId="0">
      <alignment horizontal="center"/>
    </xf>
    <xf applyAlignment="1" borderId="1" fillId="3" fontId="4" numFmtId="49" pivotButton="0" quotePrefix="0" xfId="0">
      <alignment horizontal="left"/>
    </xf>
    <xf applyAlignment="1" borderId="0" fillId="4" fontId="8" numFmtId="49" pivotButton="0" quotePrefix="0" xfId="0">
      <alignment horizontal="right"/>
    </xf>
    <xf applyAlignment="1" borderId="1" fillId="0" fontId="4" numFmtId="49" pivotButton="0" quotePrefix="0" xfId="0">
      <alignment/>
    </xf>
    <xf borderId="0" fillId="0" fontId="17" numFmtId="0" pivotButton="0" quotePrefix="0" xfId="0"/>
    <xf applyAlignment="1" borderId="0" fillId="4" fontId="18" numFmtId="49" pivotButton="0" quotePrefix="0" xfId="0">
      <alignment/>
    </xf>
    <xf borderId="0" fillId="0" fontId="19" numFmtId="49" pivotButton="0" quotePrefix="0" xfId="0"/>
    <xf applyAlignment="1" borderId="0" fillId="4" fontId="18" numFmtId="49" pivotButton="0" quotePrefix="0" xfId="0">
      <alignment horizontal="left"/>
    </xf>
    <xf borderId="1" fillId="0" fontId="18" numFmtId="49" pivotButton="0" quotePrefix="0" xfId="0"/>
    <xf applyAlignment="1" borderId="1" fillId="4" fontId="18" numFmtId="49" pivotButton="0" quotePrefix="0" xfId="0">
      <alignment/>
    </xf>
    <xf borderId="0" fillId="0" fontId="18" numFmtId="49" pivotButton="0" quotePrefix="0" xfId="0"/>
    <xf applyAlignment="1" borderId="0" fillId="4" fontId="18" numFmtId="49" pivotButton="0" quotePrefix="0" xfId="0">
      <alignment horizontal="left" wrapText="1"/>
    </xf>
    <xf borderId="0" fillId="0" fontId="20" numFmtId="49" pivotButton="0" quotePrefix="0" xfId="0"/>
    <xf applyAlignment="1" borderId="0" fillId="0" fontId="21" numFmtId="49" pivotButton="0" quotePrefix="0" xfId="0">
      <alignment/>
    </xf>
    <xf borderId="0" fillId="0" fontId="22" numFmtId="49" pivotButton="0" quotePrefix="0" xfId="0"/>
    <xf borderId="1" fillId="0" fontId="22" numFmtId="49" pivotButton="0" quotePrefix="0" xfId="0"/>
    <xf applyAlignment="1" borderId="0" fillId="4" fontId="22" numFmtId="49" pivotButton="0" quotePrefix="0" xfId="0">
      <alignment horizontal="right"/>
    </xf>
    <xf applyAlignment="1" borderId="0" fillId="4" fontId="21" numFmtId="49" pivotButton="0" quotePrefix="0" xfId="0">
      <alignment/>
    </xf>
    <xf borderId="0" fillId="4" fontId="20" numFmtId="49" pivotButton="0" quotePrefix="0" xfId="0"/>
    <xf borderId="0" fillId="4" fontId="22" numFmtId="49" pivotButton="0" quotePrefix="0" xfId="0"/>
    <xf borderId="1" fillId="4" fontId="22" numFmtId="49" pivotButton="0" quotePrefix="0" xfId="0"/>
    <xf applyAlignment="1" borderId="0" fillId="0" fontId="20" numFmtId="49" pivotButton="0" quotePrefix="0" xfId="0">
      <alignment wrapText="1"/>
    </xf>
    <xf applyAlignment="1" borderId="0" fillId="3" fontId="21" numFmtId="49" pivotButton="0" quotePrefix="0" xfId="0">
      <alignment/>
    </xf>
    <xf borderId="0" fillId="3" fontId="20" numFmtId="49" pivotButton="0" quotePrefix="0" xfId="0"/>
    <xf borderId="0" fillId="3" fontId="22" numFmtId="49" pivotButton="0" quotePrefix="0" xfId="0"/>
    <xf borderId="1" fillId="3" fontId="22" numFmtId="49" pivotButton="0" quotePrefix="0" xfId="0"/>
    <xf applyAlignment="1" borderId="0" fillId="4" fontId="20" numFmtId="49" pivotButton="0" quotePrefix="0" xfId="0">
      <alignment horizontal="right" vertical="center"/>
    </xf>
    <xf applyAlignment="1" borderId="0" fillId="3" fontId="22" numFmtId="49" pivotButton="0" quotePrefix="0" xfId="0">
      <alignment wrapText="1"/>
    </xf>
    <xf applyAlignment="1" borderId="0" fillId="0" fontId="22" numFmtId="49" pivotButton="0" quotePrefix="0" xfId="0">
      <alignment wrapText="1"/>
    </xf>
    <xf applyAlignment="1" borderId="0" fillId="4" fontId="23" numFmtId="49" pivotButton="0" quotePrefix="0" xfId="0">
      <alignment horizontal="right" vertical="center"/>
    </xf>
    <xf applyAlignment="1" borderId="0" fillId="4" fontId="20" numFmtId="49" pivotButton="0" quotePrefix="0" xfId="0">
      <alignment horizontal="right" vertical="center" wrapText="1"/>
    </xf>
    <xf applyAlignment="1" borderId="0" fillId="0" fontId="20" numFmtId="49" pivotButton="0" quotePrefix="0" xfId="0">
      <alignment horizontal="left"/>
    </xf>
    <xf applyAlignment="1" borderId="0" fillId="4" fontId="22" numFmtId="49" pivotButton="0" quotePrefix="0" xfId="0">
      <alignment horizontal="left"/>
    </xf>
    <xf borderId="0" fillId="0" fontId="21" numFmtId="49" pivotButton="0" quotePrefix="0" xfId="0"/>
    <xf borderId="0" fillId="0" fontId="24" numFmtId="49" pivotButton="0" quotePrefix="0" xfId="0"/>
    <xf borderId="0" fillId="0" fontId="20" numFmtId="0" pivotButton="0" quotePrefix="0" xfId="0"/>
    <xf borderId="0" fillId="0" fontId="25" numFmtId="0" pivotButton="0" quotePrefix="0" xfId="0"/>
    <xf applyAlignment="1" borderId="0" fillId="6" fontId="21" numFmtId="49" pivotButton="0" quotePrefix="0" xfId="0">
      <alignment/>
    </xf>
    <xf applyAlignment="1" borderId="0" fillId="0" fontId="18" numFmtId="49" pivotButton="0" quotePrefix="0" xfId="0">
      <alignment/>
    </xf>
    <xf applyAlignment="1" borderId="0" fillId="0" fontId="21" numFmtId="49" pivotButton="0" quotePrefix="0" xfId="0">
      <alignment horizontal="center"/>
    </xf>
    <xf applyAlignment="1" borderId="1" fillId="3" fontId="21" numFmtId="49" pivotButton="0" quotePrefix="0" xfId="0">
      <alignment horizontal="left"/>
    </xf>
    <xf applyAlignment="1" borderId="0" fillId="4" fontId="21" numFmtId="49" pivotButton="0" quotePrefix="0" xfId="0">
      <alignment horizontal="right"/>
    </xf>
    <xf applyAlignment="1" borderId="1" fillId="0" fontId="21" numFmtId="49" pivotButton="0" quotePrefix="0" xfId="0">
      <alignment/>
    </xf>
    <xf applyAlignment="1" borderId="0" fillId="0" fontId="21" numFmtId="49" pivotButton="0" quotePrefix="0" xfId="0">
      <alignment horizontal="left" wrapText="1"/>
    </xf>
    <xf applyAlignment="1" borderId="0" fillId="0" fontId="18" numFmtId="49" pivotButton="0" quotePrefix="0" xfId="0">
      <alignment horizontal="left"/>
    </xf>
    <xf applyAlignment="1" borderId="0" fillId="0" fontId="21" numFmtId="49" pivotButton="0" quotePrefix="0" xfId="0">
      <alignment horizontal="left"/>
    </xf>
    <xf borderId="0" fillId="4" fontId="1" numFmtId="49" pivotButton="0" quotePrefix="0" xfId="0"/>
    <xf borderId="1" fillId="4" fontId="3" numFmtId="49" pivotButton="0" quotePrefix="0" xfId="0"/>
    <xf borderId="0" fillId="4" fontId="3" numFmtId="49" pivotButton="0" quotePrefix="0" xfId="0"/>
    <xf applyAlignment="1" borderId="0" fillId="4" fontId="0" numFmtId="49" pivotButton="0" quotePrefix="0" xfId="0">
      <alignment wrapText="1"/>
    </xf>
    <xf applyAlignment="1" borderId="0" fillId="4" fontId="8" numFmtId="49" pivotButton="0" quotePrefix="0" xfId="0">
      <alignment/>
    </xf>
    <xf borderId="0" fillId="4" fontId="10" numFmtId="49" pivotButton="0" quotePrefix="0" xfId="0"/>
    <xf borderId="0" fillId="4" fontId="12" numFmtId="49" pivotButton="0" quotePrefix="0" xfId="0"/>
    <xf borderId="1" fillId="4" fontId="12" numFmtId="49" pivotButton="0" quotePrefix="0" xfId="0"/>
    <xf applyAlignment="1" borderId="0" fillId="4" fontId="12" numFmtId="49" pivotButton="0" quotePrefix="0" xfId="0">
      <alignment wrapText="1"/>
    </xf>
    <xf applyAlignment="1" borderId="0" fillId="4" fontId="5" numFmtId="49" pivotButton="0" quotePrefix="0" xfId="0">
      <alignment wrapText="1"/>
    </xf>
    <xf applyAlignment="1" borderId="0" fillId="4" fontId="15" numFmtId="49" pivotButton="0" quotePrefix="0" xfId="0">
      <alignment/>
    </xf>
    <xf borderId="0" fillId="4" fontId="2" numFmtId="49" pivotButton="0" quotePrefix="0" xfId="0"/>
    <xf borderId="0" fillId="4" fontId="16" numFmtId="49" pivotButton="0" quotePrefix="0" xfId="0"/>
    <xf borderId="1" fillId="4" fontId="16" numFmtId="49" pivotButton="0" quotePrefix="0" xfId="0"/>
    <xf applyAlignment="1" borderId="0" fillId="4" fontId="16" numFmtId="49" pivotButton="0" quotePrefix="0" xfId="0">
      <alignment wrapText="1"/>
    </xf>
    <xf applyAlignment="1" borderId="0" fillId="4" fontId="0" numFmtId="49" pivotButton="0" quotePrefix="0" xfId="0">
      <alignment horizontal="left"/>
    </xf>
    <xf borderId="0" fillId="4" fontId="4" numFmtId="49" pivotButton="0" quotePrefix="0" xfId="0"/>
    <xf borderId="0" fillId="4" fontId="11" numFmtId="49" pivotButton="0" quotePrefix="0" xfId="0"/>
    <xf borderId="0" fillId="4" fontId="17" numFmtId="0" pivotButton="0" quotePrefix="0" xfId="0"/>
    <xf applyAlignment="1" borderId="0" fillId="4" fontId="6" numFmtId="49" pivotButton="0" quotePrefix="0" xfId="0">
      <alignment/>
    </xf>
    <xf applyAlignment="1" borderId="0" fillId="4" fontId="7" numFmtId="49" pivotButton="0" quotePrefix="0" xfId="0">
      <alignment/>
    </xf>
    <xf applyAlignment="1" borderId="0" fillId="4" fontId="9" numFmtId="49" pivotButton="0" quotePrefix="0" xfId="0">
      <alignment/>
    </xf>
    <xf applyAlignment="1" borderId="0" fillId="4" fontId="4" numFmtId="49" pivotButton="0" quotePrefix="0" xfId="0">
      <alignment horizontal="center"/>
    </xf>
    <xf applyAlignment="1" borderId="1" fillId="4" fontId="4" numFmtId="49" pivotButton="0" quotePrefix="0" xfId="0">
      <alignment horizontal="left"/>
    </xf>
    <xf applyAlignment="1" borderId="1" fillId="4" fontId="4" numFmtId="49" pivotButton="0" quotePrefix="0" xfId="0">
      <alignment/>
    </xf>
    <xf applyAlignment="1" borderId="0" fillId="4" fontId="4" numFmtId="49" pivotButton="0" quotePrefix="0" xfId="0">
      <alignment horizontal="left" wrapText="1"/>
    </xf>
    <xf applyAlignment="1" borderId="0" fillId="4" fontId="4" numFmtId="49" pivotButton="0" quotePrefix="0" xfId="0">
      <alignment horizontal="left"/>
    </xf>
    <xf borderId="0" fillId="4" fontId="26" numFmtId="49" pivotButton="0" quotePrefix="0" xfId="0"/>
    <xf borderId="0" fillId="4" fontId="27" numFmtId="49" pivotButton="0" quotePrefix="0" xfId="0"/>
  </cellXfs>
  <cellStyles count="1">
    <cellStyle builtinId="0" hidden="0" name="Normal" xfId="0"/>
  </cellStyles>
  <dxfs count="3">
    <dxf>
      <fill>
        <patternFill patternType="solid">
          <bgColor rgb="00FF0000"/>
        </patternFill>
      </fill>
    </dxf>
    <dxf>
      <fill>
        <patternFill patternType="solid">
          <bgColor rgb="00FF9000"/>
        </patternFill>
      </fill>
    </dxf>
    <dxf>
      <fill>
        <patternFill patternType="solid">
          <bgColor rgb="00FFB2B2"/>
        </patternFill>
      </fill>
    </dxf>
  </dxf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comments/comment1.xml><?xml version="1.0" encoding="utf-8"?>
<comments xmlns="http://schemas.openxmlformats.org/spreadsheetml/2006/main">
  <authors>
    <author>author</author>
  </authors>
  <commentList>
    <comment authorId="0" ref="H1" shapeId="0">
      <text>
        <t>Source de la donnée sous la forme d'un code. Ex : "CD93"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comments" Target="/xl/comments/comment1.xml" Type="http://schemas.openxmlformats.org/officeDocument/2006/relationships/comments"/><Relationship Id="anysvml" Target="/xl/drawings/commentsDrawing1.vml" Type="http://schemas.openxmlformats.org/officeDocument/2006/relationships/vml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434"/>
  <sheetViews>
    <sheetView workbookViewId="0">
      <pane activePane="bottomLeft" state="frozen" topLeftCell="A2" ySplit="1"/>
      <selection activeCell="A1" pane="bottomLeft" sqref="A1"/>
    </sheetView>
  </sheetViews>
  <sheetFormatPr baseColWidth="8" defaultColWidth="14.544" defaultRowHeight="15"/>
  <cols>
    <col customWidth="1" max="1" min="1" style="43" width="14.832"/>
    <col customWidth="1" max="2" min="2" style="3" width="62.352"/>
    <col customWidth="1" max="3" min="3" style="3" width="35.568"/>
    <col customWidth="1" max="4" min="4" style="3" width="16.56"/>
    <col customWidth="1" max="5" min="5" style="3" width="25.776"/>
    <col customWidth="1" max="6" min="6" style="128" width="76.032"/>
    <col customWidth="1" max="7" min="7" style="43" width="64.36799999999999"/>
    <col customWidth="1" max="8" min="8" style="43" width="21.888"/>
    <col customWidth="1" max="9" min="9" style="12" width="22.176"/>
    <col customWidth="1" max="10" min="10" style="132" width="35.136"/>
    <col customWidth="1" max="11" min="11" style="131" width="85.824"/>
    <col customWidth="1" max="12" min="12" style="132" width="39.168"/>
    <col customWidth="1" max="13" min="13" style="43" width="16.56"/>
    <col customWidth="1" max="14" min="14" style="43" width="16.56"/>
    <col customWidth="1" max="15" min="15" style="43" width="16.56"/>
    <col customWidth="1" max="16" min="16" style="43" width="16.56"/>
    <col customWidth="1" max="17" min="17" style="43" width="16.56"/>
    <col customWidth="1" max="18" min="18" style="43" width="16.56"/>
    <col customWidth="1" max="19" min="19" style="43" width="16.56"/>
    <col customWidth="1" max="20" min="20" style="43" width="16.56"/>
    <col customWidth="1" max="21" min="21" style="43" width="16.56"/>
    <col customWidth="1" max="22" min="22" style="43" width="16.56"/>
    <col customWidth="1" max="23" min="23" style="43" width="16.56"/>
    <col customWidth="1" max="24" min="24" style="43" width="16.56"/>
    <col customWidth="1" max="25" min="25" style="43" width="16.56"/>
    <col customWidth="1" max="26" min="26" style="43" width="16.56"/>
    <col customWidth="1" max="16384" min="27" style="43" width="14.544"/>
  </cols>
  <sheetData>
    <row customFormat="1" customHeight="1" ht="15.75" r="1" s="6">
      <c r="A1" s="6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2" t="s">
        <v>5</v>
      </c>
      <c r="G1" s="6" t="s">
        <v>6</v>
      </c>
      <c r="H1" s="6" t="s">
        <v>7</v>
      </c>
      <c r="I1" s="106" t="s">
        <v>8</v>
      </c>
      <c r="J1" s="3" t="n"/>
      <c r="K1" s="3" t="n"/>
      <c r="L1" s="3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</row>
    <row customHeight="1" ht="15.75" r="2">
      <c r="A2" s="43" t="s">
        <v>9</v>
      </c>
      <c r="B2" s="3" t="s">
        <v>10</v>
      </c>
      <c r="C2" s="3" t="n"/>
      <c r="D2" s="3" t="s">
        <v>11</v>
      </c>
      <c r="E2" s="3" t="s">
        <v>12</v>
      </c>
      <c r="F2" s="3" t="s">
        <v>13</v>
      </c>
      <c r="G2" s="133">
        <f>HYPERLINK("https://www.aulnay-sous-bois.fr/mes-loisirs/culture/reseau-des-bibliotheques/mediabus/", "https://www.aulnay-sous-bois.fr/mes-loisirs/culture/reseau-des-bibliotheques/mediabus/")</f>
        <v/>
      </c>
      <c r="H2" s="44" t="s">
        <v>14</v>
      </c>
      <c r="I2" s="44" t="s">
        <v>15</v>
      </c>
      <c r="J2" s="3" t="n"/>
      <c r="K2" s="3" t="n"/>
      <c r="L2" s="3" t="n"/>
    </row>
    <row customHeight="1" ht="15.75" r="3">
      <c r="A3" s="4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4" t="n"/>
      <c r="H3" s="44" t="s">
        <v>14</v>
      </c>
      <c r="I3" s="44" t="s">
        <v>15</v>
      </c>
      <c r="J3" s="3" t="n"/>
      <c r="K3" s="3" t="n"/>
      <c r="L3" s="3" t="n"/>
    </row>
    <row customHeight="1" ht="15.75" r="4">
      <c r="A4" s="43" t="s">
        <v>22</v>
      </c>
      <c r="B4" s="3" t="s">
        <v>23</v>
      </c>
      <c r="C4" s="3" t="s">
        <v>24</v>
      </c>
      <c r="D4" s="3" t="s">
        <v>19</v>
      </c>
      <c r="E4" s="3" t="s">
        <v>20</v>
      </c>
      <c r="F4" s="3" t="s">
        <v>25</v>
      </c>
      <c r="G4" s="44" t="n"/>
      <c r="H4" s="44" t="s">
        <v>14</v>
      </c>
      <c r="I4" s="44" t="s">
        <v>15</v>
      </c>
      <c r="J4" s="3" t="n"/>
      <c r="K4" s="3" t="n"/>
      <c r="L4" s="3" t="n"/>
    </row>
    <row customHeight="1" ht="15.75" r="5">
      <c r="A5" s="43" t="s">
        <v>26</v>
      </c>
      <c r="B5" s="3" t="s">
        <v>27</v>
      </c>
      <c r="C5" s="3" t="s">
        <v>28</v>
      </c>
      <c r="D5" s="3" t="s">
        <v>19</v>
      </c>
      <c r="E5" s="3" t="s">
        <v>20</v>
      </c>
      <c r="F5" s="3" t="s">
        <v>29</v>
      </c>
      <c r="G5" s="44" t="n"/>
      <c r="H5" s="44" t="s">
        <v>14</v>
      </c>
      <c r="I5" s="44" t="s">
        <v>15</v>
      </c>
      <c r="J5" s="3" t="n"/>
      <c r="K5" s="3" t="n"/>
      <c r="L5" s="3" t="n"/>
    </row>
    <row customHeight="1" ht="15.75" r="6">
      <c r="A6" s="43" t="s">
        <v>30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44" t="s">
        <v>36</v>
      </c>
      <c r="H6" s="44" t="s">
        <v>14</v>
      </c>
      <c r="I6" s="44" t="s">
        <v>15</v>
      </c>
      <c r="J6" s="3" t="n"/>
      <c r="K6" s="3" t="n"/>
      <c r="L6" s="3" t="n"/>
    </row>
    <row customHeight="1" ht="15.75" r="7">
      <c r="A7" s="43" t="s">
        <v>37</v>
      </c>
      <c r="B7" s="3" t="s">
        <v>38</v>
      </c>
      <c r="C7" s="3" t="s">
        <v>39</v>
      </c>
      <c r="D7" s="3" t="s">
        <v>33</v>
      </c>
      <c r="E7" s="3" t="s">
        <v>34</v>
      </c>
      <c r="F7" s="3" t="s">
        <v>35</v>
      </c>
      <c r="G7" s="44" t="s">
        <v>36</v>
      </c>
      <c r="H7" s="44" t="s">
        <v>14</v>
      </c>
      <c r="I7" s="44" t="s">
        <v>15</v>
      </c>
      <c r="J7" s="3" t="n"/>
      <c r="K7" s="3" t="n"/>
      <c r="L7" s="3" t="n"/>
    </row>
    <row customHeight="1" ht="15.75" r="8">
      <c r="A8" s="43" t="s">
        <v>40</v>
      </c>
      <c r="B8" s="3" t="s">
        <v>41</v>
      </c>
      <c r="C8" s="3" t="s">
        <v>42</v>
      </c>
      <c r="D8" s="3" t="s">
        <v>33</v>
      </c>
      <c r="E8" s="3" t="s">
        <v>34</v>
      </c>
      <c r="F8" s="3" t="s">
        <v>43</v>
      </c>
      <c r="G8" s="44" t="s">
        <v>36</v>
      </c>
      <c r="H8" s="44" t="s">
        <v>14</v>
      </c>
      <c r="I8" s="44" t="s">
        <v>15</v>
      </c>
      <c r="J8" s="3" t="n"/>
      <c r="K8" s="3" t="n"/>
      <c r="L8" s="3" t="n"/>
    </row>
    <row customHeight="1" ht="15.75" r="9">
      <c r="A9" s="43" t="s">
        <v>44</v>
      </c>
      <c r="B9" s="3" t="s">
        <v>45</v>
      </c>
      <c r="C9" s="3" t="s">
        <v>46</v>
      </c>
      <c r="D9" s="3" t="s">
        <v>33</v>
      </c>
      <c r="E9" s="3" t="s">
        <v>34</v>
      </c>
      <c r="F9" s="3" t="s">
        <v>47</v>
      </c>
      <c r="G9" s="44" t="s">
        <v>36</v>
      </c>
      <c r="H9" s="44" t="s">
        <v>14</v>
      </c>
      <c r="I9" s="44" t="s">
        <v>15</v>
      </c>
      <c r="J9" s="3" t="n"/>
      <c r="K9" s="3" t="n"/>
      <c r="L9" s="3" t="n"/>
    </row>
    <row customHeight="1" ht="15.75" r="10">
      <c r="A10" s="43" t="s">
        <v>48</v>
      </c>
      <c r="B10" s="3" t="s">
        <v>49</v>
      </c>
      <c r="C10" s="3" t="s">
        <v>50</v>
      </c>
      <c r="D10" s="3" t="s">
        <v>33</v>
      </c>
      <c r="E10" s="3" t="s">
        <v>34</v>
      </c>
      <c r="F10" s="3" t="s">
        <v>51</v>
      </c>
      <c r="G10" s="44" t="n"/>
      <c r="H10" s="44" t="s">
        <v>14</v>
      </c>
      <c r="I10" s="44" t="s">
        <v>15</v>
      </c>
      <c r="J10" s="3" t="n"/>
      <c r="K10" s="3" t="n"/>
      <c r="L10" s="3" t="n"/>
    </row>
    <row customHeight="1" ht="15.75" r="11">
      <c r="A11" s="43" t="s">
        <v>52</v>
      </c>
      <c r="B11" s="3" t="s">
        <v>53</v>
      </c>
      <c r="C11" s="3" t="s">
        <v>54</v>
      </c>
      <c r="D11" s="3" t="s">
        <v>33</v>
      </c>
      <c r="E11" s="3" t="s">
        <v>34</v>
      </c>
      <c r="F11" s="3" t="s">
        <v>55</v>
      </c>
      <c r="G11" s="44" t="s">
        <v>56</v>
      </c>
      <c r="H11" s="44" t="s">
        <v>14</v>
      </c>
      <c r="I11" s="44" t="s">
        <v>15</v>
      </c>
      <c r="J11" s="3" t="n"/>
      <c r="K11" s="3" t="n"/>
      <c r="L11" s="3" t="n"/>
    </row>
    <row customHeight="1" ht="15.75" r="12">
      <c r="A12" s="43" t="s">
        <v>57</v>
      </c>
      <c r="B12" s="3" t="s">
        <v>58</v>
      </c>
      <c r="C12" s="3" t="s">
        <v>59</v>
      </c>
      <c r="D12" s="3" t="s">
        <v>33</v>
      </c>
      <c r="E12" s="3" t="s">
        <v>34</v>
      </c>
      <c r="F12" s="3" t="s">
        <v>60</v>
      </c>
      <c r="G12" s="44" t="s">
        <v>61</v>
      </c>
      <c r="H12" s="44" t="s">
        <v>14</v>
      </c>
      <c r="I12" s="44" t="s">
        <v>15</v>
      </c>
      <c r="J12" s="3" t="n"/>
      <c r="K12" s="3" t="n"/>
      <c r="L12" s="3" t="n"/>
    </row>
    <row customHeight="1" ht="15.75" r="13">
      <c r="A13" s="43" t="s">
        <v>62</v>
      </c>
      <c r="B13" s="3" t="s">
        <v>63</v>
      </c>
      <c r="C13" s="3" t="s">
        <v>64</v>
      </c>
      <c r="D13" s="3" t="s">
        <v>33</v>
      </c>
      <c r="E13" s="3" t="s">
        <v>34</v>
      </c>
      <c r="F13" s="3" t="s">
        <v>65</v>
      </c>
      <c r="G13" s="44" t="n"/>
      <c r="H13" s="44" t="s">
        <v>14</v>
      </c>
      <c r="I13" s="44" t="s">
        <v>15</v>
      </c>
      <c r="J13" s="3" t="n"/>
      <c r="K13" s="3" t="n"/>
      <c r="L13" s="3" t="n"/>
    </row>
    <row customHeight="1" ht="15.75" r="14">
      <c r="A14" s="43" t="s">
        <v>66</v>
      </c>
      <c r="B14" s="3" t="s">
        <v>67</v>
      </c>
      <c r="C14" s="3" t="s">
        <v>68</v>
      </c>
      <c r="D14" s="3" t="s">
        <v>33</v>
      </c>
      <c r="E14" s="3" t="s">
        <v>34</v>
      </c>
      <c r="F14" s="3" t="s">
        <v>69</v>
      </c>
      <c r="G14" s="44" t="s">
        <v>70</v>
      </c>
      <c r="H14" s="44" t="s">
        <v>14</v>
      </c>
      <c r="I14" s="44" t="s">
        <v>15</v>
      </c>
      <c r="J14" s="3" t="n"/>
      <c r="K14" s="3" t="n"/>
      <c r="L14" s="3" t="n"/>
    </row>
    <row customHeight="1" ht="15.75" r="15">
      <c r="A15" s="43" t="s">
        <v>71</v>
      </c>
      <c r="B15" s="3" t="s">
        <v>72</v>
      </c>
      <c r="C15" s="3" t="s">
        <v>73</v>
      </c>
      <c r="D15" s="3" t="s">
        <v>74</v>
      </c>
      <c r="E15" s="3" t="s">
        <v>75</v>
      </c>
      <c r="F15" s="3" t="s">
        <v>76</v>
      </c>
      <c r="G15" s="44" t="s">
        <v>77</v>
      </c>
      <c r="H15" s="44" t="s">
        <v>14</v>
      </c>
      <c r="I15" s="44" t="s">
        <v>15</v>
      </c>
      <c r="J15" s="3" t="n"/>
      <c r="K15" s="3" t="n"/>
      <c r="L15" s="3" t="n"/>
    </row>
    <row customHeight="1" ht="15.75" r="16">
      <c r="A16" s="43" t="s">
        <v>78</v>
      </c>
      <c r="B16" s="3" t="s">
        <v>79</v>
      </c>
      <c r="C16" s="3" t="s">
        <v>80</v>
      </c>
      <c r="D16" s="3" t="s">
        <v>74</v>
      </c>
      <c r="E16" s="3" t="s">
        <v>75</v>
      </c>
      <c r="F16" s="3" t="s">
        <v>81</v>
      </c>
      <c r="G16" s="44" t="s">
        <v>82</v>
      </c>
      <c r="H16" s="44" t="s">
        <v>14</v>
      </c>
      <c r="I16" s="44" t="s">
        <v>15</v>
      </c>
      <c r="J16" s="3" t="n"/>
      <c r="K16" s="3" t="n"/>
      <c r="L16" s="3" t="n"/>
    </row>
    <row customHeight="1" ht="15.75" r="17">
      <c r="A17" s="43" t="s">
        <v>83</v>
      </c>
      <c r="B17" s="3" t="s">
        <v>84</v>
      </c>
      <c r="C17" s="3" t="s">
        <v>85</v>
      </c>
      <c r="D17" s="3" t="s">
        <v>74</v>
      </c>
      <c r="E17" s="3" t="s">
        <v>86</v>
      </c>
      <c r="F17" s="3" t="s">
        <v>87</v>
      </c>
      <c r="G17" s="44" t="s">
        <v>88</v>
      </c>
      <c r="H17" s="44" t="s">
        <v>14</v>
      </c>
      <c r="I17" s="44" t="s">
        <v>15</v>
      </c>
      <c r="J17" s="3" t="n"/>
      <c r="K17" s="3" t="n"/>
      <c r="L17" s="3" t="n"/>
    </row>
    <row customHeight="1" ht="15.75" r="18">
      <c r="A18" s="43" t="s">
        <v>89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44" t="s">
        <v>95</v>
      </c>
      <c r="H18" s="44" t="s">
        <v>14</v>
      </c>
      <c r="I18" s="44" t="s">
        <v>15</v>
      </c>
      <c r="J18" s="3" t="n"/>
      <c r="K18" s="3" t="n"/>
      <c r="L18" s="3" t="n"/>
    </row>
    <row customHeight="1" ht="15.75" r="19">
      <c r="A19" s="43" t="s">
        <v>96</v>
      </c>
      <c r="B19" s="3" t="s">
        <v>97</v>
      </c>
      <c r="C19" s="3" t="s">
        <v>98</v>
      </c>
      <c r="D19" s="3" t="s">
        <v>92</v>
      </c>
      <c r="E19" s="3" t="s">
        <v>93</v>
      </c>
      <c r="F19" s="3" t="s">
        <v>99</v>
      </c>
      <c r="G19" s="44" t="s">
        <v>100</v>
      </c>
      <c r="H19" s="44" t="s">
        <v>14</v>
      </c>
      <c r="I19" s="44" t="s">
        <v>15</v>
      </c>
      <c r="J19" s="3" t="n"/>
      <c r="K19" s="3" t="n"/>
      <c r="L19" s="3" t="n"/>
    </row>
    <row customHeight="1" ht="15.75" r="20">
      <c r="A20" s="43" t="s">
        <v>101</v>
      </c>
      <c r="B20" s="3" t="s">
        <v>102</v>
      </c>
      <c r="C20" s="3" t="s">
        <v>103</v>
      </c>
      <c r="D20" s="3" t="s">
        <v>92</v>
      </c>
      <c r="E20" s="3" t="s">
        <v>93</v>
      </c>
      <c r="F20" s="3" t="s">
        <v>104</v>
      </c>
      <c r="G20" s="44" t="n"/>
      <c r="H20" s="44" t="s">
        <v>14</v>
      </c>
      <c r="I20" s="44" t="s">
        <v>15</v>
      </c>
      <c r="J20" s="3" t="n"/>
      <c r="K20" s="3" t="n"/>
      <c r="L20" s="3" t="n"/>
    </row>
    <row customHeight="1" ht="15.75" r="21">
      <c r="A21" s="43" t="s">
        <v>105</v>
      </c>
      <c r="B21" s="3" t="s">
        <v>106</v>
      </c>
      <c r="C21" s="3" t="s">
        <v>107</v>
      </c>
      <c r="D21" s="3" t="s">
        <v>92</v>
      </c>
      <c r="E21" s="3" t="s">
        <v>93</v>
      </c>
      <c r="F21" s="3" t="s">
        <v>108</v>
      </c>
      <c r="G21" s="44" t="s">
        <v>109</v>
      </c>
      <c r="H21" s="44" t="s">
        <v>14</v>
      </c>
      <c r="I21" s="44" t="s">
        <v>15</v>
      </c>
      <c r="J21" s="3" t="n"/>
      <c r="K21" s="3" t="n"/>
      <c r="L21" s="3" t="n"/>
    </row>
    <row customHeight="1" ht="15.75" r="22">
      <c r="A22" s="43" t="s">
        <v>110</v>
      </c>
      <c r="B22" s="3" t="s">
        <v>111</v>
      </c>
      <c r="C22" s="3" t="s">
        <v>112</v>
      </c>
      <c r="D22" s="3" t="s">
        <v>92</v>
      </c>
      <c r="E22" s="3" t="s">
        <v>93</v>
      </c>
      <c r="F22" s="3" t="s">
        <v>113</v>
      </c>
      <c r="G22" s="44" t="s">
        <v>114</v>
      </c>
      <c r="H22" s="44" t="s">
        <v>14</v>
      </c>
      <c r="I22" s="44" t="s">
        <v>15</v>
      </c>
      <c r="J22" s="3" t="n"/>
      <c r="K22" s="3" t="n"/>
      <c r="L22" s="3" t="n"/>
    </row>
    <row customHeight="1" ht="15.75" r="23">
      <c r="A23" s="43" t="s">
        <v>115</v>
      </c>
      <c r="B23" s="3" t="s">
        <v>116</v>
      </c>
      <c r="C23" s="3" t="s">
        <v>117</v>
      </c>
      <c r="D23" s="3" t="s">
        <v>92</v>
      </c>
      <c r="E23" s="3" t="s">
        <v>93</v>
      </c>
      <c r="F23" s="3" t="s">
        <v>118</v>
      </c>
      <c r="G23" s="44" t="s">
        <v>119</v>
      </c>
      <c r="H23" s="44" t="s">
        <v>14</v>
      </c>
      <c r="I23" s="44" t="s">
        <v>15</v>
      </c>
      <c r="J23" s="3" t="n"/>
      <c r="K23" s="3" t="n"/>
      <c r="L23" s="3" t="n"/>
    </row>
    <row customHeight="1" ht="15.75" r="24">
      <c r="A24" s="43" t="s">
        <v>120</v>
      </c>
      <c r="B24" s="3" t="s">
        <v>121</v>
      </c>
      <c r="C24" s="3" t="s">
        <v>122</v>
      </c>
      <c r="D24" s="3" t="s">
        <v>92</v>
      </c>
      <c r="E24" s="3" t="s">
        <v>93</v>
      </c>
      <c r="F24" s="3" t="s">
        <v>123</v>
      </c>
      <c r="G24" s="44" t="n"/>
      <c r="H24" s="44" t="s">
        <v>14</v>
      </c>
      <c r="I24" s="44" t="s">
        <v>15</v>
      </c>
      <c r="J24" s="3" t="n"/>
      <c r="K24" s="3" t="n"/>
      <c r="L24" s="3" t="n"/>
    </row>
    <row customHeight="1" ht="15.75" r="25">
      <c r="A25" s="43" t="s">
        <v>124</v>
      </c>
      <c r="B25" s="3" t="s">
        <v>125</v>
      </c>
      <c r="C25" s="3" t="s">
        <v>126</v>
      </c>
      <c r="D25" s="3" t="s">
        <v>92</v>
      </c>
      <c r="E25" s="3" t="s">
        <v>93</v>
      </c>
      <c r="F25" s="3" t="s">
        <v>127</v>
      </c>
      <c r="G25" s="44" t="s">
        <v>128</v>
      </c>
      <c r="H25" s="44" t="s">
        <v>14</v>
      </c>
      <c r="I25" s="44" t="s">
        <v>15</v>
      </c>
      <c r="J25" s="3" t="n"/>
      <c r="K25" s="3" t="n"/>
      <c r="L25" s="3" t="n"/>
    </row>
    <row customHeight="1" ht="15.75" r="26">
      <c r="A26" s="43" t="s">
        <v>129</v>
      </c>
      <c r="B26" s="3" t="s">
        <v>130</v>
      </c>
      <c r="C26" s="3" t="s">
        <v>131</v>
      </c>
      <c r="D26" s="3" t="s">
        <v>92</v>
      </c>
      <c r="E26" s="3" t="s">
        <v>93</v>
      </c>
      <c r="F26" s="3" t="s">
        <v>132</v>
      </c>
      <c r="G26" s="44" t="s">
        <v>133</v>
      </c>
      <c r="H26" s="44" t="s">
        <v>14</v>
      </c>
      <c r="I26" s="44" t="s">
        <v>15</v>
      </c>
      <c r="J26" s="3" t="n"/>
      <c r="K26" s="3" t="n"/>
      <c r="L26" s="3" t="n"/>
    </row>
    <row customHeight="1" ht="15.75" r="27">
      <c r="A27" s="43" t="s">
        <v>134</v>
      </c>
      <c r="B27" s="3" t="s">
        <v>135</v>
      </c>
      <c r="C27" s="3" t="s">
        <v>136</v>
      </c>
      <c r="D27" s="3" t="s">
        <v>92</v>
      </c>
      <c r="E27" s="3" t="s">
        <v>93</v>
      </c>
      <c r="F27" s="3" t="s">
        <v>137</v>
      </c>
      <c r="G27" s="44" t="s">
        <v>138</v>
      </c>
      <c r="H27" s="44" t="s">
        <v>14</v>
      </c>
      <c r="I27" s="44" t="s">
        <v>15</v>
      </c>
      <c r="J27" s="3" t="n"/>
      <c r="K27" s="3" t="n"/>
      <c r="L27" s="3" t="n"/>
    </row>
    <row customHeight="1" ht="15.75" r="28">
      <c r="A28" s="43" t="s">
        <v>139</v>
      </c>
      <c r="B28" s="3" t="s">
        <v>140</v>
      </c>
      <c r="C28" s="3" t="s">
        <v>141</v>
      </c>
      <c r="D28" s="3" t="s">
        <v>142</v>
      </c>
      <c r="E28" s="3" t="s">
        <v>143</v>
      </c>
      <c r="F28" s="3" t="s">
        <v>144</v>
      </c>
      <c r="G28" s="44" t="n"/>
      <c r="H28" s="44" t="s">
        <v>14</v>
      </c>
      <c r="I28" s="44" t="s">
        <v>15</v>
      </c>
      <c r="J28" s="3" t="n"/>
      <c r="K28" s="3" t="n"/>
      <c r="L28" s="3" t="n"/>
    </row>
    <row customHeight="1" ht="15.75" r="29">
      <c r="A29" s="43" t="s">
        <v>145</v>
      </c>
      <c r="B29" s="3" t="s">
        <v>146</v>
      </c>
      <c r="C29" s="3" t="s">
        <v>147</v>
      </c>
      <c r="D29" s="3" t="s">
        <v>142</v>
      </c>
      <c r="E29" s="3" t="s">
        <v>143</v>
      </c>
      <c r="F29" s="3" t="s">
        <v>148</v>
      </c>
      <c r="G29" s="44" t="n"/>
      <c r="H29" s="44" t="s">
        <v>14</v>
      </c>
      <c r="I29" s="44" t="s">
        <v>15</v>
      </c>
      <c r="J29" s="3" t="n"/>
      <c r="K29" s="3" t="n"/>
      <c r="L29" s="3" t="n"/>
    </row>
    <row customHeight="1" ht="15.75" r="30">
      <c r="A30" s="43" t="s">
        <v>149</v>
      </c>
      <c r="B30" s="3" t="s">
        <v>150</v>
      </c>
      <c r="C30" s="3" t="s">
        <v>151</v>
      </c>
      <c r="D30" s="3" t="s">
        <v>142</v>
      </c>
      <c r="E30" s="3" t="s">
        <v>143</v>
      </c>
      <c r="F30" s="3" t="s">
        <v>152</v>
      </c>
      <c r="G30" s="44" t="s">
        <v>153</v>
      </c>
      <c r="H30" s="44" t="s">
        <v>14</v>
      </c>
      <c r="I30" s="44" t="s">
        <v>15</v>
      </c>
      <c r="J30" s="3" t="n"/>
      <c r="K30" s="3" t="n"/>
      <c r="L30" s="3" t="n"/>
    </row>
    <row customHeight="1" ht="15.75" r="31">
      <c r="A31" s="43" t="s">
        <v>154</v>
      </c>
      <c r="B31" s="3" t="s">
        <v>155</v>
      </c>
      <c r="C31" s="3" t="s">
        <v>156</v>
      </c>
      <c r="D31" s="3" t="s">
        <v>142</v>
      </c>
      <c r="E31" s="3" t="s">
        <v>143</v>
      </c>
      <c r="F31" s="3" t="n"/>
      <c r="G31" s="133">
        <f>HYPERLINK("https://www.noisylesec.fr/equipements-publics/annuaire-th%C3%A9matique/m%C3%A9diath%C3%A8que-ludoth%C3%A8que-du-londeau", "https://www.noisylesec.fr/equipements-publics/annuaire-th%C3%A9matique/m%C3%A9diath%C3%A8que-ludoth%C3%A8que-du-londeau")</f>
        <v/>
      </c>
      <c r="H31" s="44" t="s">
        <v>14</v>
      </c>
      <c r="I31" s="44" t="s">
        <v>15</v>
      </c>
      <c r="J31" s="3" t="n"/>
      <c r="K31" s="3" t="n"/>
      <c r="L31" s="3" t="n"/>
    </row>
    <row customHeight="1" ht="15.75" r="32">
      <c r="A32" s="43" t="s">
        <v>157</v>
      </c>
      <c r="B32" s="3" t="s">
        <v>158</v>
      </c>
      <c r="C32" s="3" t="s">
        <v>159</v>
      </c>
      <c r="D32" s="3" t="s">
        <v>160</v>
      </c>
      <c r="E32" s="3" t="s">
        <v>161</v>
      </c>
      <c r="F32" s="3" t="s">
        <v>162</v>
      </c>
      <c r="G32" s="44" t="s">
        <v>163</v>
      </c>
      <c r="H32" s="44" t="s">
        <v>14</v>
      </c>
      <c r="I32" s="44" t="s">
        <v>15</v>
      </c>
      <c r="J32" s="3" t="n"/>
      <c r="K32" s="3" t="n"/>
      <c r="L32" s="3" t="n"/>
    </row>
    <row customHeight="1" ht="15.75" r="33">
      <c r="A33" s="43" t="s">
        <v>164</v>
      </c>
      <c r="B33" s="3" t="s">
        <v>165</v>
      </c>
      <c r="C33" s="3" t="s">
        <v>166</v>
      </c>
      <c r="D33" s="3" t="s">
        <v>160</v>
      </c>
      <c r="E33" s="3" t="s">
        <v>161</v>
      </c>
      <c r="F33" s="3" t="s">
        <v>167</v>
      </c>
      <c r="G33" s="44" t="s">
        <v>168</v>
      </c>
      <c r="H33" s="44" t="s">
        <v>14</v>
      </c>
      <c r="I33" s="44" t="s">
        <v>15</v>
      </c>
      <c r="J33" s="3" t="n"/>
      <c r="K33" s="3" t="n"/>
      <c r="L33" s="3" t="n"/>
    </row>
    <row customFormat="1" customHeight="1" ht="15.75" r="34" s="43">
      <c r="A34" s="43" t="s">
        <v>169</v>
      </c>
      <c r="B34" s="3" t="s">
        <v>170</v>
      </c>
      <c r="C34" s="3" t="s">
        <v>171</v>
      </c>
      <c r="D34" s="3" t="s">
        <v>172</v>
      </c>
      <c r="E34" s="3" t="s">
        <v>173</v>
      </c>
      <c r="F34" s="3" t="s">
        <v>174</v>
      </c>
      <c r="G34" s="133">
        <f>HYPERLINK("https://ville-gournay-sur-marne.fr/fr/rb/213748/la-maison-pour-tous", "https://ville-gournay-sur-marne.fr/fr/rb/213748/la-maison-pour-tous")</f>
        <v/>
      </c>
      <c r="H34" s="44" t="s">
        <v>14</v>
      </c>
      <c r="I34" s="44" t="s">
        <v>15</v>
      </c>
      <c r="J34" s="3" t="n"/>
      <c r="K34" s="3" t="n"/>
      <c r="L34" s="3" t="n"/>
      <c r="M34" s="43" t="n"/>
      <c r="N34" s="43" t="n"/>
      <c r="O34" s="43" t="n"/>
      <c r="P34" s="43" t="n"/>
      <c r="Q34" s="43" t="n"/>
      <c r="R34" s="43" t="n"/>
      <c r="S34" s="43" t="n"/>
      <c r="T34" s="43" t="n"/>
      <c r="U34" s="43" t="n"/>
      <c r="V34" s="43" t="n"/>
      <c r="W34" s="43" t="n"/>
      <c r="X34" s="43" t="n"/>
      <c r="Y34" s="43" t="n"/>
      <c r="Z34" s="43" t="n"/>
    </row>
    <row customHeight="1" ht="15.75" r="35">
      <c r="A35" s="43" t="s">
        <v>175</v>
      </c>
      <c r="B35" s="3" t="s">
        <v>176</v>
      </c>
      <c r="C35" s="3" t="s">
        <v>177</v>
      </c>
      <c r="D35" s="3" t="s">
        <v>160</v>
      </c>
      <c r="E35" s="3" t="s">
        <v>161</v>
      </c>
      <c r="F35" s="3" t="s">
        <v>178</v>
      </c>
      <c r="G35" s="44" t="s">
        <v>179</v>
      </c>
      <c r="H35" s="44" t="s">
        <v>14</v>
      </c>
      <c r="I35" s="44" t="s">
        <v>15</v>
      </c>
      <c r="J35" s="3" t="n"/>
      <c r="K35" s="3" t="n"/>
      <c r="L35" s="3" t="n"/>
    </row>
    <row customHeight="1" ht="15.75" r="36">
      <c r="A36" s="43" t="s">
        <v>180</v>
      </c>
      <c r="B36" s="3" t="s">
        <v>181</v>
      </c>
      <c r="C36" s="3" t="s">
        <v>182</v>
      </c>
      <c r="D36" s="3" t="s">
        <v>183</v>
      </c>
      <c r="E36" s="3" t="s">
        <v>184</v>
      </c>
      <c r="F36" s="3" t="s">
        <v>185</v>
      </c>
      <c r="G36" s="44" t="s">
        <v>186</v>
      </c>
      <c r="H36" s="44" t="s">
        <v>14</v>
      </c>
      <c r="I36" s="44" t="s">
        <v>15</v>
      </c>
      <c r="J36" s="3" t="n"/>
      <c r="K36" s="3" t="n"/>
      <c r="L36" s="3" t="n"/>
    </row>
    <row customHeight="1" ht="15.75" r="37">
      <c r="A37" s="43" t="s">
        <v>187</v>
      </c>
      <c r="B37" s="3" t="s">
        <v>188</v>
      </c>
      <c r="C37" s="3" t="s">
        <v>189</v>
      </c>
      <c r="D37" s="3" t="s">
        <v>183</v>
      </c>
      <c r="E37" s="3" t="s">
        <v>184</v>
      </c>
      <c r="F37" s="3" t="s">
        <v>190</v>
      </c>
      <c r="G37" s="44" t="s">
        <v>191</v>
      </c>
      <c r="H37" s="44" t="s">
        <v>14</v>
      </c>
      <c r="I37" s="44" t="s">
        <v>15</v>
      </c>
      <c r="J37" s="3" t="n"/>
      <c r="K37" s="3" t="n"/>
      <c r="L37" s="3" t="n"/>
    </row>
    <row customHeight="1" ht="15.75" r="38">
      <c r="A38" s="43" t="s">
        <v>192</v>
      </c>
      <c r="B38" s="3" t="s">
        <v>193</v>
      </c>
      <c r="C38" s="3" t="s">
        <v>194</v>
      </c>
      <c r="D38" s="3" t="s">
        <v>183</v>
      </c>
      <c r="E38" s="3" t="s">
        <v>184</v>
      </c>
      <c r="F38" s="3" t="s">
        <v>195</v>
      </c>
      <c r="G38" s="44" t="s">
        <v>196</v>
      </c>
      <c r="H38" s="44" t="s">
        <v>14</v>
      </c>
      <c r="I38" s="44" t="s">
        <v>15</v>
      </c>
      <c r="J38" s="3" t="n"/>
      <c r="K38" s="3" t="n"/>
      <c r="L38" s="3" t="n"/>
    </row>
    <row customHeight="1" ht="15.75" r="39">
      <c r="A39" s="43" t="s">
        <v>197</v>
      </c>
      <c r="B39" s="3" t="s">
        <v>198</v>
      </c>
      <c r="C39" s="3" t="s">
        <v>199</v>
      </c>
      <c r="D39" s="3" t="s">
        <v>183</v>
      </c>
      <c r="E39" s="3" t="s">
        <v>200</v>
      </c>
      <c r="F39" s="3" t="s">
        <v>201</v>
      </c>
      <c r="G39" s="44" t="s">
        <v>202</v>
      </c>
      <c r="H39" s="44" t="s">
        <v>14</v>
      </c>
      <c r="I39" s="44" t="s">
        <v>15</v>
      </c>
      <c r="J39" s="3" t="n"/>
      <c r="K39" s="3" t="n"/>
      <c r="L39" s="3" t="n"/>
    </row>
    <row customHeight="1" ht="15.75" r="40">
      <c r="A40" s="43" t="s">
        <v>203</v>
      </c>
      <c r="B40" s="3" t="s">
        <v>204</v>
      </c>
      <c r="C40" s="3" t="s">
        <v>205</v>
      </c>
      <c r="D40" s="3" t="s">
        <v>183</v>
      </c>
      <c r="E40" s="3" t="s">
        <v>184</v>
      </c>
      <c r="F40" s="3" t="n"/>
      <c r="G40" s="44" t="n"/>
      <c r="H40" s="44" t="s">
        <v>14</v>
      </c>
      <c r="I40" s="44" t="s">
        <v>15</v>
      </c>
      <c r="J40" s="3" t="n"/>
      <c r="K40" s="3" t="n"/>
      <c r="L40" s="3" t="n"/>
    </row>
    <row customHeight="1" ht="15.75" r="41">
      <c r="A41" s="43" t="s">
        <v>206</v>
      </c>
      <c r="B41" s="3" t="s">
        <v>207</v>
      </c>
      <c r="C41" s="3" t="s">
        <v>208</v>
      </c>
      <c r="D41" s="3" t="s">
        <v>183</v>
      </c>
      <c r="E41" s="3" t="s">
        <v>184</v>
      </c>
      <c r="F41" s="3" t="s">
        <v>209</v>
      </c>
      <c r="G41" s="44" t="s">
        <v>210</v>
      </c>
      <c r="H41" s="44" t="s">
        <v>14</v>
      </c>
      <c r="I41" s="44" t="s">
        <v>15</v>
      </c>
      <c r="J41" s="3" t="n"/>
      <c r="K41" s="3" t="n"/>
      <c r="L41" s="3" t="n"/>
    </row>
    <row customHeight="1" ht="15.75" r="42">
      <c r="A42" s="43" t="s">
        <v>211</v>
      </c>
      <c r="B42" s="3" t="s">
        <v>212</v>
      </c>
      <c r="C42" s="3" t="s">
        <v>213</v>
      </c>
      <c r="D42" s="3" t="s">
        <v>214</v>
      </c>
      <c r="E42" s="3" t="s">
        <v>215</v>
      </c>
      <c r="F42" s="3" t="n"/>
      <c r="G42" s="44" t="s">
        <v>216</v>
      </c>
      <c r="H42" s="44" t="s">
        <v>14</v>
      </c>
      <c r="I42" s="44" t="s">
        <v>15</v>
      </c>
      <c r="J42" s="3" t="n"/>
      <c r="K42" s="3" t="n"/>
      <c r="L42" s="3" t="n"/>
    </row>
    <row customHeight="1" ht="15.75" r="43">
      <c r="A43" s="43" t="s">
        <v>217</v>
      </c>
      <c r="B43" s="3" t="s">
        <v>218</v>
      </c>
      <c r="C43" s="3" t="s">
        <v>219</v>
      </c>
      <c r="D43" s="3" t="s">
        <v>214</v>
      </c>
      <c r="E43" s="3" t="s">
        <v>215</v>
      </c>
      <c r="F43" s="3" t="s">
        <v>220</v>
      </c>
      <c r="G43" s="44" t="s">
        <v>221</v>
      </c>
      <c r="H43" s="44" t="s">
        <v>14</v>
      </c>
      <c r="I43" s="44" t="s">
        <v>15</v>
      </c>
      <c r="J43" s="3" t="n"/>
      <c r="K43" s="3" t="n"/>
      <c r="L43" s="3" t="n"/>
    </row>
    <row customHeight="1" ht="15.75" r="44">
      <c r="A44" s="43" t="s">
        <v>222</v>
      </c>
      <c r="B44" s="3" t="s">
        <v>223</v>
      </c>
      <c r="C44" s="3" t="s">
        <v>224</v>
      </c>
      <c r="D44" s="3" t="s">
        <v>225</v>
      </c>
      <c r="E44" s="3" t="s">
        <v>226</v>
      </c>
      <c r="F44" s="3" t="s">
        <v>227</v>
      </c>
      <c r="G44" s="44" t="s">
        <v>228</v>
      </c>
      <c r="H44" s="44" t="s">
        <v>14</v>
      </c>
      <c r="I44" s="44" t="s">
        <v>15</v>
      </c>
      <c r="J44" s="3" t="n"/>
      <c r="K44" s="3" t="n"/>
      <c r="L44" s="3" t="n"/>
    </row>
    <row customHeight="1" ht="15.75" r="45">
      <c r="A45" s="43" t="s">
        <v>229</v>
      </c>
      <c r="B45" s="3" t="s">
        <v>230</v>
      </c>
      <c r="C45" s="3" t="s">
        <v>231</v>
      </c>
      <c r="D45" s="3" t="s">
        <v>225</v>
      </c>
      <c r="E45" s="3" t="s">
        <v>226</v>
      </c>
      <c r="F45" s="3" t="s">
        <v>232</v>
      </c>
      <c r="G45" s="44" t="s">
        <v>233</v>
      </c>
      <c r="H45" s="44" t="s">
        <v>14</v>
      </c>
      <c r="I45" s="44" t="s">
        <v>15</v>
      </c>
      <c r="J45" s="3" t="n"/>
      <c r="K45" s="3" t="n"/>
      <c r="L45" s="3" t="n"/>
    </row>
    <row customHeight="1" ht="15.75" r="46">
      <c r="A46" s="43" t="s">
        <v>234</v>
      </c>
      <c r="B46" s="3" t="s">
        <v>235</v>
      </c>
      <c r="C46" s="3" t="s">
        <v>236</v>
      </c>
      <c r="D46" s="3" t="s">
        <v>225</v>
      </c>
      <c r="E46" s="3" t="s">
        <v>226</v>
      </c>
      <c r="F46" s="3" t="s">
        <v>237</v>
      </c>
      <c r="G46" s="44" t="s">
        <v>238</v>
      </c>
      <c r="H46" s="44" t="s">
        <v>14</v>
      </c>
      <c r="I46" s="44" t="s">
        <v>15</v>
      </c>
      <c r="J46" s="3" t="n"/>
      <c r="K46" s="3" t="n"/>
      <c r="L46" s="3" t="n"/>
    </row>
    <row customHeight="1" ht="15.75" r="47">
      <c r="A47" s="43" t="s">
        <v>239</v>
      </c>
      <c r="B47" s="3" t="s">
        <v>240</v>
      </c>
      <c r="C47" s="3" t="s">
        <v>241</v>
      </c>
      <c r="D47" s="3" t="s">
        <v>225</v>
      </c>
      <c r="E47" s="3" t="s">
        <v>226</v>
      </c>
      <c r="F47" s="3" t="s">
        <v>242</v>
      </c>
      <c r="G47" s="44" t="s">
        <v>243</v>
      </c>
      <c r="H47" s="44" t="s">
        <v>14</v>
      </c>
      <c r="I47" s="44" t="s">
        <v>15</v>
      </c>
      <c r="J47" s="3" t="n"/>
      <c r="K47" s="3" t="n"/>
      <c r="L47" s="3" t="n"/>
    </row>
    <row customHeight="1" ht="15.75" r="48">
      <c r="A48" s="43" t="s">
        <v>244</v>
      </c>
      <c r="B48" s="3" t="s">
        <v>245</v>
      </c>
      <c r="C48" s="3" t="s">
        <v>246</v>
      </c>
      <c r="D48" s="3" t="s">
        <v>247</v>
      </c>
      <c r="E48" s="3" t="s">
        <v>248</v>
      </c>
      <c r="F48" s="3" t="n"/>
      <c r="G48" s="44" t="s">
        <v>249</v>
      </c>
      <c r="H48" s="44" t="s">
        <v>14</v>
      </c>
      <c r="I48" s="44" t="s">
        <v>15</v>
      </c>
      <c r="J48" s="3" t="n"/>
      <c r="K48" s="3" t="n"/>
      <c r="L48" s="3" t="n"/>
    </row>
    <row customHeight="1" ht="15.75" r="49">
      <c r="A49" s="43" t="s">
        <v>250</v>
      </c>
      <c r="B49" s="3" t="s">
        <v>251</v>
      </c>
      <c r="C49" s="3" t="s">
        <v>252</v>
      </c>
      <c r="D49" s="3" t="s">
        <v>253</v>
      </c>
      <c r="E49" s="3" t="s">
        <v>254</v>
      </c>
      <c r="F49" s="3" t="s">
        <v>255</v>
      </c>
      <c r="G49" s="44" t="s">
        <v>256</v>
      </c>
      <c r="H49" s="44" t="s">
        <v>14</v>
      </c>
      <c r="I49" s="44" t="s">
        <v>15</v>
      </c>
      <c r="J49" s="3" t="n"/>
      <c r="K49" s="3" t="n"/>
      <c r="L49" s="3" t="n"/>
    </row>
    <row customHeight="1" ht="15.75" r="50">
      <c r="A50" s="43" t="s">
        <v>257</v>
      </c>
      <c r="B50" s="3" t="s">
        <v>258</v>
      </c>
      <c r="C50" s="3" t="s">
        <v>259</v>
      </c>
      <c r="D50" s="3" t="s">
        <v>253</v>
      </c>
      <c r="E50" s="3" t="s">
        <v>254</v>
      </c>
      <c r="F50" s="3" t="s">
        <v>260</v>
      </c>
      <c r="G50" s="44" t="n"/>
      <c r="H50" s="44" t="s">
        <v>14</v>
      </c>
      <c r="I50" s="44" t="s">
        <v>15</v>
      </c>
      <c r="J50" s="3" t="n"/>
      <c r="K50" s="3" t="n"/>
      <c r="L50" s="3" t="n"/>
    </row>
    <row customHeight="1" ht="15.75" r="51">
      <c r="A51" s="43" t="s">
        <v>261</v>
      </c>
      <c r="B51" s="3" t="s">
        <v>262</v>
      </c>
      <c r="C51" s="3" t="s">
        <v>263</v>
      </c>
      <c r="D51" s="3" t="s">
        <v>253</v>
      </c>
      <c r="E51" s="3" t="s">
        <v>254</v>
      </c>
      <c r="F51" s="3" t="s">
        <v>264</v>
      </c>
      <c r="G51" s="44" t="s">
        <v>265</v>
      </c>
      <c r="H51" s="44" t="s">
        <v>14</v>
      </c>
      <c r="I51" s="44" t="s">
        <v>15</v>
      </c>
      <c r="J51" s="3" t="n"/>
      <c r="K51" s="3" t="n"/>
      <c r="L51" s="3" t="n"/>
    </row>
    <row customHeight="1" ht="15.75" r="52">
      <c r="A52" s="43" t="s">
        <v>266</v>
      </c>
      <c r="B52" s="3" t="s">
        <v>267</v>
      </c>
      <c r="C52" s="3" t="s">
        <v>268</v>
      </c>
      <c r="D52" s="3" t="s">
        <v>253</v>
      </c>
      <c r="E52" s="3" t="s">
        <v>254</v>
      </c>
      <c r="F52" s="3" t="s">
        <v>269</v>
      </c>
      <c r="G52" s="44" t="s">
        <v>270</v>
      </c>
      <c r="H52" s="44" t="s">
        <v>14</v>
      </c>
      <c r="I52" s="44" t="s">
        <v>15</v>
      </c>
      <c r="J52" s="3" t="n"/>
      <c r="K52" s="3" t="n"/>
      <c r="L52" s="3" t="n"/>
    </row>
    <row customHeight="1" ht="15.75" r="53">
      <c r="A53" s="43" t="s">
        <v>271</v>
      </c>
      <c r="B53" s="3" t="s">
        <v>272</v>
      </c>
      <c r="C53" s="3" t="s">
        <v>273</v>
      </c>
      <c r="D53" s="3" t="s">
        <v>253</v>
      </c>
      <c r="E53" s="3" t="s">
        <v>254</v>
      </c>
      <c r="F53" s="3" t="s">
        <v>274</v>
      </c>
      <c r="G53" s="44" t="s">
        <v>275</v>
      </c>
      <c r="H53" s="44" t="s">
        <v>14</v>
      </c>
      <c r="I53" s="44" t="s">
        <v>15</v>
      </c>
      <c r="J53" s="3" t="n"/>
      <c r="K53" s="3" t="n"/>
      <c r="L53" s="3" t="n"/>
    </row>
    <row customHeight="1" ht="15.75" r="54">
      <c r="A54" s="43" t="s">
        <v>276</v>
      </c>
      <c r="B54" s="3" t="s">
        <v>277</v>
      </c>
      <c r="C54" s="3" t="s">
        <v>278</v>
      </c>
      <c r="D54" s="3" t="s">
        <v>279</v>
      </c>
      <c r="E54" s="3" t="s">
        <v>254</v>
      </c>
      <c r="F54" s="3" t="s">
        <v>280</v>
      </c>
      <c r="G54" s="44" t="s">
        <v>281</v>
      </c>
      <c r="H54" s="44" t="s">
        <v>14</v>
      </c>
      <c r="I54" s="44" t="s">
        <v>15</v>
      </c>
      <c r="J54" s="3" t="n"/>
      <c r="K54" s="3" t="n"/>
      <c r="L54" s="3" t="n"/>
    </row>
    <row customHeight="1" ht="15.75" r="55">
      <c r="A55" s="43" t="s">
        <v>282</v>
      </c>
      <c r="B55" s="3" t="s">
        <v>283</v>
      </c>
      <c r="C55" s="3" t="s">
        <v>284</v>
      </c>
      <c r="D55" s="3" t="s">
        <v>253</v>
      </c>
      <c r="E55" s="3" t="s">
        <v>254</v>
      </c>
      <c r="F55" s="3" t="s">
        <v>285</v>
      </c>
      <c r="G55" s="44" t="s">
        <v>286</v>
      </c>
      <c r="H55" s="44" t="s">
        <v>14</v>
      </c>
      <c r="I55" s="44" t="s">
        <v>15</v>
      </c>
      <c r="J55" s="3" t="n"/>
      <c r="K55" s="3" t="n"/>
      <c r="L55" s="3" t="n"/>
    </row>
    <row customHeight="1" ht="15.75" r="56">
      <c r="A56" s="43" t="s">
        <v>287</v>
      </c>
      <c r="B56" s="3" t="s">
        <v>288</v>
      </c>
      <c r="C56" s="3" t="s">
        <v>289</v>
      </c>
      <c r="D56" s="3" t="s">
        <v>253</v>
      </c>
      <c r="E56" s="3" t="s">
        <v>254</v>
      </c>
      <c r="F56" s="3" t="s">
        <v>290</v>
      </c>
      <c r="G56" s="44" t="s">
        <v>291</v>
      </c>
      <c r="H56" s="44" t="s">
        <v>14</v>
      </c>
      <c r="I56" s="44" t="s">
        <v>15</v>
      </c>
      <c r="J56" s="3" t="n"/>
      <c r="K56" s="3" t="n"/>
      <c r="L56" s="3" t="n"/>
    </row>
    <row customHeight="1" ht="15.75" r="57">
      <c r="A57" s="43" t="s">
        <v>292</v>
      </c>
      <c r="B57" s="3" t="s">
        <v>293</v>
      </c>
      <c r="C57" s="3" t="s">
        <v>294</v>
      </c>
      <c r="D57" s="3" t="s">
        <v>253</v>
      </c>
      <c r="E57" s="3" t="s">
        <v>254</v>
      </c>
      <c r="F57" s="3" t="s">
        <v>290</v>
      </c>
      <c r="G57" s="44" t="s">
        <v>295</v>
      </c>
      <c r="H57" s="44" t="s">
        <v>14</v>
      </c>
      <c r="I57" s="44" t="s">
        <v>15</v>
      </c>
      <c r="J57" s="3" t="n"/>
      <c r="K57" s="3" t="n"/>
      <c r="L57" s="3" t="n"/>
    </row>
    <row customHeight="1" ht="15.75" r="58">
      <c r="A58" s="43" t="s">
        <v>296</v>
      </c>
      <c r="B58" s="3" t="s">
        <v>297</v>
      </c>
      <c r="C58" s="3" t="s">
        <v>298</v>
      </c>
      <c r="D58" s="3" t="s">
        <v>253</v>
      </c>
      <c r="E58" s="3" t="s">
        <v>254</v>
      </c>
      <c r="F58" s="3" t="s">
        <v>299</v>
      </c>
      <c r="G58" s="44" t="s">
        <v>300</v>
      </c>
      <c r="H58" s="44" t="s">
        <v>14</v>
      </c>
      <c r="I58" s="44" t="s">
        <v>15</v>
      </c>
      <c r="J58" s="3" t="n"/>
      <c r="K58" s="3" t="n"/>
      <c r="L58" s="3" t="n"/>
    </row>
    <row customHeight="1" ht="15.75" r="59">
      <c r="A59" s="43" t="s">
        <v>301</v>
      </c>
      <c r="B59" s="3" t="s">
        <v>302</v>
      </c>
      <c r="C59" s="3" t="s">
        <v>294</v>
      </c>
      <c r="D59" s="3" t="s">
        <v>253</v>
      </c>
      <c r="E59" s="3" t="s">
        <v>254</v>
      </c>
      <c r="F59" s="3" t="s">
        <v>303</v>
      </c>
      <c r="G59" s="44" t="s">
        <v>304</v>
      </c>
      <c r="H59" s="44" t="s">
        <v>14</v>
      </c>
      <c r="I59" s="44" t="s">
        <v>15</v>
      </c>
      <c r="J59" s="3" t="n"/>
      <c r="K59" s="3" t="n"/>
      <c r="L59" s="3" t="n"/>
    </row>
    <row customHeight="1" ht="15.75" r="60">
      <c r="A60" s="43" t="s">
        <v>305</v>
      </c>
      <c r="B60" s="3" t="s">
        <v>306</v>
      </c>
      <c r="C60" s="3" t="s">
        <v>307</v>
      </c>
      <c r="D60" s="3" t="s">
        <v>253</v>
      </c>
      <c r="E60" s="3" t="s">
        <v>254</v>
      </c>
      <c r="F60" s="3" t="s">
        <v>308</v>
      </c>
      <c r="G60" s="44" t="s">
        <v>309</v>
      </c>
      <c r="H60" s="44" t="s">
        <v>14</v>
      </c>
      <c r="I60" s="44" t="s">
        <v>15</v>
      </c>
      <c r="J60" s="3" t="n"/>
      <c r="K60" s="3" t="n"/>
      <c r="L60" s="3" t="n"/>
    </row>
    <row customHeight="1" ht="15.75" r="61">
      <c r="A61" s="43" t="s">
        <v>310</v>
      </c>
      <c r="B61" s="3" t="s">
        <v>311</v>
      </c>
      <c r="C61" s="3" t="s">
        <v>312</v>
      </c>
      <c r="D61" s="3" t="s">
        <v>253</v>
      </c>
      <c r="E61" s="3" t="s">
        <v>254</v>
      </c>
      <c r="F61" s="3" t="s">
        <v>313</v>
      </c>
      <c r="G61" s="44" t="s">
        <v>314</v>
      </c>
      <c r="H61" s="44" t="s">
        <v>14</v>
      </c>
      <c r="I61" s="44" t="s">
        <v>15</v>
      </c>
      <c r="J61" s="3" t="n"/>
      <c r="K61" s="3" t="n"/>
      <c r="L61" s="3" t="n"/>
    </row>
    <row customHeight="1" ht="15.75" r="62">
      <c r="A62" s="43" t="s">
        <v>315</v>
      </c>
      <c r="B62" s="3" t="s">
        <v>316</v>
      </c>
      <c r="C62" s="3" t="s">
        <v>317</v>
      </c>
      <c r="D62" s="3" t="s">
        <v>253</v>
      </c>
      <c r="E62" s="3" t="s">
        <v>254</v>
      </c>
      <c r="F62" s="3" t="s">
        <v>318</v>
      </c>
      <c r="G62" s="44" t="s">
        <v>319</v>
      </c>
      <c r="H62" s="44" t="s">
        <v>14</v>
      </c>
      <c r="I62" s="44" t="s">
        <v>15</v>
      </c>
      <c r="J62" s="3" t="n"/>
      <c r="K62" s="3" t="n"/>
      <c r="L62" s="3" t="n"/>
    </row>
    <row customHeight="1" ht="15.75" r="63">
      <c r="A63" s="43" t="s">
        <v>320</v>
      </c>
      <c r="B63" s="3" t="s">
        <v>321</v>
      </c>
      <c r="C63" s="3" t="s">
        <v>322</v>
      </c>
      <c r="D63" s="3" t="s">
        <v>253</v>
      </c>
      <c r="E63" s="3" t="s">
        <v>254</v>
      </c>
      <c r="F63" s="3" t="s">
        <v>323</v>
      </c>
      <c r="G63" s="44" t="s">
        <v>324</v>
      </c>
      <c r="H63" s="44" t="s">
        <v>14</v>
      </c>
      <c r="I63" s="44" t="s">
        <v>15</v>
      </c>
      <c r="J63" s="3" t="n"/>
      <c r="K63" s="3" t="n"/>
      <c r="L63" s="3" t="n"/>
    </row>
    <row customHeight="1" ht="15.75" r="64">
      <c r="A64" s="43" t="s">
        <v>325</v>
      </c>
      <c r="B64" s="3" t="s">
        <v>326</v>
      </c>
      <c r="C64" s="3" t="s">
        <v>327</v>
      </c>
      <c r="D64" s="3" t="s">
        <v>328</v>
      </c>
      <c r="E64" s="3" t="s">
        <v>329</v>
      </c>
      <c r="F64" s="3" t="s">
        <v>330</v>
      </c>
      <c r="G64" s="44" t="s">
        <v>331</v>
      </c>
      <c r="H64" s="44" t="s">
        <v>14</v>
      </c>
      <c r="I64" s="44" t="s">
        <v>15</v>
      </c>
      <c r="J64" s="3" t="n"/>
      <c r="K64" s="3" t="n"/>
      <c r="L64" s="3" t="n"/>
    </row>
    <row customHeight="1" ht="15.75" r="65">
      <c r="A65" s="43" t="s">
        <v>332</v>
      </c>
      <c r="B65" s="3" t="s">
        <v>333</v>
      </c>
      <c r="C65" s="3" t="s">
        <v>334</v>
      </c>
      <c r="D65" s="3" t="s">
        <v>328</v>
      </c>
      <c r="E65" s="3" t="s">
        <v>329</v>
      </c>
      <c r="F65" s="3" t="s">
        <v>335</v>
      </c>
      <c r="G65" s="44" t="s">
        <v>336</v>
      </c>
      <c r="H65" s="44" t="s">
        <v>14</v>
      </c>
      <c r="I65" s="44" t="s">
        <v>15</v>
      </c>
      <c r="J65" s="3" t="n"/>
      <c r="K65" s="3" t="n"/>
      <c r="L65" s="3" t="n"/>
    </row>
    <row customHeight="1" ht="15.75" r="66">
      <c r="A66" s="43" t="s">
        <v>337</v>
      </c>
      <c r="B66" s="3" t="s">
        <v>338</v>
      </c>
      <c r="C66" s="3" t="s">
        <v>339</v>
      </c>
      <c r="D66" s="3" t="s">
        <v>340</v>
      </c>
      <c r="E66" s="3" t="s">
        <v>341</v>
      </c>
      <c r="F66" s="3" t="s">
        <v>342</v>
      </c>
      <c r="G66" s="44" t="s">
        <v>343</v>
      </c>
      <c r="H66" s="44" t="s">
        <v>14</v>
      </c>
      <c r="I66" s="44" t="s">
        <v>15</v>
      </c>
      <c r="J66" s="3" t="n"/>
      <c r="K66" s="3" t="n"/>
      <c r="L66" s="3" t="n"/>
    </row>
    <row customHeight="1" ht="15.75" r="67">
      <c r="A67" s="43" t="s">
        <v>344</v>
      </c>
      <c r="B67" s="3" t="s">
        <v>345</v>
      </c>
      <c r="C67" s="3" t="s">
        <v>346</v>
      </c>
      <c r="D67" s="3" t="s">
        <v>340</v>
      </c>
      <c r="E67" s="3" t="s">
        <v>341</v>
      </c>
      <c r="F67" s="3" t="s">
        <v>342</v>
      </c>
      <c r="G67" s="44" t="s">
        <v>347</v>
      </c>
      <c r="H67" s="44" t="s">
        <v>14</v>
      </c>
      <c r="I67" s="44" t="s">
        <v>15</v>
      </c>
      <c r="J67" s="3" t="n"/>
      <c r="K67" s="3" t="n"/>
      <c r="L67" s="3" t="n"/>
    </row>
    <row customHeight="1" ht="15.75" r="68">
      <c r="A68" s="43" t="s">
        <v>348</v>
      </c>
      <c r="B68" s="3" t="s">
        <v>349</v>
      </c>
      <c r="C68" s="3" t="s">
        <v>350</v>
      </c>
      <c r="D68" s="3" t="s">
        <v>340</v>
      </c>
      <c r="E68" s="3" t="s">
        <v>341</v>
      </c>
      <c r="F68" s="3" t="s">
        <v>351</v>
      </c>
      <c r="G68" s="44" t="s">
        <v>352</v>
      </c>
      <c r="H68" s="44" t="s">
        <v>14</v>
      </c>
      <c r="I68" s="44" t="s">
        <v>15</v>
      </c>
      <c r="J68" s="3" t="n"/>
      <c r="K68" s="3" t="n"/>
      <c r="L68" s="3" t="n"/>
    </row>
    <row customHeight="1" ht="15.75" r="69">
      <c r="A69" s="43" t="s">
        <v>353</v>
      </c>
      <c r="B69" s="3" t="s">
        <v>354</v>
      </c>
      <c r="C69" s="3" t="s">
        <v>355</v>
      </c>
      <c r="D69" s="3" t="s">
        <v>340</v>
      </c>
      <c r="E69" s="3" t="s">
        <v>341</v>
      </c>
      <c r="F69" s="3" t="s">
        <v>356</v>
      </c>
      <c r="G69" s="44" t="s">
        <v>357</v>
      </c>
      <c r="H69" s="44" t="s">
        <v>14</v>
      </c>
      <c r="I69" s="44" t="s">
        <v>15</v>
      </c>
      <c r="J69" s="3" t="n"/>
      <c r="K69" s="3" t="n"/>
      <c r="L69" s="3" t="n"/>
    </row>
    <row customHeight="1" ht="15.75" r="70">
      <c r="A70" s="43" t="s">
        <v>358</v>
      </c>
      <c r="B70" s="3" t="s">
        <v>135</v>
      </c>
      <c r="C70" s="3" t="s">
        <v>359</v>
      </c>
      <c r="D70" s="3" t="s">
        <v>340</v>
      </c>
      <c r="E70" s="3" t="s">
        <v>341</v>
      </c>
      <c r="F70" s="3" t="s">
        <v>360</v>
      </c>
      <c r="G70" s="44" t="s">
        <v>361</v>
      </c>
      <c r="H70" s="44" t="s">
        <v>14</v>
      </c>
      <c r="I70" s="44" t="s">
        <v>15</v>
      </c>
      <c r="J70" s="3" t="n"/>
      <c r="K70" s="3" t="n"/>
      <c r="L70" s="3" t="n"/>
    </row>
    <row customHeight="1" ht="15.75" r="71">
      <c r="A71" s="43" t="s">
        <v>362</v>
      </c>
      <c r="B71" s="3" t="s">
        <v>363</v>
      </c>
      <c r="C71" s="3" t="s">
        <v>364</v>
      </c>
      <c r="D71" s="3" t="s">
        <v>365</v>
      </c>
      <c r="E71" s="3" t="s">
        <v>366</v>
      </c>
      <c r="F71" s="3" t="s">
        <v>367</v>
      </c>
      <c r="G71" s="44" t="s">
        <v>368</v>
      </c>
      <c r="H71" s="44" t="s">
        <v>14</v>
      </c>
      <c r="I71" s="44" t="s">
        <v>15</v>
      </c>
      <c r="J71" s="3" t="n"/>
      <c r="K71" s="3" t="n"/>
      <c r="L71" s="3" t="n"/>
    </row>
    <row customHeight="1" ht="15.75" r="72">
      <c r="A72" s="43" t="s">
        <v>369</v>
      </c>
      <c r="B72" s="3" t="s">
        <v>97</v>
      </c>
      <c r="C72" s="3" t="s">
        <v>370</v>
      </c>
      <c r="D72" s="3" t="s">
        <v>365</v>
      </c>
      <c r="E72" s="3" t="s">
        <v>366</v>
      </c>
      <c r="F72" s="3" t="s">
        <v>371</v>
      </c>
      <c r="G72" s="44" t="n"/>
      <c r="H72" s="44" t="s">
        <v>14</v>
      </c>
      <c r="I72" s="44" t="s">
        <v>15</v>
      </c>
      <c r="J72" s="3" t="n"/>
      <c r="K72" s="3" t="n"/>
      <c r="L72" s="3" t="n"/>
    </row>
    <row customHeight="1" ht="15.75" r="73">
      <c r="A73" s="43" t="s">
        <v>372</v>
      </c>
      <c r="B73" s="3" t="s">
        <v>373</v>
      </c>
      <c r="C73" s="3" t="s">
        <v>364</v>
      </c>
      <c r="D73" s="3" t="s">
        <v>365</v>
      </c>
      <c r="E73" s="3" t="s">
        <v>366</v>
      </c>
      <c r="F73" s="3" t="s">
        <v>374</v>
      </c>
      <c r="G73" s="44" t="n"/>
      <c r="H73" s="44" t="s">
        <v>14</v>
      </c>
      <c r="I73" s="44" t="s">
        <v>15</v>
      </c>
      <c r="J73" s="3" t="n"/>
      <c r="K73" s="3" t="n"/>
      <c r="L73" s="3" t="n"/>
    </row>
    <row customHeight="1" ht="15.75" r="74">
      <c r="A74" s="43" t="s">
        <v>375</v>
      </c>
      <c r="B74" s="3" t="s">
        <v>376</v>
      </c>
      <c r="C74" s="3" t="s">
        <v>377</v>
      </c>
      <c r="D74" s="3" t="s">
        <v>365</v>
      </c>
      <c r="E74" s="3" t="s">
        <v>366</v>
      </c>
      <c r="F74" s="3" t="n"/>
      <c r="G74" s="44" t="n"/>
      <c r="H74" s="44" t="s">
        <v>14</v>
      </c>
      <c r="I74" s="44" t="s">
        <v>15</v>
      </c>
      <c r="J74" s="3" t="n"/>
      <c r="K74" s="3" t="n"/>
      <c r="L74" s="3" t="n"/>
    </row>
    <row customHeight="1" ht="15.75" r="75">
      <c r="A75" s="43" t="s">
        <v>378</v>
      </c>
      <c r="B75" s="3" t="s">
        <v>379</v>
      </c>
      <c r="C75" s="3" t="s">
        <v>380</v>
      </c>
      <c r="D75" s="3" t="s">
        <v>365</v>
      </c>
      <c r="E75" s="3" t="s">
        <v>366</v>
      </c>
      <c r="F75" s="3" t="s">
        <v>381</v>
      </c>
      <c r="G75" s="44" t="n"/>
      <c r="H75" s="44" t="s">
        <v>14</v>
      </c>
      <c r="I75" s="44" t="s">
        <v>15</v>
      </c>
      <c r="J75" s="3" t="n"/>
      <c r="K75" s="3" t="n"/>
      <c r="L75" s="3" t="n"/>
    </row>
    <row customHeight="1" ht="15.75" r="76">
      <c r="A76" s="43" t="s">
        <v>382</v>
      </c>
      <c r="B76" s="3" t="s">
        <v>383</v>
      </c>
      <c r="C76" s="3" t="s">
        <v>384</v>
      </c>
      <c r="D76" s="3" t="s">
        <v>385</v>
      </c>
      <c r="E76" s="3" t="s">
        <v>386</v>
      </c>
      <c r="F76" s="3" t="s">
        <v>387</v>
      </c>
      <c r="G76" s="44" t="s">
        <v>388</v>
      </c>
      <c r="H76" s="44" t="s">
        <v>14</v>
      </c>
      <c r="I76" s="44" t="s">
        <v>15</v>
      </c>
      <c r="J76" s="3" t="n"/>
      <c r="K76" s="3" t="n"/>
      <c r="L76" s="3" t="n"/>
    </row>
    <row customHeight="1" ht="15.75" r="77">
      <c r="A77" s="43" t="s">
        <v>389</v>
      </c>
      <c r="B77" s="3" t="s">
        <v>390</v>
      </c>
      <c r="C77" s="3" t="s">
        <v>391</v>
      </c>
      <c r="D77" s="3" t="s">
        <v>385</v>
      </c>
      <c r="E77" s="3" t="s">
        <v>386</v>
      </c>
      <c r="F77" s="3" t="n"/>
      <c r="G77" s="44" t="n"/>
      <c r="H77" s="44" t="s">
        <v>14</v>
      </c>
      <c r="I77" s="44" t="s">
        <v>15</v>
      </c>
      <c r="J77" s="3" t="n"/>
      <c r="K77" s="3" t="n"/>
      <c r="L77" s="3" t="n"/>
    </row>
    <row customHeight="1" ht="15.75" r="78">
      <c r="A78" s="43" t="s">
        <v>392</v>
      </c>
      <c r="B78" s="3" t="s">
        <v>393</v>
      </c>
      <c r="C78" s="3" t="s">
        <v>394</v>
      </c>
      <c r="D78" s="3" t="s">
        <v>395</v>
      </c>
      <c r="E78" s="3" t="s">
        <v>396</v>
      </c>
      <c r="F78" s="3" t="s">
        <v>397</v>
      </c>
      <c r="G78" s="44" t="s">
        <v>398</v>
      </c>
      <c r="H78" s="44" t="s">
        <v>14</v>
      </c>
      <c r="I78" s="44" t="s">
        <v>15</v>
      </c>
      <c r="J78" s="3" t="n"/>
      <c r="K78" s="3" t="n"/>
      <c r="L78" s="3" t="n"/>
    </row>
    <row customHeight="1" ht="15.75" r="79">
      <c r="A79" s="43" t="s">
        <v>399</v>
      </c>
      <c r="B79" s="3" t="s">
        <v>400</v>
      </c>
      <c r="C79" s="3" t="s">
        <v>401</v>
      </c>
      <c r="D79" s="3" t="s">
        <v>395</v>
      </c>
      <c r="E79" s="3" t="s">
        <v>396</v>
      </c>
      <c r="F79" s="3" t="s">
        <v>402</v>
      </c>
      <c r="G79" s="44" t="s">
        <v>403</v>
      </c>
      <c r="H79" s="44" t="s">
        <v>14</v>
      </c>
      <c r="I79" s="44" t="s">
        <v>15</v>
      </c>
      <c r="J79" s="3" t="n"/>
      <c r="K79" s="3" t="n"/>
      <c r="L79" s="3" t="n"/>
    </row>
    <row customHeight="1" ht="15.75" r="80">
      <c r="A80" s="43" t="s">
        <v>404</v>
      </c>
      <c r="B80" s="3" t="s">
        <v>405</v>
      </c>
      <c r="C80" s="3" t="s">
        <v>406</v>
      </c>
      <c r="D80" s="3" t="s">
        <v>407</v>
      </c>
      <c r="E80" s="3" t="s">
        <v>408</v>
      </c>
      <c r="F80" s="3" t="n"/>
      <c r="G80" s="44" t="n"/>
      <c r="H80" s="44" t="s">
        <v>14</v>
      </c>
      <c r="I80" s="44" t="s">
        <v>15</v>
      </c>
      <c r="J80" s="3" t="n"/>
      <c r="K80" s="3" t="n"/>
      <c r="L80" s="3" t="n"/>
    </row>
    <row customHeight="1" ht="15.75" r="81">
      <c r="A81" s="43" t="s">
        <v>409</v>
      </c>
      <c r="B81" s="3" t="s">
        <v>410</v>
      </c>
      <c r="C81" s="3" t="s">
        <v>411</v>
      </c>
      <c r="D81" s="3" t="s">
        <v>407</v>
      </c>
      <c r="E81" s="3" t="s">
        <v>408</v>
      </c>
      <c r="F81" s="3" t="s">
        <v>412</v>
      </c>
      <c r="G81" s="44" t="s">
        <v>413</v>
      </c>
      <c r="H81" s="44" t="s">
        <v>14</v>
      </c>
      <c r="I81" s="44" t="s">
        <v>15</v>
      </c>
      <c r="J81" s="3" t="n"/>
      <c r="K81" s="3" t="n"/>
      <c r="L81" s="3" t="n"/>
    </row>
    <row customHeight="1" ht="15.75" r="82">
      <c r="A82" s="43" t="s">
        <v>414</v>
      </c>
      <c r="B82" s="3" t="s">
        <v>415</v>
      </c>
      <c r="C82" s="3" t="s">
        <v>416</v>
      </c>
      <c r="D82" s="3" t="s">
        <v>407</v>
      </c>
      <c r="E82" s="3" t="s">
        <v>408</v>
      </c>
      <c r="F82" s="3" t="s">
        <v>417</v>
      </c>
      <c r="G82" s="44" t="s">
        <v>418</v>
      </c>
      <c r="H82" s="44" t="s">
        <v>14</v>
      </c>
      <c r="I82" s="44" t="s">
        <v>15</v>
      </c>
      <c r="J82" s="3" t="n"/>
      <c r="K82" s="3" t="n"/>
      <c r="L82" s="3" t="n"/>
    </row>
    <row customHeight="1" ht="15.75" r="83">
      <c r="A83" s="43" t="s">
        <v>419</v>
      </c>
      <c r="B83" s="3" t="s">
        <v>420</v>
      </c>
      <c r="C83" s="3" t="s">
        <v>421</v>
      </c>
      <c r="D83" s="3" t="s">
        <v>407</v>
      </c>
      <c r="E83" s="3" t="s">
        <v>408</v>
      </c>
      <c r="F83" s="3" t="n"/>
      <c r="G83" s="44" t="n"/>
      <c r="H83" s="44" t="s">
        <v>14</v>
      </c>
      <c r="I83" s="44" t="s">
        <v>15</v>
      </c>
      <c r="J83" s="3" t="n"/>
      <c r="K83" s="3" t="n"/>
      <c r="L83" s="3" t="n"/>
    </row>
    <row customHeight="1" ht="15.75" r="84">
      <c r="A84" s="43" t="s">
        <v>422</v>
      </c>
      <c r="B84" s="3" t="s">
        <v>423</v>
      </c>
      <c r="C84" s="3" t="s">
        <v>424</v>
      </c>
      <c r="D84" s="3" t="s">
        <v>407</v>
      </c>
      <c r="E84" s="3" t="s">
        <v>408</v>
      </c>
      <c r="F84" s="3" t="s">
        <v>425</v>
      </c>
      <c r="G84" s="44" t="s">
        <v>426</v>
      </c>
      <c r="H84" s="44" t="s">
        <v>14</v>
      </c>
      <c r="I84" s="44" t="s">
        <v>15</v>
      </c>
      <c r="J84" s="3" t="n"/>
      <c r="K84" s="3" t="n"/>
      <c r="L84" s="3" t="n"/>
    </row>
    <row customHeight="1" ht="15.75" r="85">
      <c r="A85" s="43" t="s">
        <v>427</v>
      </c>
      <c r="B85" s="3" t="s">
        <v>428</v>
      </c>
      <c r="C85" s="3" t="s">
        <v>429</v>
      </c>
      <c r="D85" s="3" t="s">
        <v>407</v>
      </c>
      <c r="E85" s="3" t="s">
        <v>408</v>
      </c>
      <c r="F85" s="3" t="s">
        <v>430</v>
      </c>
      <c r="G85" s="44" t="s">
        <v>431</v>
      </c>
      <c r="H85" s="44" t="s">
        <v>14</v>
      </c>
      <c r="I85" s="44" t="s">
        <v>15</v>
      </c>
      <c r="J85" s="3" t="n"/>
      <c r="K85" s="3" t="n"/>
      <c r="L85" s="3" t="n"/>
    </row>
    <row customHeight="1" ht="15.75" r="86">
      <c r="A86" s="43" t="s">
        <v>432</v>
      </c>
      <c r="B86" s="3" t="s">
        <v>433</v>
      </c>
      <c r="C86" s="3" t="s">
        <v>434</v>
      </c>
      <c r="D86" s="3" t="s">
        <v>435</v>
      </c>
      <c r="E86" s="3" t="s">
        <v>436</v>
      </c>
      <c r="F86" s="3" t="s">
        <v>437</v>
      </c>
      <c r="G86" s="44" t="s">
        <v>438</v>
      </c>
      <c r="H86" s="44" t="s">
        <v>14</v>
      </c>
      <c r="I86" s="44" t="s">
        <v>15</v>
      </c>
      <c r="J86" s="3" t="n"/>
      <c r="K86" s="3" t="n"/>
      <c r="L86" s="3" t="n"/>
    </row>
    <row customHeight="1" ht="15.75" r="87">
      <c r="A87" s="43" t="s">
        <v>439</v>
      </c>
      <c r="B87" s="3" t="s">
        <v>440</v>
      </c>
      <c r="C87" s="3" t="s">
        <v>441</v>
      </c>
      <c r="D87" s="3" t="s">
        <v>435</v>
      </c>
      <c r="E87" s="3" t="s">
        <v>436</v>
      </c>
      <c r="F87" s="3" t="s">
        <v>442</v>
      </c>
      <c r="G87" s="44" t="s">
        <v>443</v>
      </c>
      <c r="H87" s="44" t="s">
        <v>14</v>
      </c>
      <c r="I87" s="44" t="s">
        <v>15</v>
      </c>
      <c r="J87" s="3" t="n"/>
      <c r="K87" s="3" t="n"/>
      <c r="L87" s="3" t="n"/>
    </row>
    <row customHeight="1" ht="15.75" r="88">
      <c r="A88" s="43" t="s">
        <v>444</v>
      </c>
      <c r="B88" s="3" t="s">
        <v>445</v>
      </c>
      <c r="C88" s="3" t="s">
        <v>446</v>
      </c>
      <c r="D88" s="3" t="s">
        <v>435</v>
      </c>
      <c r="E88" s="3" t="s">
        <v>436</v>
      </c>
      <c r="F88" s="3" t="s">
        <v>447</v>
      </c>
      <c r="G88" s="44" t="s">
        <v>448</v>
      </c>
      <c r="H88" s="44" t="s">
        <v>14</v>
      </c>
      <c r="I88" s="44" t="s">
        <v>15</v>
      </c>
      <c r="J88" s="3" t="n"/>
      <c r="K88" s="3" t="n"/>
      <c r="L88" s="3" t="n"/>
    </row>
    <row customHeight="1" ht="15.75" r="89">
      <c r="A89" s="43" t="s">
        <v>449</v>
      </c>
      <c r="B89" s="3" t="s">
        <v>450</v>
      </c>
      <c r="C89" s="3" t="s">
        <v>451</v>
      </c>
      <c r="D89" s="3" t="s">
        <v>435</v>
      </c>
      <c r="E89" s="3" t="s">
        <v>436</v>
      </c>
      <c r="F89" s="3" t="s">
        <v>452</v>
      </c>
      <c r="G89" s="44" t="s">
        <v>453</v>
      </c>
      <c r="H89" s="44" t="s">
        <v>14</v>
      </c>
      <c r="I89" s="44" t="s">
        <v>15</v>
      </c>
      <c r="J89" s="3" t="n"/>
      <c r="K89" s="3" t="n"/>
      <c r="L89" s="3" t="n"/>
    </row>
    <row customHeight="1" ht="15.75" r="90">
      <c r="A90" s="43" t="s">
        <v>454</v>
      </c>
      <c r="B90" s="3" t="s">
        <v>455</v>
      </c>
      <c r="C90" s="3" t="s">
        <v>456</v>
      </c>
      <c r="D90" s="3" t="s">
        <v>435</v>
      </c>
      <c r="E90" s="3" t="s">
        <v>436</v>
      </c>
      <c r="F90" s="3" t="s">
        <v>457</v>
      </c>
      <c r="G90" s="44" t="s">
        <v>458</v>
      </c>
      <c r="H90" s="44" t="s">
        <v>14</v>
      </c>
      <c r="I90" s="44" t="s">
        <v>15</v>
      </c>
      <c r="J90" s="3" t="n"/>
      <c r="K90" s="3" t="n"/>
      <c r="L90" s="3" t="n"/>
    </row>
    <row customHeight="1" ht="15.75" r="91">
      <c r="A91" s="43" t="s">
        <v>459</v>
      </c>
      <c r="B91" s="3" t="s">
        <v>460</v>
      </c>
      <c r="C91" s="3" t="s">
        <v>461</v>
      </c>
      <c r="D91" s="3" t="s">
        <v>435</v>
      </c>
      <c r="E91" s="3" t="s">
        <v>436</v>
      </c>
      <c r="F91" s="3" t="s">
        <v>462</v>
      </c>
      <c r="G91" s="44" t="s">
        <v>463</v>
      </c>
      <c r="H91" s="44" t="s">
        <v>14</v>
      </c>
      <c r="I91" s="44" t="s">
        <v>15</v>
      </c>
      <c r="J91" s="3" t="n"/>
      <c r="K91" s="3" t="n"/>
      <c r="L91" s="3" t="n"/>
    </row>
    <row customHeight="1" ht="15.75" r="92">
      <c r="A92" s="43" t="s">
        <v>464</v>
      </c>
      <c r="B92" s="3" t="s">
        <v>465</v>
      </c>
      <c r="C92" s="3" t="s">
        <v>466</v>
      </c>
      <c r="D92" s="3" t="s">
        <v>435</v>
      </c>
      <c r="E92" s="3" t="s">
        <v>436</v>
      </c>
      <c r="F92" s="3" t="s">
        <v>152</v>
      </c>
      <c r="G92" s="44" t="s">
        <v>467</v>
      </c>
      <c r="H92" s="44" t="s">
        <v>14</v>
      </c>
      <c r="I92" s="44" t="s">
        <v>15</v>
      </c>
      <c r="J92" s="3" t="n"/>
      <c r="K92" s="3" t="n"/>
      <c r="L92" s="3" t="n"/>
    </row>
    <row customHeight="1" ht="15.75" r="93">
      <c r="A93" s="43" t="s">
        <v>468</v>
      </c>
      <c r="B93" s="3" t="s">
        <v>469</v>
      </c>
      <c r="C93" s="3" t="s">
        <v>470</v>
      </c>
      <c r="D93" s="3" t="s">
        <v>471</v>
      </c>
      <c r="E93" s="3" t="s">
        <v>472</v>
      </c>
      <c r="F93" s="3" t="s">
        <v>473</v>
      </c>
      <c r="G93" s="44" t="s">
        <v>474</v>
      </c>
      <c r="H93" s="44" t="s">
        <v>14</v>
      </c>
      <c r="I93" s="44" t="s">
        <v>15</v>
      </c>
      <c r="J93" s="3" t="n"/>
      <c r="K93" s="3" t="n"/>
      <c r="L93" s="3" t="n"/>
    </row>
    <row customHeight="1" ht="15.75" r="94">
      <c r="A94" s="43" t="s">
        <v>475</v>
      </c>
      <c r="B94" s="3" t="s">
        <v>476</v>
      </c>
      <c r="C94" s="3" t="s">
        <v>477</v>
      </c>
      <c r="D94" s="3" t="s">
        <v>471</v>
      </c>
      <c r="E94" s="3" t="s">
        <v>472</v>
      </c>
      <c r="F94" s="3" t="s">
        <v>478</v>
      </c>
      <c r="G94" s="44" t="s">
        <v>479</v>
      </c>
      <c r="H94" s="44" t="s">
        <v>14</v>
      </c>
      <c r="I94" s="44" t="s">
        <v>15</v>
      </c>
      <c r="J94" s="3" t="n"/>
      <c r="K94" s="3" t="n"/>
      <c r="L94" s="3" t="n"/>
    </row>
    <row customHeight="1" ht="15.75" r="95">
      <c r="A95" s="43" t="s">
        <v>480</v>
      </c>
      <c r="B95" s="3" t="s">
        <v>481</v>
      </c>
      <c r="C95" s="3" t="s">
        <v>482</v>
      </c>
      <c r="D95" s="3" t="s">
        <v>483</v>
      </c>
      <c r="E95" s="3" t="s">
        <v>484</v>
      </c>
      <c r="F95" s="3" t="s">
        <v>485</v>
      </c>
      <c r="G95" s="44" t="s">
        <v>486</v>
      </c>
      <c r="H95" s="44" t="s">
        <v>14</v>
      </c>
      <c r="I95" s="44" t="s">
        <v>15</v>
      </c>
      <c r="J95" s="3" t="n"/>
      <c r="K95" s="3" t="n"/>
      <c r="L95" s="3" t="n"/>
    </row>
    <row customHeight="1" ht="15.75" r="96">
      <c r="A96" s="43" t="s">
        <v>487</v>
      </c>
      <c r="B96" s="3" t="s">
        <v>488</v>
      </c>
      <c r="C96" s="3" t="s">
        <v>489</v>
      </c>
      <c r="D96" s="3" t="s">
        <v>483</v>
      </c>
      <c r="E96" s="3" t="s">
        <v>484</v>
      </c>
      <c r="F96" s="3" t="s">
        <v>490</v>
      </c>
      <c r="G96" s="44" t="s">
        <v>491</v>
      </c>
      <c r="H96" s="44" t="s">
        <v>14</v>
      </c>
      <c r="I96" s="44" t="s">
        <v>15</v>
      </c>
      <c r="J96" s="3" t="n"/>
      <c r="K96" s="3" t="n"/>
      <c r="L96" s="3" t="n"/>
    </row>
    <row customHeight="1" ht="15.75" r="97">
      <c r="A97" s="43" t="s">
        <v>492</v>
      </c>
      <c r="B97" s="3" t="s">
        <v>493</v>
      </c>
      <c r="C97" s="3" t="s">
        <v>494</v>
      </c>
      <c r="D97" s="3" t="s">
        <v>495</v>
      </c>
      <c r="E97" s="3" t="s">
        <v>496</v>
      </c>
      <c r="F97" s="3" t="s">
        <v>497</v>
      </c>
      <c r="G97" s="44" t="s">
        <v>498</v>
      </c>
      <c r="H97" s="44" t="s">
        <v>14</v>
      </c>
      <c r="I97" s="44" t="s">
        <v>15</v>
      </c>
      <c r="J97" s="3" t="n"/>
      <c r="K97" s="3" t="n"/>
      <c r="L97" s="3" t="n"/>
    </row>
    <row customHeight="1" ht="15.75" r="98">
      <c r="A98" s="43" t="s">
        <v>499</v>
      </c>
      <c r="B98" s="3" t="s">
        <v>500</v>
      </c>
      <c r="C98" s="3" t="s">
        <v>501</v>
      </c>
      <c r="D98" s="3" t="s">
        <v>495</v>
      </c>
      <c r="E98" s="3" t="s">
        <v>496</v>
      </c>
      <c r="F98" s="3" t="s">
        <v>502</v>
      </c>
      <c r="G98" s="44" t="s">
        <v>503</v>
      </c>
      <c r="H98" s="44" t="s">
        <v>14</v>
      </c>
      <c r="I98" s="44" t="s">
        <v>15</v>
      </c>
      <c r="J98" s="3" t="n"/>
      <c r="K98" s="3" t="n"/>
      <c r="L98" s="3" t="n"/>
    </row>
    <row customHeight="1" ht="15.75" r="99">
      <c r="A99" s="43" t="s">
        <v>504</v>
      </c>
      <c r="B99" s="3" t="s">
        <v>505</v>
      </c>
      <c r="C99" s="3" t="s">
        <v>506</v>
      </c>
      <c r="D99" s="3" t="s">
        <v>507</v>
      </c>
      <c r="E99" s="3" t="s">
        <v>508</v>
      </c>
      <c r="F99" s="3" t="s">
        <v>509</v>
      </c>
      <c r="G99" s="44" t="s">
        <v>510</v>
      </c>
      <c r="H99" s="44" t="s">
        <v>14</v>
      </c>
      <c r="I99" s="44" t="s">
        <v>15</v>
      </c>
      <c r="J99" s="3" t="n"/>
      <c r="K99" s="3" t="n"/>
      <c r="L99" s="3" t="n"/>
    </row>
    <row customHeight="1" ht="15.75" r="100">
      <c r="A100" s="43" t="s">
        <v>511</v>
      </c>
      <c r="B100" s="3" t="s">
        <v>512</v>
      </c>
      <c r="C100" s="3" t="s">
        <v>513</v>
      </c>
      <c r="D100" s="3" t="s">
        <v>514</v>
      </c>
      <c r="E100" s="3" t="s">
        <v>515</v>
      </c>
      <c r="F100" s="3" t="s">
        <v>516</v>
      </c>
      <c r="G100" s="44" t="s">
        <v>517</v>
      </c>
      <c r="H100" s="44" t="s">
        <v>14</v>
      </c>
      <c r="I100" s="44" t="s">
        <v>15</v>
      </c>
      <c r="J100" s="3" t="n"/>
      <c r="K100" s="3" t="n"/>
      <c r="L100" s="3" t="n"/>
    </row>
    <row customHeight="1" ht="15.75" r="101">
      <c r="A101" s="43" t="s">
        <v>518</v>
      </c>
      <c r="B101" s="3" t="s">
        <v>519</v>
      </c>
      <c r="C101" s="3" t="s">
        <v>520</v>
      </c>
      <c r="D101" s="3" t="s">
        <v>514</v>
      </c>
      <c r="E101" s="3" t="s">
        <v>515</v>
      </c>
      <c r="F101" s="3" t="s">
        <v>521</v>
      </c>
      <c r="G101" s="44" t="s">
        <v>522</v>
      </c>
      <c r="H101" s="44" t="s">
        <v>14</v>
      </c>
      <c r="I101" s="44" t="s">
        <v>15</v>
      </c>
      <c r="J101" s="3" t="n"/>
      <c r="K101" s="3" t="n"/>
      <c r="L101" s="3" t="n"/>
    </row>
    <row customHeight="1" ht="15.75" r="102">
      <c r="A102" s="43" t="s">
        <v>523</v>
      </c>
      <c r="B102" s="3" t="s">
        <v>524</v>
      </c>
      <c r="C102" s="3" t="s">
        <v>525</v>
      </c>
      <c r="D102" s="3" t="s">
        <v>526</v>
      </c>
      <c r="E102" s="3" t="s">
        <v>527</v>
      </c>
      <c r="F102" s="3" t="s">
        <v>528</v>
      </c>
      <c r="G102" s="44" t="s">
        <v>529</v>
      </c>
      <c r="H102" s="44" t="s">
        <v>14</v>
      </c>
      <c r="I102" s="44" t="s">
        <v>15</v>
      </c>
      <c r="J102" s="3" t="n"/>
      <c r="K102" s="3" t="n"/>
      <c r="L102" s="3" t="n"/>
    </row>
    <row customHeight="1" ht="15.75" r="103">
      <c r="A103" s="43" t="s">
        <v>530</v>
      </c>
      <c r="B103" s="3" t="s">
        <v>531</v>
      </c>
      <c r="C103" s="3" t="s">
        <v>532</v>
      </c>
      <c r="D103" s="3" t="s">
        <v>526</v>
      </c>
      <c r="E103" s="3" t="s">
        <v>527</v>
      </c>
      <c r="F103" s="3" t="s">
        <v>533</v>
      </c>
      <c r="G103" s="44" t="s">
        <v>529</v>
      </c>
      <c r="H103" s="44" t="s">
        <v>14</v>
      </c>
      <c r="I103" s="44" t="s">
        <v>15</v>
      </c>
      <c r="J103" s="3" t="n"/>
      <c r="K103" s="3" t="n"/>
      <c r="L103" s="3" t="n"/>
    </row>
    <row customHeight="1" ht="15.75" r="104">
      <c r="A104" s="43" t="s">
        <v>534</v>
      </c>
      <c r="B104" s="3" t="s">
        <v>535</v>
      </c>
      <c r="C104" s="3" t="s">
        <v>536</v>
      </c>
      <c r="D104" s="3" t="s">
        <v>537</v>
      </c>
      <c r="E104" s="3" t="s">
        <v>538</v>
      </c>
      <c r="F104" s="3" t="s">
        <v>539</v>
      </c>
      <c r="G104" s="44" t="s">
        <v>540</v>
      </c>
      <c r="H104" s="44" t="s">
        <v>14</v>
      </c>
      <c r="I104" s="44" t="s">
        <v>15</v>
      </c>
      <c r="J104" s="3" t="n"/>
      <c r="K104" s="3" t="n"/>
      <c r="L104" s="3" t="n"/>
    </row>
    <row customHeight="1" ht="15.75" r="105">
      <c r="A105" s="43" t="s">
        <v>541</v>
      </c>
      <c r="B105" s="3" t="s">
        <v>542</v>
      </c>
      <c r="C105" s="3" t="s">
        <v>543</v>
      </c>
      <c r="D105" s="3" t="s">
        <v>544</v>
      </c>
      <c r="E105" s="3" t="s">
        <v>545</v>
      </c>
      <c r="F105" s="3" t="s">
        <v>546</v>
      </c>
      <c r="G105" s="44" t="s">
        <v>547</v>
      </c>
      <c r="H105" s="44" t="s">
        <v>14</v>
      </c>
      <c r="I105" s="44" t="s">
        <v>15</v>
      </c>
      <c r="J105" s="3" t="n"/>
      <c r="K105" s="3" t="n"/>
      <c r="L105" s="3" t="n"/>
    </row>
    <row customHeight="1" ht="15.75" r="106">
      <c r="A106" s="43" t="s">
        <v>548</v>
      </c>
      <c r="B106" s="3" t="s">
        <v>549</v>
      </c>
      <c r="C106" s="3" t="s">
        <v>550</v>
      </c>
      <c r="D106" s="3" t="s">
        <v>544</v>
      </c>
      <c r="E106" s="3" t="s">
        <v>545</v>
      </c>
      <c r="F106" s="3" t="s">
        <v>551</v>
      </c>
      <c r="G106" s="44" t="s">
        <v>552</v>
      </c>
      <c r="H106" s="44" t="s">
        <v>14</v>
      </c>
      <c r="I106" s="44" t="s">
        <v>15</v>
      </c>
      <c r="J106" s="3" t="n"/>
      <c r="K106" s="3" t="n"/>
      <c r="L106" s="3" t="n"/>
    </row>
    <row customHeight="1" ht="15.75" r="107">
      <c r="A107" s="43" t="s">
        <v>553</v>
      </c>
      <c r="B107" s="3" t="s">
        <v>554</v>
      </c>
      <c r="C107" s="3" t="s">
        <v>555</v>
      </c>
      <c r="D107" s="3" t="s">
        <v>544</v>
      </c>
      <c r="E107" s="3" t="s">
        <v>545</v>
      </c>
      <c r="F107" s="3" t="s">
        <v>556</v>
      </c>
      <c r="G107" s="44" t="s">
        <v>557</v>
      </c>
      <c r="H107" s="44" t="s">
        <v>14</v>
      </c>
      <c r="I107" s="44" t="s">
        <v>15</v>
      </c>
      <c r="J107" s="3" t="n"/>
      <c r="K107" s="3" t="n"/>
      <c r="L107" s="3" t="n"/>
    </row>
    <row customHeight="1" ht="15.75" r="108">
      <c r="A108" s="43" t="s">
        <v>558</v>
      </c>
      <c r="B108" s="3" t="s">
        <v>97</v>
      </c>
      <c r="C108" s="3" t="s">
        <v>559</v>
      </c>
      <c r="D108" s="3" t="s">
        <v>544</v>
      </c>
      <c r="E108" s="3" t="s">
        <v>545</v>
      </c>
      <c r="F108" s="3" t="s">
        <v>560</v>
      </c>
      <c r="G108" s="44" t="n"/>
      <c r="H108" s="44" t="s">
        <v>14</v>
      </c>
      <c r="I108" s="44" t="s">
        <v>15</v>
      </c>
      <c r="J108" s="3" t="n"/>
      <c r="K108" s="3" t="n"/>
      <c r="L108" s="3" t="n"/>
    </row>
    <row customHeight="1" ht="15.75" r="109">
      <c r="A109" s="43" t="s">
        <v>561</v>
      </c>
      <c r="B109" s="3" t="s">
        <v>562</v>
      </c>
      <c r="C109" s="3" t="s">
        <v>563</v>
      </c>
      <c r="D109" s="3" t="s">
        <v>544</v>
      </c>
      <c r="E109" s="3" t="s">
        <v>545</v>
      </c>
      <c r="F109" s="3" t="s">
        <v>564</v>
      </c>
      <c r="G109" s="44" t="s">
        <v>565</v>
      </c>
      <c r="H109" s="44" t="s">
        <v>14</v>
      </c>
      <c r="I109" s="44" t="s">
        <v>15</v>
      </c>
      <c r="J109" s="3" t="n"/>
      <c r="K109" s="3" t="n"/>
      <c r="L109" s="3" t="n"/>
    </row>
    <row customHeight="1" ht="15.75" r="110">
      <c r="A110" s="43" t="s">
        <v>566</v>
      </c>
      <c r="B110" s="3" t="s">
        <v>135</v>
      </c>
      <c r="C110" s="3" t="s">
        <v>567</v>
      </c>
      <c r="D110" s="3" t="s">
        <v>544</v>
      </c>
      <c r="E110" s="3" t="s">
        <v>545</v>
      </c>
      <c r="F110" s="3" t="s">
        <v>568</v>
      </c>
      <c r="G110" s="44" t="s">
        <v>569</v>
      </c>
      <c r="H110" s="44" t="s">
        <v>14</v>
      </c>
      <c r="I110" s="44" t="s">
        <v>15</v>
      </c>
      <c r="J110" s="3" t="n"/>
      <c r="K110" s="3" t="n"/>
      <c r="L110" s="3" t="n"/>
    </row>
    <row customHeight="1" ht="15.75" r="111">
      <c r="A111" s="43" t="s">
        <v>570</v>
      </c>
      <c r="B111" s="3" t="s">
        <v>571</v>
      </c>
      <c r="C111" s="3" t="s">
        <v>572</v>
      </c>
      <c r="D111" s="3" t="s">
        <v>573</v>
      </c>
      <c r="E111" s="3" t="s">
        <v>574</v>
      </c>
      <c r="F111" s="3" t="s">
        <v>575</v>
      </c>
      <c r="G111" s="44" t="s">
        <v>576</v>
      </c>
      <c r="H111" s="44" t="s">
        <v>14</v>
      </c>
      <c r="I111" s="44" t="s">
        <v>15</v>
      </c>
      <c r="J111" s="3" t="n"/>
      <c r="K111" s="3" t="n"/>
      <c r="L111" s="3" t="n"/>
    </row>
    <row customHeight="1" ht="15.75" r="112">
      <c r="A112" s="43" t="s">
        <v>577</v>
      </c>
      <c r="B112" s="3" t="s">
        <v>578</v>
      </c>
      <c r="C112" s="3" t="s">
        <v>579</v>
      </c>
      <c r="D112" s="3" t="s">
        <v>573</v>
      </c>
      <c r="E112" s="3" t="s">
        <v>574</v>
      </c>
      <c r="F112" s="3" t="s">
        <v>580</v>
      </c>
      <c r="G112" s="44" t="n"/>
      <c r="H112" s="44" t="s">
        <v>14</v>
      </c>
      <c r="I112" s="44" t="s">
        <v>15</v>
      </c>
      <c r="J112" s="3" t="n"/>
      <c r="K112" s="3" t="n"/>
      <c r="L112" s="3" t="n"/>
    </row>
    <row customHeight="1" ht="15.75" r="113">
      <c r="A113" s="43" t="s">
        <v>581</v>
      </c>
      <c r="B113" s="3" t="s">
        <v>135</v>
      </c>
      <c r="C113" s="3" t="s">
        <v>582</v>
      </c>
      <c r="D113" s="3" t="s">
        <v>573</v>
      </c>
      <c r="E113" s="3" t="s">
        <v>574</v>
      </c>
      <c r="F113" s="3" t="s">
        <v>583</v>
      </c>
      <c r="G113" s="44" t="s">
        <v>584</v>
      </c>
      <c r="H113" s="44" t="s">
        <v>14</v>
      </c>
      <c r="I113" s="44" t="s">
        <v>15</v>
      </c>
      <c r="J113" s="3" t="n"/>
      <c r="K113" s="3" t="n"/>
      <c r="L113" s="3" t="n"/>
    </row>
    <row customHeight="1" ht="15.75" r="114">
      <c r="A114" s="43" t="s">
        <v>585</v>
      </c>
      <c r="B114" s="3" t="s">
        <v>586</v>
      </c>
      <c r="C114" s="3" t="s">
        <v>587</v>
      </c>
      <c r="D114" s="3" t="s">
        <v>588</v>
      </c>
      <c r="E114" s="3" t="s">
        <v>589</v>
      </c>
      <c r="F114" s="3" t="s">
        <v>590</v>
      </c>
      <c r="G114" s="44" t="s">
        <v>591</v>
      </c>
      <c r="H114" s="44" t="s">
        <v>14</v>
      </c>
      <c r="I114" s="44" t="s">
        <v>15</v>
      </c>
      <c r="J114" s="3" t="n"/>
      <c r="K114" s="3" t="n"/>
      <c r="L114" s="3" t="n"/>
    </row>
    <row customHeight="1" ht="15.75" r="115">
      <c r="A115" s="43" t="s">
        <v>592</v>
      </c>
      <c r="B115" s="3" t="s">
        <v>593</v>
      </c>
      <c r="C115" s="3" t="s">
        <v>594</v>
      </c>
      <c r="D115" s="3" t="s">
        <v>588</v>
      </c>
      <c r="E115" s="3" t="s">
        <v>589</v>
      </c>
      <c r="F115" s="3" t="s">
        <v>595</v>
      </c>
      <c r="G115" s="44" t="s">
        <v>596</v>
      </c>
      <c r="H115" s="44" t="s">
        <v>14</v>
      </c>
      <c r="I115" s="44" t="s">
        <v>15</v>
      </c>
      <c r="J115" s="3" t="n"/>
      <c r="K115" s="3" t="n"/>
      <c r="L115" s="3" t="n"/>
    </row>
    <row customHeight="1" ht="15.75" r="116">
      <c r="A116" s="43" t="s">
        <v>597</v>
      </c>
      <c r="B116" s="3" t="s">
        <v>598</v>
      </c>
      <c r="C116" s="3" t="s">
        <v>599</v>
      </c>
      <c r="D116" s="3" t="s">
        <v>588</v>
      </c>
      <c r="E116" s="3" t="s">
        <v>589</v>
      </c>
      <c r="F116" s="3" t="s">
        <v>600</v>
      </c>
      <c r="G116" s="44" t="s">
        <v>601</v>
      </c>
      <c r="H116" s="44" t="s">
        <v>14</v>
      </c>
      <c r="I116" s="44" t="s">
        <v>15</v>
      </c>
      <c r="J116" s="3" t="n"/>
      <c r="K116" s="3" t="n"/>
      <c r="L116" s="3" t="n"/>
    </row>
    <row customHeight="1" ht="15.75" r="117">
      <c r="A117" s="43" t="s">
        <v>602</v>
      </c>
      <c r="B117" s="3" t="s">
        <v>603</v>
      </c>
      <c r="C117" s="3" t="s">
        <v>604</v>
      </c>
      <c r="D117" s="3" t="s">
        <v>605</v>
      </c>
      <c r="E117" s="3" t="s">
        <v>606</v>
      </c>
      <c r="F117" s="3" t="s">
        <v>607</v>
      </c>
      <c r="G117" s="44" t="s">
        <v>608</v>
      </c>
      <c r="H117" s="44" t="s">
        <v>14</v>
      </c>
      <c r="I117" s="44" t="s">
        <v>15</v>
      </c>
      <c r="J117" s="3" t="n"/>
      <c r="K117" s="3" t="n"/>
      <c r="L117" s="3" t="n"/>
    </row>
    <row customHeight="1" ht="15.75" r="118">
      <c r="A118" s="43" t="s">
        <v>609</v>
      </c>
      <c r="B118" s="3" t="s">
        <v>610</v>
      </c>
      <c r="C118" s="3" t="s">
        <v>611</v>
      </c>
      <c r="D118" s="3" t="s">
        <v>588</v>
      </c>
      <c r="E118" s="3" t="s">
        <v>589</v>
      </c>
      <c r="F118" s="3" t="s">
        <v>612</v>
      </c>
      <c r="G118" s="44" t="s">
        <v>613</v>
      </c>
      <c r="H118" s="44" t="s">
        <v>14</v>
      </c>
      <c r="I118" s="44" t="s">
        <v>15</v>
      </c>
      <c r="J118" s="3" t="n"/>
      <c r="K118" s="3" t="n"/>
      <c r="L118" s="3" t="n"/>
    </row>
    <row customHeight="1" ht="15.75" r="119">
      <c r="A119" s="43" t="s">
        <v>614</v>
      </c>
      <c r="B119" s="3" t="s">
        <v>615</v>
      </c>
      <c r="C119" s="3" t="s">
        <v>616</v>
      </c>
      <c r="D119" s="3" t="s">
        <v>605</v>
      </c>
      <c r="E119" s="3" t="s">
        <v>606</v>
      </c>
      <c r="F119" s="3" t="s">
        <v>600</v>
      </c>
      <c r="G119" s="44" t="s">
        <v>617</v>
      </c>
      <c r="H119" s="44" t="s">
        <v>14</v>
      </c>
      <c r="I119" s="44" t="s">
        <v>15</v>
      </c>
      <c r="J119" s="3" t="n"/>
      <c r="K119" s="3" t="n"/>
      <c r="L119" s="3" t="n"/>
    </row>
    <row customHeight="1" ht="15.75" r="120">
      <c r="A120" s="43" t="s">
        <v>618</v>
      </c>
      <c r="B120" s="3" t="s">
        <v>619</v>
      </c>
      <c r="C120" s="3" t="s">
        <v>620</v>
      </c>
      <c r="D120" s="3" t="s">
        <v>588</v>
      </c>
      <c r="E120" s="3" t="s">
        <v>589</v>
      </c>
      <c r="F120" s="3" t="s">
        <v>621</v>
      </c>
      <c r="G120" s="44" t="n"/>
      <c r="H120" s="44" t="s">
        <v>14</v>
      </c>
      <c r="I120" s="44" t="s">
        <v>15</v>
      </c>
      <c r="J120" s="3" t="n"/>
      <c r="K120" s="3" t="n"/>
      <c r="L120" s="3" t="n"/>
    </row>
    <row customHeight="1" ht="15.75" r="121">
      <c r="A121" s="43" t="s">
        <v>622</v>
      </c>
      <c r="B121" s="3" t="s">
        <v>623</v>
      </c>
      <c r="C121" s="3" t="s">
        <v>624</v>
      </c>
      <c r="D121" s="3" t="s">
        <v>588</v>
      </c>
      <c r="E121" s="3" t="s">
        <v>589</v>
      </c>
      <c r="F121" s="3" t="s">
        <v>625</v>
      </c>
      <c r="G121" s="44" t="s">
        <v>626</v>
      </c>
      <c r="H121" s="44" t="s">
        <v>14</v>
      </c>
      <c r="I121" s="44" t="s">
        <v>15</v>
      </c>
      <c r="J121" s="3" t="n"/>
      <c r="K121" s="3" t="n"/>
      <c r="L121" s="3" t="n"/>
    </row>
    <row customHeight="1" ht="15.75" r="122">
      <c r="A122" s="43" t="s">
        <v>627</v>
      </c>
      <c r="B122" s="3" t="s">
        <v>628</v>
      </c>
      <c r="C122" s="3" t="s">
        <v>629</v>
      </c>
      <c r="D122" s="3" t="s">
        <v>605</v>
      </c>
      <c r="E122" s="3" t="s">
        <v>606</v>
      </c>
      <c r="F122" s="3" t="s">
        <v>630</v>
      </c>
      <c r="G122" s="44" t="s">
        <v>631</v>
      </c>
      <c r="H122" s="44" t="s">
        <v>14</v>
      </c>
      <c r="I122" s="44" t="s">
        <v>15</v>
      </c>
      <c r="J122" s="3" t="n"/>
      <c r="K122" s="3" t="n"/>
      <c r="L122" s="3" t="n"/>
    </row>
    <row customHeight="1" ht="15.75" r="123">
      <c r="A123" s="43" t="s">
        <v>632</v>
      </c>
      <c r="B123" s="3" t="s">
        <v>633</v>
      </c>
      <c r="C123" s="3" t="s">
        <v>634</v>
      </c>
      <c r="D123" s="3" t="s">
        <v>588</v>
      </c>
      <c r="E123" s="3" t="s">
        <v>589</v>
      </c>
      <c r="F123" s="3" t="s">
        <v>635</v>
      </c>
      <c r="G123" s="44" t="s">
        <v>636</v>
      </c>
      <c r="H123" s="44" t="s">
        <v>14</v>
      </c>
      <c r="I123" s="44" t="s">
        <v>15</v>
      </c>
      <c r="J123" s="3" t="n"/>
      <c r="K123" s="3" t="n"/>
      <c r="L123" s="3" t="n"/>
    </row>
    <row customHeight="1" ht="15.75" r="124">
      <c r="A124" s="43" t="s">
        <v>637</v>
      </c>
      <c r="B124" s="3" t="s">
        <v>638</v>
      </c>
      <c r="C124" s="3" t="s">
        <v>639</v>
      </c>
      <c r="D124" s="3" t="s">
        <v>640</v>
      </c>
      <c r="E124" s="3" t="s">
        <v>641</v>
      </c>
      <c r="F124" s="3" t="s">
        <v>642</v>
      </c>
      <c r="G124" s="44" t="s">
        <v>643</v>
      </c>
      <c r="H124" s="44" t="s">
        <v>14</v>
      </c>
      <c r="I124" s="44" t="s">
        <v>15</v>
      </c>
      <c r="J124" s="3" t="n"/>
      <c r="K124" s="3" t="n"/>
      <c r="L124" s="3" t="n"/>
    </row>
    <row customHeight="1" ht="15.75" r="125">
      <c r="A125" s="43" t="s">
        <v>644</v>
      </c>
      <c r="B125" s="3" t="s">
        <v>645</v>
      </c>
      <c r="C125" s="3" t="s">
        <v>646</v>
      </c>
      <c r="D125" s="3" t="s">
        <v>640</v>
      </c>
      <c r="E125" s="3" t="s">
        <v>641</v>
      </c>
      <c r="F125" s="3" t="s">
        <v>647</v>
      </c>
      <c r="G125" s="44" t="s">
        <v>648</v>
      </c>
      <c r="H125" s="44" t="s">
        <v>14</v>
      </c>
      <c r="I125" s="44" t="s">
        <v>15</v>
      </c>
      <c r="J125" s="3" t="n"/>
      <c r="K125" s="3" t="n"/>
      <c r="L125" s="3" t="n"/>
    </row>
    <row customHeight="1" ht="15.75" r="126">
      <c r="A126" s="43" t="s">
        <v>649</v>
      </c>
      <c r="B126" s="3" t="s">
        <v>650</v>
      </c>
      <c r="C126" s="3" t="s">
        <v>651</v>
      </c>
      <c r="D126" s="3" t="s">
        <v>652</v>
      </c>
      <c r="E126" s="3" t="s">
        <v>653</v>
      </c>
      <c r="F126" s="3" t="s">
        <v>654</v>
      </c>
      <c r="G126" s="44" t="s">
        <v>655</v>
      </c>
      <c r="H126" s="44" t="s">
        <v>14</v>
      </c>
      <c r="I126" s="44" t="s">
        <v>15</v>
      </c>
      <c r="J126" s="3" t="n"/>
      <c r="K126" s="3" t="n"/>
      <c r="L126" s="3" t="n"/>
    </row>
    <row customHeight="1" ht="15.75" r="127">
      <c r="A127" s="43" t="s">
        <v>656</v>
      </c>
      <c r="B127" s="3" t="s">
        <v>657</v>
      </c>
      <c r="C127" s="3" t="s">
        <v>658</v>
      </c>
      <c r="D127" s="3" t="s">
        <v>652</v>
      </c>
      <c r="E127" s="3" t="s">
        <v>653</v>
      </c>
      <c r="F127" s="3" t="s">
        <v>654</v>
      </c>
      <c r="G127" s="44" t="s">
        <v>655</v>
      </c>
      <c r="H127" s="44" t="s">
        <v>14</v>
      </c>
      <c r="I127" s="44" t="s">
        <v>15</v>
      </c>
      <c r="J127" s="3" t="n"/>
      <c r="K127" s="3" t="n"/>
      <c r="L127" s="3" t="n"/>
    </row>
    <row customHeight="1" ht="15.75" r="128">
      <c r="A128" s="43" t="s">
        <v>659</v>
      </c>
      <c r="B128" s="3" t="s">
        <v>660</v>
      </c>
      <c r="C128" s="3" t="s">
        <v>661</v>
      </c>
      <c r="D128" s="3" t="s">
        <v>652</v>
      </c>
      <c r="E128" s="3" t="s">
        <v>653</v>
      </c>
      <c r="F128" s="3" t="s">
        <v>662</v>
      </c>
      <c r="G128" s="44" t="s">
        <v>655</v>
      </c>
      <c r="H128" s="44" t="s">
        <v>14</v>
      </c>
      <c r="I128" s="44" t="s">
        <v>15</v>
      </c>
      <c r="J128" s="3" t="n"/>
      <c r="K128" s="3" t="n"/>
      <c r="L128" s="3" t="n"/>
    </row>
    <row customHeight="1" ht="15.75" r="129">
      <c r="A129" s="43" t="s">
        <v>663</v>
      </c>
      <c r="B129" s="3" t="s">
        <v>664</v>
      </c>
      <c r="C129" s="3" t="s">
        <v>665</v>
      </c>
      <c r="D129" s="3" t="s">
        <v>652</v>
      </c>
      <c r="E129" s="3" t="s">
        <v>653</v>
      </c>
      <c r="F129" s="3" t="s">
        <v>666</v>
      </c>
      <c r="G129" s="44" t="s">
        <v>667</v>
      </c>
      <c r="H129" s="44" t="s">
        <v>14</v>
      </c>
      <c r="I129" s="44" t="s">
        <v>15</v>
      </c>
      <c r="J129" s="3" t="n"/>
      <c r="K129" s="3" t="n"/>
      <c r="L129" s="3" t="n"/>
    </row>
    <row customHeight="1" ht="15.75" r="130">
      <c r="A130" s="43" t="s">
        <v>668</v>
      </c>
      <c r="B130" s="3" t="s">
        <v>669</v>
      </c>
      <c r="C130" s="3" t="s">
        <v>670</v>
      </c>
      <c r="D130" s="3" t="s">
        <v>671</v>
      </c>
      <c r="E130" s="3" t="s">
        <v>672</v>
      </c>
      <c r="F130" s="3" t="s">
        <v>673</v>
      </c>
      <c r="G130" s="44" t="s">
        <v>674</v>
      </c>
      <c r="H130" s="44" t="s">
        <v>14</v>
      </c>
      <c r="I130" s="44" t="s">
        <v>15</v>
      </c>
      <c r="J130" s="3" t="n"/>
      <c r="K130" s="3" t="n"/>
      <c r="L130" s="3" t="n"/>
    </row>
    <row customHeight="1" ht="15.75" r="131">
      <c r="A131" s="43" t="s">
        <v>675</v>
      </c>
      <c r="B131" s="3" t="s">
        <v>676</v>
      </c>
      <c r="C131" s="3" t="s">
        <v>677</v>
      </c>
      <c r="D131" s="3" t="s">
        <v>671</v>
      </c>
      <c r="E131" s="3" t="s">
        <v>672</v>
      </c>
      <c r="F131" s="3" t="s">
        <v>678</v>
      </c>
      <c r="G131" s="44" t="s">
        <v>679</v>
      </c>
      <c r="H131" s="44" t="s">
        <v>14</v>
      </c>
      <c r="I131" s="44" t="s">
        <v>15</v>
      </c>
      <c r="J131" s="3" t="n"/>
      <c r="K131" s="3" t="n"/>
      <c r="L131" s="3" t="n"/>
    </row>
    <row customHeight="1" ht="15.75" r="132">
      <c r="A132" s="43" t="s">
        <v>680</v>
      </c>
      <c r="B132" s="3" t="s">
        <v>681</v>
      </c>
      <c r="C132" s="3" t="s">
        <v>682</v>
      </c>
      <c r="D132" s="3" t="s">
        <v>671</v>
      </c>
      <c r="E132" s="3" t="s">
        <v>672</v>
      </c>
      <c r="F132" s="3" t="s">
        <v>683</v>
      </c>
      <c r="G132" s="44" t="n"/>
      <c r="H132" s="44" t="s">
        <v>14</v>
      </c>
      <c r="I132" s="44" t="s">
        <v>15</v>
      </c>
      <c r="J132" s="3" t="n"/>
      <c r="K132" s="3" t="n"/>
      <c r="L132" s="3" t="n"/>
    </row>
    <row customHeight="1" ht="15.75" r="133">
      <c r="A133" s="43" t="s">
        <v>684</v>
      </c>
      <c r="B133" s="3" t="s">
        <v>685</v>
      </c>
      <c r="C133" s="3" t="s">
        <v>686</v>
      </c>
      <c r="D133" s="3" t="s">
        <v>671</v>
      </c>
      <c r="E133" s="3" t="s">
        <v>672</v>
      </c>
      <c r="F133" s="3" t="s">
        <v>687</v>
      </c>
      <c r="G133" s="44" t="s">
        <v>688</v>
      </c>
      <c r="H133" s="44" t="s">
        <v>14</v>
      </c>
      <c r="I133" s="44" t="s">
        <v>15</v>
      </c>
      <c r="J133" s="3" t="n"/>
      <c r="K133" s="3" t="n"/>
      <c r="L133" s="3" t="n"/>
    </row>
    <row customHeight="1" ht="15.75" r="134">
      <c r="A134" s="43" t="s">
        <v>689</v>
      </c>
      <c r="B134" s="3" t="s">
        <v>690</v>
      </c>
      <c r="C134" s="3" t="s">
        <v>691</v>
      </c>
      <c r="D134" s="3" t="s">
        <v>692</v>
      </c>
      <c r="E134" s="3" t="s">
        <v>693</v>
      </c>
      <c r="F134" s="3" t="s">
        <v>694</v>
      </c>
      <c r="G134" s="44" t="s">
        <v>695</v>
      </c>
      <c r="H134" s="44" t="s">
        <v>14</v>
      </c>
      <c r="I134" s="44" t="s">
        <v>15</v>
      </c>
      <c r="J134" s="3" t="n"/>
      <c r="K134" s="3" t="n"/>
      <c r="L134" s="3" t="n"/>
    </row>
    <row customHeight="1" ht="15.75" r="135">
      <c r="A135" s="43" t="s">
        <v>696</v>
      </c>
      <c r="B135" s="3" t="s">
        <v>488</v>
      </c>
      <c r="C135" s="3" t="s">
        <v>697</v>
      </c>
      <c r="D135" s="3" t="s">
        <v>698</v>
      </c>
      <c r="E135" s="3" t="s">
        <v>699</v>
      </c>
      <c r="F135" s="3" t="s">
        <v>437</v>
      </c>
      <c r="G135" s="44" t="s">
        <v>700</v>
      </c>
      <c r="H135" s="44" t="s">
        <v>14</v>
      </c>
      <c r="I135" s="44" t="s">
        <v>15</v>
      </c>
      <c r="J135" s="3" t="n"/>
      <c r="K135" s="3" t="n"/>
      <c r="L135" s="3" t="n"/>
    </row>
    <row customHeight="1" ht="15.75" r="136">
      <c r="A136" s="43" t="s">
        <v>701</v>
      </c>
      <c r="B136" s="3" t="s">
        <v>702</v>
      </c>
      <c r="C136" s="3" t="s">
        <v>703</v>
      </c>
      <c r="D136" s="3" t="s">
        <v>698</v>
      </c>
      <c r="E136" s="3" t="s">
        <v>699</v>
      </c>
      <c r="F136" s="3" t="s">
        <v>704</v>
      </c>
      <c r="G136" s="44" t="n"/>
      <c r="H136" s="44" t="s">
        <v>14</v>
      </c>
      <c r="I136" s="44" t="s">
        <v>15</v>
      </c>
      <c r="J136" s="3" t="n"/>
      <c r="K136" s="3" t="n"/>
      <c r="L136" s="3" t="n"/>
    </row>
    <row customHeight="1" ht="15.75" r="137">
      <c r="A137" s="43" t="s">
        <v>705</v>
      </c>
      <c r="B137" s="3" t="s">
        <v>706</v>
      </c>
      <c r="C137" s="3" t="s">
        <v>707</v>
      </c>
      <c r="D137" s="3" t="s">
        <v>698</v>
      </c>
      <c r="E137" s="3" t="s">
        <v>699</v>
      </c>
      <c r="F137" s="3" t="s">
        <v>708</v>
      </c>
      <c r="G137" s="44" t="s">
        <v>709</v>
      </c>
      <c r="H137" s="44" t="s">
        <v>14</v>
      </c>
      <c r="I137" s="44" t="s">
        <v>15</v>
      </c>
      <c r="J137" s="3" t="n"/>
      <c r="K137" s="3" t="n"/>
      <c r="L137" s="3" t="n"/>
    </row>
    <row customHeight="1" ht="15.75" r="138">
      <c r="A138" s="43" t="s">
        <v>710</v>
      </c>
      <c r="B138" s="3" t="s">
        <v>17</v>
      </c>
      <c r="C138" s="3" t="s">
        <v>711</v>
      </c>
      <c r="D138" s="3" t="s">
        <v>712</v>
      </c>
      <c r="E138" s="3" t="s">
        <v>713</v>
      </c>
      <c r="F138" s="3" t="s">
        <v>714</v>
      </c>
      <c r="G138" s="44" t="s">
        <v>715</v>
      </c>
      <c r="H138" s="44" t="s">
        <v>14</v>
      </c>
      <c r="I138" s="44" t="s">
        <v>15</v>
      </c>
      <c r="J138" s="3" t="n"/>
      <c r="K138" s="3" t="n"/>
      <c r="L138" s="3" t="n"/>
    </row>
    <row customHeight="1" ht="15.75" r="139">
      <c r="A139" s="43" t="s">
        <v>716</v>
      </c>
      <c r="B139" s="3" t="s">
        <v>717</v>
      </c>
      <c r="C139" s="3" t="s">
        <v>718</v>
      </c>
      <c r="D139" s="3" t="s">
        <v>712</v>
      </c>
      <c r="E139" s="3" t="s">
        <v>713</v>
      </c>
      <c r="F139" s="3" t="s">
        <v>719</v>
      </c>
      <c r="G139" s="44" t="s">
        <v>715</v>
      </c>
      <c r="H139" s="44" t="s">
        <v>14</v>
      </c>
      <c r="I139" s="44" t="s">
        <v>15</v>
      </c>
      <c r="J139" s="3" t="n"/>
      <c r="K139" s="3" t="n"/>
      <c r="L139" s="3" t="n"/>
    </row>
    <row customHeight="1" ht="15.75" r="140">
      <c r="A140" s="43" t="s">
        <v>720</v>
      </c>
      <c r="B140" s="3" t="s">
        <v>721</v>
      </c>
      <c r="C140" s="3" t="s">
        <v>722</v>
      </c>
      <c r="D140" s="3" t="s">
        <v>712</v>
      </c>
      <c r="E140" s="3" t="s">
        <v>713</v>
      </c>
      <c r="F140" s="3" t="s">
        <v>723</v>
      </c>
      <c r="G140" s="44" t="n"/>
      <c r="H140" s="44" t="s">
        <v>14</v>
      </c>
      <c r="I140" s="44" t="s">
        <v>15</v>
      </c>
      <c r="J140" s="3" t="n"/>
      <c r="K140" s="3" t="n"/>
      <c r="L140" s="3" t="n"/>
    </row>
    <row customHeight="1" ht="15.75" r="141">
      <c r="A141" s="43" t="s">
        <v>724</v>
      </c>
      <c r="B141" s="3" t="s">
        <v>725</v>
      </c>
      <c r="C141" s="3" t="s">
        <v>726</v>
      </c>
      <c r="D141" s="3" t="s">
        <v>712</v>
      </c>
      <c r="E141" s="3" t="s">
        <v>713</v>
      </c>
      <c r="F141" s="3" t="s">
        <v>727</v>
      </c>
      <c r="G141" s="44" t="s">
        <v>728</v>
      </c>
      <c r="H141" s="44" t="s">
        <v>14</v>
      </c>
      <c r="I141" s="44" t="s">
        <v>15</v>
      </c>
      <c r="J141" s="3" t="n"/>
      <c r="K141" s="3" t="n"/>
      <c r="L141" s="3" t="n"/>
    </row>
    <row customHeight="1" ht="15.75" r="142">
      <c r="A142" s="43" t="s">
        <v>729</v>
      </c>
      <c r="B142" s="3" t="s">
        <v>730</v>
      </c>
      <c r="C142" s="3" t="s">
        <v>731</v>
      </c>
      <c r="D142" s="3" t="s">
        <v>712</v>
      </c>
      <c r="E142" s="3" t="s">
        <v>713</v>
      </c>
      <c r="F142" s="3" t="s">
        <v>732</v>
      </c>
      <c r="G142" s="44" t="s">
        <v>733</v>
      </c>
      <c r="H142" s="44" t="s">
        <v>14</v>
      </c>
      <c r="I142" s="44" t="s">
        <v>15</v>
      </c>
      <c r="J142" s="3" t="n"/>
      <c r="K142" s="3" t="n"/>
      <c r="L142" s="3" t="n"/>
    </row>
    <row customHeight="1" ht="15.75" r="143">
      <c r="A143" s="43" t="s">
        <v>734</v>
      </c>
      <c r="B143" s="3" t="s">
        <v>735</v>
      </c>
      <c r="C143" s="3" t="s">
        <v>736</v>
      </c>
      <c r="D143" s="3" t="s">
        <v>712</v>
      </c>
      <c r="E143" s="3" t="s">
        <v>713</v>
      </c>
      <c r="F143" s="3" t="s">
        <v>737</v>
      </c>
      <c r="G143" s="44" t="s">
        <v>738</v>
      </c>
      <c r="H143" s="44" t="s">
        <v>14</v>
      </c>
      <c r="I143" s="44" t="s">
        <v>15</v>
      </c>
      <c r="J143" s="3" t="n"/>
      <c r="K143" s="3" t="n"/>
      <c r="L143" s="3" t="n"/>
    </row>
    <row customHeight="1" ht="15.75" r="144">
      <c r="A144" s="43" t="s">
        <v>739</v>
      </c>
      <c r="B144" s="3" t="s">
        <v>740</v>
      </c>
      <c r="C144" s="3" t="s">
        <v>741</v>
      </c>
      <c r="D144" s="3" t="s">
        <v>712</v>
      </c>
      <c r="E144" s="3" t="s">
        <v>713</v>
      </c>
      <c r="F144" s="3" t="s">
        <v>742</v>
      </c>
      <c r="G144" s="44" t="s">
        <v>743</v>
      </c>
      <c r="H144" s="44" t="s">
        <v>14</v>
      </c>
      <c r="I144" s="44" t="s">
        <v>15</v>
      </c>
      <c r="J144" s="3" t="n"/>
      <c r="K144" s="3" t="n"/>
      <c r="L144" s="3" t="n"/>
    </row>
    <row customHeight="1" ht="15.75" r="145">
      <c r="A145" s="43" t="s">
        <v>744</v>
      </c>
      <c r="B145" s="3" t="s">
        <v>745</v>
      </c>
      <c r="C145" s="3" t="s">
        <v>746</v>
      </c>
      <c r="D145" s="3" t="s">
        <v>11</v>
      </c>
      <c r="E145" s="3" t="s">
        <v>12</v>
      </c>
      <c r="F145" s="3" t="s">
        <v>747</v>
      </c>
      <c r="G145" s="44" t="s">
        <v>748</v>
      </c>
      <c r="H145" s="44" t="s">
        <v>14</v>
      </c>
      <c r="I145" s="44" t="s">
        <v>15</v>
      </c>
      <c r="J145" s="3" t="n"/>
      <c r="K145" s="3" t="n"/>
      <c r="L145" s="3" t="n"/>
    </row>
    <row customHeight="1" ht="15.75" r="146">
      <c r="A146" s="43" t="s">
        <v>749</v>
      </c>
      <c r="B146" s="3" t="s">
        <v>750</v>
      </c>
      <c r="C146" s="3" t="s">
        <v>751</v>
      </c>
      <c r="D146" s="3" t="s">
        <v>11</v>
      </c>
      <c r="E146" s="3" t="s">
        <v>12</v>
      </c>
      <c r="F146" s="3" t="s">
        <v>752</v>
      </c>
      <c r="G146" s="44" t="s">
        <v>748</v>
      </c>
      <c r="H146" s="44" t="s">
        <v>14</v>
      </c>
      <c r="I146" s="44" t="s">
        <v>15</v>
      </c>
      <c r="J146" s="3" t="n"/>
      <c r="K146" s="3" t="n"/>
      <c r="L146" s="3" t="n"/>
    </row>
    <row customHeight="1" ht="15.75" r="147">
      <c r="A147" s="43" t="s">
        <v>753</v>
      </c>
      <c r="B147" s="3" t="s">
        <v>420</v>
      </c>
      <c r="C147" s="3" t="s">
        <v>754</v>
      </c>
      <c r="D147" s="3" t="s">
        <v>11</v>
      </c>
      <c r="E147" s="3" t="s">
        <v>12</v>
      </c>
      <c r="F147" s="3" t="s">
        <v>755</v>
      </c>
      <c r="G147" s="44" t="s">
        <v>756</v>
      </c>
      <c r="H147" s="44" t="s">
        <v>14</v>
      </c>
      <c r="I147" s="44" t="s">
        <v>15</v>
      </c>
      <c r="J147" s="3" t="n"/>
      <c r="K147" s="3" t="n"/>
      <c r="L147" s="3" t="n"/>
    </row>
    <row customHeight="1" ht="15.75" r="148">
      <c r="A148" s="43" t="s">
        <v>757</v>
      </c>
      <c r="B148" s="3" t="s">
        <v>758</v>
      </c>
      <c r="C148" s="3" t="s">
        <v>759</v>
      </c>
      <c r="D148" s="3" t="s">
        <v>11</v>
      </c>
      <c r="E148" s="3" t="s">
        <v>12</v>
      </c>
      <c r="F148" s="3" t="s">
        <v>760</v>
      </c>
      <c r="G148" s="44" t="n"/>
      <c r="H148" s="44" t="s">
        <v>14</v>
      </c>
      <c r="I148" s="44" t="s">
        <v>15</v>
      </c>
      <c r="J148" s="3" t="n"/>
      <c r="K148" s="3" t="n"/>
      <c r="L148" s="3" t="n"/>
    </row>
    <row customHeight="1" ht="15.75" r="149">
      <c r="A149" s="43" t="s">
        <v>761</v>
      </c>
      <c r="B149" s="3" t="s">
        <v>762</v>
      </c>
      <c r="C149" s="3" t="s">
        <v>763</v>
      </c>
      <c r="D149" s="3" t="s">
        <v>11</v>
      </c>
      <c r="E149" s="3" t="s">
        <v>12</v>
      </c>
      <c r="F149" s="3" t="n"/>
      <c r="G149" s="44" t="n"/>
      <c r="H149" s="44" t="s">
        <v>14</v>
      </c>
      <c r="I149" s="44" t="s">
        <v>15</v>
      </c>
      <c r="J149" s="3" t="n"/>
      <c r="K149" s="3" t="n"/>
      <c r="L149" s="3" t="n"/>
    </row>
    <row customHeight="1" ht="15.75" r="150">
      <c r="A150" s="43" t="s">
        <v>764</v>
      </c>
      <c r="B150" s="3" t="s">
        <v>765</v>
      </c>
      <c r="C150" s="3" t="s">
        <v>766</v>
      </c>
      <c r="D150" s="3" t="s">
        <v>11</v>
      </c>
      <c r="E150" s="3" t="s">
        <v>12</v>
      </c>
      <c r="F150" s="3" t="n"/>
      <c r="G150" s="44" t="n"/>
      <c r="H150" s="44" t="s">
        <v>14</v>
      </c>
      <c r="I150" s="44" t="s">
        <v>15</v>
      </c>
      <c r="J150" s="3" t="n"/>
      <c r="K150" s="3" t="n"/>
      <c r="L150" s="3" t="n"/>
    </row>
    <row customHeight="1" ht="15.75" r="151">
      <c r="A151" s="43" t="s">
        <v>767</v>
      </c>
      <c r="B151" s="3" t="s">
        <v>768</v>
      </c>
      <c r="C151" s="3" t="s">
        <v>769</v>
      </c>
      <c r="D151" s="3" t="s">
        <v>11</v>
      </c>
      <c r="E151" s="3" t="s">
        <v>12</v>
      </c>
      <c r="F151" s="3" t="s">
        <v>371</v>
      </c>
      <c r="G151" s="44" t="n"/>
      <c r="H151" s="44" t="s">
        <v>14</v>
      </c>
      <c r="I151" s="44" t="s">
        <v>15</v>
      </c>
      <c r="J151" s="3" t="n"/>
      <c r="K151" s="3" t="n"/>
      <c r="L151" s="3" t="n"/>
    </row>
    <row customHeight="1" ht="15.75" r="152">
      <c r="A152" s="43" t="s">
        <v>770</v>
      </c>
      <c r="B152" s="3" t="s">
        <v>771</v>
      </c>
      <c r="C152" s="3" t="s">
        <v>772</v>
      </c>
      <c r="D152" s="3" t="s">
        <v>11</v>
      </c>
      <c r="E152" s="3" t="s">
        <v>12</v>
      </c>
      <c r="F152" s="3" t="s">
        <v>773</v>
      </c>
      <c r="G152" s="44" t="s">
        <v>774</v>
      </c>
      <c r="H152" s="44" t="s">
        <v>14</v>
      </c>
      <c r="I152" s="44" t="s">
        <v>15</v>
      </c>
      <c r="J152" s="3" t="n"/>
      <c r="K152" s="3" t="n"/>
      <c r="L152" s="3" t="n"/>
    </row>
    <row customHeight="1" ht="15.75" r="153">
      <c r="A153" s="43" t="s">
        <v>775</v>
      </c>
      <c r="B153" s="3" t="s">
        <v>10</v>
      </c>
      <c r="C153" s="3" t="s">
        <v>776</v>
      </c>
      <c r="D153" s="3" t="s">
        <v>11</v>
      </c>
      <c r="E153" s="3" t="s">
        <v>12</v>
      </c>
      <c r="F153" s="3" t="s">
        <v>777</v>
      </c>
      <c r="G153" s="44" t="n"/>
      <c r="H153" s="44" t="s">
        <v>14</v>
      </c>
      <c r="I153" s="44" t="s">
        <v>15</v>
      </c>
      <c r="J153" s="3" t="n"/>
      <c r="K153" s="3" t="n"/>
      <c r="L153" s="3" t="n"/>
    </row>
    <row customHeight="1" ht="15.75" r="154">
      <c r="A154" s="43" t="s">
        <v>778</v>
      </c>
      <c r="B154" s="3" t="s">
        <v>10</v>
      </c>
      <c r="C154" s="3" t="s">
        <v>779</v>
      </c>
      <c r="D154" s="3" t="s">
        <v>11</v>
      </c>
      <c r="E154" s="3" t="s">
        <v>12</v>
      </c>
      <c r="F154" s="3" t="s">
        <v>780</v>
      </c>
      <c r="G154" s="44" t="n"/>
      <c r="H154" s="44" t="s">
        <v>14</v>
      </c>
      <c r="I154" s="44" t="s">
        <v>15</v>
      </c>
      <c r="J154" s="3" t="n"/>
      <c r="K154" s="3" t="n"/>
      <c r="L154" s="3" t="n"/>
    </row>
    <row customHeight="1" ht="15.75" r="155">
      <c r="A155" s="43" t="s">
        <v>781</v>
      </c>
      <c r="B155" s="3" t="s">
        <v>782</v>
      </c>
      <c r="C155" s="3" t="s">
        <v>783</v>
      </c>
      <c r="D155" s="3" t="s">
        <v>784</v>
      </c>
      <c r="E155" s="3" t="s">
        <v>785</v>
      </c>
      <c r="F155" s="3" t="s">
        <v>786</v>
      </c>
      <c r="G155" s="44" t="s">
        <v>787</v>
      </c>
      <c r="H155" s="44" t="s">
        <v>14</v>
      </c>
      <c r="I155" s="44" t="s">
        <v>15</v>
      </c>
      <c r="J155" s="3" t="n"/>
      <c r="K155" s="3" t="n"/>
      <c r="L155" s="3" t="n"/>
    </row>
    <row customHeight="1" ht="15.75" r="156">
      <c r="A156" s="43" t="s">
        <v>788</v>
      </c>
      <c r="B156" s="3" t="s">
        <v>789</v>
      </c>
      <c r="C156" s="3" t="s">
        <v>790</v>
      </c>
      <c r="D156" s="3" t="s">
        <v>784</v>
      </c>
      <c r="E156" s="3" t="s">
        <v>785</v>
      </c>
      <c r="F156" s="3" t="s">
        <v>791</v>
      </c>
      <c r="G156" s="44" t="s">
        <v>792</v>
      </c>
      <c r="H156" s="44" t="s">
        <v>14</v>
      </c>
      <c r="I156" s="44" t="s">
        <v>15</v>
      </c>
      <c r="J156" s="3" t="n"/>
      <c r="K156" s="3" t="n"/>
      <c r="L156" s="3" t="n"/>
    </row>
    <row customHeight="1" ht="15.75" r="157">
      <c r="A157" s="43" t="s">
        <v>793</v>
      </c>
      <c r="B157" s="3" t="s">
        <v>794</v>
      </c>
      <c r="C157" s="3" t="s">
        <v>795</v>
      </c>
      <c r="D157" s="3" t="s">
        <v>784</v>
      </c>
      <c r="E157" s="3" t="s">
        <v>785</v>
      </c>
      <c r="F157" s="3" t="s">
        <v>796</v>
      </c>
      <c r="G157" s="44" t="s">
        <v>797</v>
      </c>
      <c r="H157" s="44" t="s">
        <v>14</v>
      </c>
      <c r="I157" s="44" t="s">
        <v>15</v>
      </c>
      <c r="J157" s="3" t="n"/>
      <c r="K157" s="3" t="n"/>
      <c r="L157" s="3" t="n"/>
    </row>
    <row customHeight="1" ht="15.75" r="158">
      <c r="A158" s="43" t="s">
        <v>798</v>
      </c>
      <c r="B158" s="3" t="s">
        <v>799</v>
      </c>
      <c r="C158" s="3" t="s">
        <v>800</v>
      </c>
      <c r="D158" s="3" t="s">
        <v>784</v>
      </c>
      <c r="E158" s="3" t="s">
        <v>785</v>
      </c>
      <c r="F158" s="3" t="s">
        <v>600</v>
      </c>
      <c r="G158" s="44" t="s">
        <v>801</v>
      </c>
      <c r="H158" s="44" t="s">
        <v>14</v>
      </c>
      <c r="I158" s="44" t="s">
        <v>15</v>
      </c>
      <c r="J158" s="3" t="n"/>
      <c r="K158" s="3" t="n"/>
      <c r="L158" s="3" t="n"/>
    </row>
    <row customHeight="1" ht="15.75" r="159">
      <c r="A159" s="43" t="s">
        <v>802</v>
      </c>
      <c r="B159" s="3" t="s">
        <v>803</v>
      </c>
      <c r="C159" s="3" t="s">
        <v>804</v>
      </c>
      <c r="D159" s="3" t="s">
        <v>784</v>
      </c>
      <c r="E159" s="3" t="s">
        <v>785</v>
      </c>
      <c r="F159" s="3" t="s">
        <v>805</v>
      </c>
      <c r="G159" s="44" t="s">
        <v>806</v>
      </c>
      <c r="H159" s="44" t="s">
        <v>14</v>
      </c>
      <c r="I159" s="44" t="s">
        <v>15</v>
      </c>
      <c r="J159" s="3" t="n"/>
      <c r="K159" s="3" t="n"/>
      <c r="L159" s="3" t="n"/>
    </row>
    <row customHeight="1" ht="15.75" r="160">
      <c r="A160" s="43" t="s">
        <v>807</v>
      </c>
      <c r="B160" s="3" t="s">
        <v>808</v>
      </c>
      <c r="C160" s="3" t="s">
        <v>809</v>
      </c>
      <c r="D160" s="3" t="s">
        <v>810</v>
      </c>
      <c r="E160" s="3" t="s">
        <v>811</v>
      </c>
      <c r="F160" s="3" t="s">
        <v>812</v>
      </c>
      <c r="G160" s="44" t="s">
        <v>813</v>
      </c>
      <c r="H160" s="44" t="s">
        <v>14</v>
      </c>
      <c r="I160" s="44" t="s">
        <v>15</v>
      </c>
      <c r="J160" s="3" t="n"/>
      <c r="K160" s="3" t="n"/>
      <c r="L160" s="3" t="n"/>
    </row>
    <row customHeight="1" ht="15.75" r="161">
      <c r="A161" s="43" t="s">
        <v>814</v>
      </c>
      <c r="B161" s="3" t="s">
        <v>815</v>
      </c>
      <c r="C161" s="3" t="s">
        <v>816</v>
      </c>
      <c r="D161" s="3" t="s">
        <v>810</v>
      </c>
      <c r="E161" s="3" t="s">
        <v>811</v>
      </c>
      <c r="F161" s="3" t="s">
        <v>817</v>
      </c>
      <c r="G161" s="44" t="s">
        <v>818</v>
      </c>
      <c r="H161" s="44" t="s">
        <v>14</v>
      </c>
      <c r="I161" s="44" t="s">
        <v>15</v>
      </c>
      <c r="J161" s="3" t="n"/>
      <c r="K161" s="3" t="n"/>
      <c r="L161" s="3" t="n"/>
    </row>
    <row customHeight="1" ht="15.75" r="162">
      <c r="A162" s="43" t="s">
        <v>819</v>
      </c>
      <c r="B162" s="3" t="s">
        <v>820</v>
      </c>
      <c r="C162" s="3" t="s">
        <v>821</v>
      </c>
      <c r="D162" s="3" t="s">
        <v>810</v>
      </c>
      <c r="E162" s="3" t="s">
        <v>811</v>
      </c>
      <c r="F162" s="3" t="n"/>
      <c r="G162" s="44" t="n"/>
      <c r="H162" s="44" t="s">
        <v>14</v>
      </c>
      <c r="I162" s="44" t="s">
        <v>15</v>
      </c>
      <c r="J162" s="3" t="n"/>
      <c r="K162" s="3" t="n"/>
      <c r="L162" s="3" t="n"/>
    </row>
    <row customHeight="1" ht="15.75" r="163">
      <c r="A163" s="43" t="s">
        <v>822</v>
      </c>
      <c r="B163" s="3" t="s">
        <v>823</v>
      </c>
      <c r="C163" s="3" t="s">
        <v>824</v>
      </c>
      <c r="D163" s="3" t="s">
        <v>810</v>
      </c>
      <c r="E163" s="3" t="s">
        <v>811</v>
      </c>
      <c r="F163" s="3" t="s">
        <v>825</v>
      </c>
      <c r="G163" s="44" t="s">
        <v>826</v>
      </c>
      <c r="H163" s="44" t="s">
        <v>14</v>
      </c>
      <c r="I163" s="44" t="s">
        <v>15</v>
      </c>
      <c r="J163" s="3" t="n"/>
      <c r="K163" s="3" t="n"/>
      <c r="L163" s="3" t="n"/>
    </row>
    <row customHeight="1" ht="15.75" r="164">
      <c r="A164" s="43" t="s">
        <v>827</v>
      </c>
      <c r="B164" s="3" t="s">
        <v>828</v>
      </c>
      <c r="C164" s="3" t="s">
        <v>829</v>
      </c>
      <c r="D164" s="3" t="s">
        <v>810</v>
      </c>
      <c r="E164" s="3" t="s">
        <v>811</v>
      </c>
      <c r="F164" s="3" t="s">
        <v>817</v>
      </c>
      <c r="G164" s="44" t="s">
        <v>818</v>
      </c>
      <c r="H164" s="44" t="s">
        <v>14</v>
      </c>
      <c r="I164" s="44" t="s">
        <v>15</v>
      </c>
      <c r="J164" s="3" t="n"/>
      <c r="K164" s="3" t="n"/>
      <c r="L164" s="3" t="n"/>
    </row>
    <row customHeight="1" ht="15.75" r="165">
      <c r="A165" s="43" t="s">
        <v>830</v>
      </c>
      <c r="B165" s="3" t="s">
        <v>831</v>
      </c>
      <c r="C165" s="3" t="s">
        <v>832</v>
      </c>
      <c r="D165" s="3" t="s">
        <v>810</v>
      </c>
      <c r="E165" s="3" t="s">
        <v>811</v>
      </c>
      <c r="F165" s="3" t="s">
        <v>833</v>
      </c>
      <c r="G165" s="44" t="n"/>
      <c r="H165" s="44" t="s">
        <v>14</v>
      </c>
      <c r="I165" s="44" t="s">
        <v>15</v>
      </c>
      <c r="J165" s="3" t="n"/>
      <c r="K165" s="3" t="n"/>
      <c r="L165" s="3" t="n"/>
    </row>
    <row customHeight="1" ht="15.75" r="166">
      <c r="A166" s="43" t="s">
        <v>834</v>
      </c>
      <c r="B166" s="3" t="s">
        <v>97</v>
      </c>
      <c r="C166" s="3" t="s">
        <v>835</v>
      </c>
      <c r="D166" s="3" t="s">
        <v>810</v>
      </c>
      <c r="E166" s="3" t="s">
        <v>811</v>
      </c>
      <c r="F166" s="3" t="s">
        <v>836</v>
      </c>
      <c r="G166" s="44" t="n"/>
      <c r="H166" s="44" t="s">
        <v>14</v>
      </c>
      <c r="I166" s="44" t="s">
        <v>15</v>
      </c>
      <c r="J166" s="3" t="n"/>
      <c r="K166" s="3" t="n"/>
      <c r="L166" s="3" t="n"/>
    </row>
    <row customHeight="1" ht="15.75" r="167">
      <c r="A167" s="43" t="s">
        <v>837</v>
      </c>
      <c r="B167" s="3" t="s">
        <v>146</v>
      </c>
      <c r="C167" s="3" t="s">
        <v>838</v>
      </c>
      <c r="D167" s="3" t="s">
        <v>810</v>
      </c>
      <c r="E167" s="3" t="s">
        <v>811</v>
      </c>
      <c r="F167" s="3" t="s">
        <v>839</v>
      </c>
      <c r="G167" s="44" t="s">
        <v>840</v>
      </c>
      <c r="H167" s="44" t="s">
        <v>14</v>
      </c>
      <c r="I167" s="44" t="s">
        <v>15</v>
      </c>
      <c r="J167" s="3" t="n"/>
      <c r="K167" s="3" t="n"/>
      <c r="L167" s="3" t="n"/>
    </row>
    <row customHeight="1" ht="15.75" r="168">
      <c r="A168" s="43" t="s">
        <v>841</v>
      </c>
      <c r="B168" s="3" t="s">
        <v>842</v>
      </c>
      <c r="C168" s="3" t="s">
        <v>843</v>
      </c>
      <c r="D168" s="3" t="s">
        <v>810</v>
      </c>
      <c r="E168" s="3" t="s">
        <v>811</v>
      </c>
      <c r="F168" s="3" t="s">
        <v>844</v>
      </c>
      <c r="G168" s="44" t="n"/>
      <c r="H168" s="44" t="s">
        <v>14</v>
      </c>
      <c r="I168" s="44" t="s">
        <v>15</v>
      </c>
      <c r="J168" s="3" t="n"/>
      <c r="K168" s="3" t="n"/>
      <c r="L168" s="3" t="n"/>
    </row>
    <row customHeight="1" ht="15.75" r="169">
      <c r="A169" s="43" t="s">
        <v>845</v>
      </c>
      <c r="B169" s="3" t="s">
        <v>846</v>
      </c>
      <c r="C169" s="3" t="s">
        <v>847</v>
      </c>
      <c r="D169" s="3" t="s">
        <v>810</v>
      </c>
      <c r="E169" s="3" t="s">
        <v>811</v>
      </c>
      <c r="F169" s="3" t="s">
        <v>848</v>
      </c>
      <c r="G169" s="44" t="n"/>
      <c r="H169" s="44" t="s">
        <v>14</v>
      </c>
      <c r="I169" s="44" t="s">
        <v>15</v>
      </c>
      <c r="J169" s="3" t="n"/>
      <c r="K169" s="3" t="n"/>
      <c r="L169" s="3" t="n"/>
    </row>
    <row customHeight="1" ht="15.75" r="170">
      <c r="A170" s="43" t="s">
        <v>849</v>
      </c>
      <c r="B170" s="3" t="s">
        <v>850</v>
      </c>
      <c r="C170" s="3" t="s">
        <v>851</v>
      </c>
      <c r="D170" s="3" t="s">
        <v>810</v>
      </c>
      <c r="E170" s="3" t="s">
        <v>811</v>
      </c>
      <c r="F170" s="3" t="s">
        <v>852</v>
      </c>
      <c r="G170" s="44" t="n"/>
      <c r="H170" s="44" t="s">
        <v>14</v>
      </c>
      <c r="I170" s="44" t="s">
        <v>15</v>
      </c>
      <c r="J170" s="3" t="n"/>
      <c r="K170" s="3" t="n"/>
      <c r="L170" s="3" t="n"/>
    </row>
    <row customHeight="1" ht="15.75" r="171">
      <c r="A171" s="43" t="s">
        <v>853</v>
      </c>
      <c r="B171" s="3" t="s">
        <v>854</v>
      </c>
      <c r="C171" s="3" t="s">
        <v>855</v>
      </c>
      <c r="D171" s="3" t="s">
        <v>810</v>
      </c>
      <c r="E171" s="3" t="s">
        <v>811</v>
      </c>
      <c r="F171" s="3" t="s">
        <v>856</v>
      </c>
      <c r="G171" s="44" t="n"/>
      <c r="H171" s="44" t="s">
        <v>14</v>
      </c>
      <c r="I171" s="44" t="s">
        <v>15</v>
      </c>
      <c r="J171" s="3" t="n"/>
      <c r="K171" s="3" t="n"/>
      <c r="L171" s="3" t="n"/>
    </row>
    <row customHeight="1" ht="15.75" r="172">
      <c r="A172" s="43" t="s">
        <v>857</v>
      </c>
      <c r="B172" s="3" t="s">
        <v>858</v>
      </c>
      <c r="C172" s="3" t="s">
        <v>859</v>
      </c>
      <c r="D172" s="3" t="s">
        <v>810</v>
      </c>
      <c r="E172" s="3" t="s">
        <v>811</v>
      </c>
      <c r="F172" s="3" t="s">
        <v>860</v>
      </c>
      <c r="G172" s="44" t="s">
        <v>861</v>
      </c>
      <c r="H172" s="44" t="s">
        <v>14</v>
      </c>
      <c r="I172" s="44" t="s">
        <v>15</v>
      </c>
      <c r="J172" s="3" t="n"/>
      <c r="K172" s="3" t="n"/>
      <c r="L172" s="3" t="n"/>
    </row>
    <row customHeight="1" ht="15.75" r="173">
      <c r="A173" s="43" t="s">
        <v>862</v>
      </c>
      <c r="B173" s="3" t="s">
        <v>863</v>
      </c>
      <c r="C173" s="3" t="s">
        <v>864</v>
      </c>
      <c r="D173" s="3" t="s">
        <v>810</v>
      </c>
      <c r="E173" s="3" t="s">
        <v>811</v>
      </c>
      <c r="F173" s="3" t="s">
        <v>462</v>
      </c>
      <c r="G173" s="44" t="s">
        <v>865</v>
      </c>
      <c r="H173" s="44" t="s">
        <v>14</v>
      </c>
      <c r="I173" s="44" t="s">
        <v>15</v>
      </c>
      <c r="J173" s="3" t="n"/>
      <c r="K173" s="3" t="n"/>
      <c r="L173" s="3" t="n"/>
      <c r="M173" s="44" t="n"/>
      <c r="N173" s="44" t="n"/>
      <c r="O173" s="44" t="n"/>
      <c r="P173" s="44" t="n"/>
      <c r="Q173" s="44" t="n"/>
      <c r="R173" s="44" t="n"/>
      <c r="S173" s="44" t="n"/>
      <c r="T173" s="44" t="n"/>
      <c r="U173" s="44" t="n"/>
      <c r="V173" s="44" t="n"/>
      <c r="W173" s="44" t="n"/>
      <c r="X173" s="44" t="n"/>
      <c r="Y173" s="44" t="n"/>
      <c r="Z173" s="44" t="n"/>
    </row>
    <row customFormat="1" customHeight="1" ht="15.75" r="174" s="125">
      <c r="A174" s="43" t="s">
        <v>866</v>
      </c>
      <c r="B174" s="3" t="s">
        <v>867</v>
      </c>
      <c r="C174" s="3" t="s">
        <v>868</v>
      </c>
      <c r="D174" s="3" t="s">
        <v>810</v>
      </c>
      <c r="E174" s="3" t="s">
        <v>811</v>
      </c>
      <c r="F174" s="3" t="n"/>
      <c r="G174" s="44" t="n"/>
      <c r="H174" s="44" t="s">
        <v>14</v>
      </c>
      <c r="I174" s="44" t="s">
        <v>15</v>
      </c>
      <c r="J174" s="3" t="n"/>
      <c r="K174" s="3" t="n"/>
      <c r="L174" s="3" t="n"/>
      <c r="M174" s="44" t="n"/>
      <c r="N174" s="44" t="n"/>
      <c r="O174" s="44" t="n"/>
      <c r="P174" s="44" t="n"/>
      <c r="Q174" s="44" t="n"/>
      <c r="R174" s="44" t="n"/>
      <c r="S174" s="44" t="n"/>
      <c r="T174" s="44" t="n"/>
      <c r="U174" s="44" t="n"/>
      <c r="V174" s="44" t="n"/>
      <c r="W174" s="44" t="n"/>
      <c r="X174" s="44" t="n"/>
      <c r="Y174" s="44" t="n"/>
      <c r="Z174" s="44" t="n"/>
    </row>
    <row customFormat="1" customHeight="1" ht="15.75" r="175" s="110">
      <c r="A175" s="110" t="s">
        <v>869</v>
      </c>
      <c r="B175" s="111" t="s">
        <v>870</v>
      </c>
      <c r="C175" s="111" t="s">
        <v>871</v>
      </c>
      <c r="D175" s="111" t="s">
        <v>872</v>
      </c>
      <c r="E175" s="111" t="s">
        <v>873</v>
      </c>
      <c r="F175" s="111" t="s">
        <v>874</v>
      </c>
      <c r="G175" s="112" t="n"/>
      <c r="H175" s="112" t="s">
        <v>875</v>
      </c>
      <c r="I175" s="44" t="s">
        <v>15</v>
      </c>
      <c r="J175" s="3" t="n"/>
      <c r="K175" s="3" t="n"/>
      <c r="L175" s="3" t="n"/>
      <c r="M175" s="112" t="n"/>
      <c r="N175" s="112" t="n"/>
      <c r="O175" s="112" t="n"/>
      <c r="P175" s="112" t="n"/>
      <c r="Q175" s="112" t="n"/>
      <c r="R175" s="112" t="n"/>
      <c r="S175" s="112" t="n"/>
      <c r="T175" s="112" t="n"/>
      <c r="U175" s="112" t="n"/>
      <c r="V175" s="112" t="n"/>
      <c r="W175" s="112" t="n"/>
      <c r="X175" s="112" t="n"/>
      <c r="Y175" s="112" t="n"/>
      <c r="Z175" s="112" t="n"/>
    </row>
    <row customHeight="1" ht="15.75" r="176">
      <c r="A176" s="43" t="s">
        <v>876</v>
      </c>
      <c r="B176" s="3" t="s">
        <v>877</v>
      </c>
      <c r="C176" s="3" t="s">
        <v>878</v>
      </c>
      <c r="D176" s="3" t="s">
        <v>879</v>
      </c>
      <c r="E176" s="3" t="s">
        <v>880</v>
      </c>
      <c r="F176" s="3" t="s">
        <v>881</v>
      </c>
      <c r="G176" s="44" t="n"/>
      <c r="H176" s="44" t="s">
        <v>875</v>
      </c>
      <c r="I176" s="44" t="s">
        <v>15</v>
      </c>
      <c r="J176" s="3" t="n"/>
      <c r="K176" s="3" t="n"/>
      <c r="L176" s="3" t="n"/>
      <c r="M176" s="44" t="n"/>
      <c r="N176" s="44" t="n"/>
      <c r="O176" s="44" t="n"/>
      <c r="P176" s="44" t="n"/>
      <c r="Q176" s="44" t="n"/>
      <c r="R176" s="44" t="n"/>
      <c r="S176" s="44" t="n"/>
      <c r="T176" s="44" t="n"/>
      <c r="U176" s="44" t="n"/>
      <c r="V176" s="44" t="n"/>
      <c r="W176" s="44" t="n"/>
      <c r="X176" s="44" t="n"/>
      <c r="Y176" s="44" t="n"/>
      <c r="Z176" s="44" t="n"/>
    </row>
    <row customHeight="1" ht="15.75" r="177">
      <c r="A177" s="43" t="s">
        <v>882</v>
      </c>
      <c r="B177" s="3" t="s">
        <v>883</v>
      </c>
      <c r="C177" s="3" t="s">
        <v>884</v>
      </c>
      <c r="D177" s="3" t="s">
        <v>885</v>
      </c>
      <c r="E177" s="3" t="s">
        <v>886</v>
      </c>
      <c r="F177" s="3" t="s">
        <v>887</v>
      </c>
      <c r="G177" s="44" t="n"/>
      <c r="H177" s="44" t="s">
        <v>875</v>
      </c>
      <c r="I177" s="44" t="s">
        <v>15</v>
      </c>
      <c r="J177" s="3" t="n"/>
      <c r="K177" s="3" t="n"/>
      <c r="L177" s="3" t="n"/>
      <c r="M177" s="44" t="n"/>
      <c r="N177" s="44" t="n"/>
      <c r="O177" s="44" t="n"/>
      <c r="P177" s="44" t="n"/>
      <c r="Q177" s="44" t="n"/>
      <c r="R177" s="44" t="n"/>
      <c r="S177" s="44" t="n"/>
      <c r="T177" s="44" t="n"/>
      <c r="U177" s="44" t="n"/>
      <c r="V177" s="44" t="n"/>
      <c r="W177" s="44" t="n"/>
      <c r="X177" s="44" t="n"/>
      <c r="Y177" s="44" t="n"/>
      <c r="Z177" s="44" t="n"/>
    </row>
    <row customHeight="1" ht="15.75" r="178">
      <c r="A178" s="43" t="s">
        <v>888</v>
      </c>
      <c r="B178" s="3" t="s">
        <v>889</v>
      </c>
      <c r="C178" s="3" t="s">
        <v>890</v>
      </c>
      <c r="D178" s="3" t="s">
        <v>891</v>
      </c>
      <c r="E178" s="3" t="s">
        <v>892</v>
      </c>
      <c r="F178" s="3" t="s">
        <v>893</v>
      </c>
      <c r="G178" s="44" t="n"/>
      <c r="H178" s="44" t="s">
        <v>875</v>
      </c>
      <c r="I178" s="44" t="s">
        <v>15</v>
      </c>
      <c r="J178" s="3" t="n"/>
      <c r="K178" s="3" t="n"/>
      <c r="L178" s="3" t="n"/>
      <c r="M178" s="44" t="n"/>
      <c r="N178" s="44" t="n"/>
      <c r="O178" s="44" t="n"/>
      <c r="P178" s="44" t="n"/>
      <c r="Q178" s="44" t="n"/>
      <c r="R178" s="44" t="n"/>
      <c r="S178" s="44" t="n"/>
      <c r="T178" s="44" t="n"/>
      <c r="U178" s="44" t="n"/>
      <c r="V178" s="44" t="n"/>
      <c r="W178" s="44" t="n"/>
      <c r="X178" s="44" t="n"/>
      <c r="Y178" s="44" t="n"/>
      <c r="Z178" s="44" t="n"/>
    </row>
    <row customHeight="1" ht="15.75" r="179">
      <c r="A179" s="43" t="s">
        <v>894</v>
      </c>
      <c r="B179" s="3" t="s">
        <v>895</v>
      </c>
      <c r="C179" s="3" t="s">
        <v>896</v>
      </c>
      <c r="D179" s="3" t="s">
        <v>897</v>
      </c>
      <c r="E179" s="3" t="s">
        <v>898</v>
      </c>
      <c r="F179" s="3" t="s">
        <v>899</v>
      </c>
      <c r="G179" s="133">
        <f>HYPERLINK("http://www.vitry94.fr/", "https://www.vitry94.fr")</f>
        <v/>
      </c>
      <c r="H179" s="44" t="s">
        <v>875</v>
      </c>
      <c r="I179" s="44" t="s">
        <v>15</v>
      </c>
      <c r="J179" s="3" t="n"/>
      <c r="K179" s="3" t="n"/>
      <c r="L179" s="3" t="n"/>
      <c r="M179" s="44" t="n"/>
      <c r="N179" s="44" t="n"/>
      <c r="O179" s="44" t="n"/>
      <c r="P179" s="44" t="n"/>
      <c r="Q179" s="44" t="n"/>
      <c r="R179" s="44" t="n"/>
      <c r="S179" s="44" t="n"/>
      <c r="T179" s="44" t="n"/>
      <c r="U179" s="44" t="n"/>
      <c r="V179" s="44" t="n"/>
      <c r="W179" s="44" t="n"/>
      <c r="X179" s="44" t="n"/>
      <c r="Y179" s="44" t="n"/>
      <c r="Z179" s="44" t="n"/>
    </row>
    <row customHeight="1" ht="15.75" r="180">
      <c r="A180" s="43" t="s">
        <v>900</v>
      </c>
      <c r="B180" s="3" t="s">
        <v>901</v>
      </c>
      <c r="C180" s="3" t="s">
        <v>902</v>
      </c>
      <c r="D180" s="3" t="s">
        <v>903</v>
      </c>
      <c r="E180" s="3" t="s">
        <v>904</v>
      </c>
      <c r="F180" s="3" t="s">
        <v>905</v>
      </c>
      <c r="G180" s="44" t="n"/>
      <c r="H180" s="44" t="s">
        <v>875</v>
      </c>
      <c r="I180" s="44" t="s">
        <v>15</v>
      </c>
      <c r="J180" s="3" t="n"/>
      <c r="K180" s="3" t="n"/>
      <c r="L180" s="3" t="n"/>
      <c r="M180" s="44" t="n"/>
      <c r="N180" s="44" t="n"/>
      <c r="O180" s="44" t="n"/>
      <c r="P180" s="44" t="n"/>
      <c r="Q180" s="44" t="n"/>
      <c r="R180" s="44" t="n"/>
      <c r="S180" s="44" t="n"/>
      <c r="T180" s="44" t="n"/>
      <c r="U180" s="44" t="n"/>
      <c r="V180" s="44" t="n"/>
      <c r="W180" s="44" t="n"/>
      <c r="X180" s="44" t="n"/>
      <c r="Y180" s="44" t="n"/>
      <c r="Z180" s="44" t="n"/>
    </row>
    <row customHeight="1" ht="15.75" r="181">
      <c r="A181" s="43" t="s">
        <v>906</v>
      </c>
      <c r="B181" s="3" t="s">
        <v>907</v>
      </c>
      <c r="C181" s="3" t="s">
        <v>908</v>
      </c>
      <c r="D181" s="3" t="s">
        <v>909</v>
      </c>
      <c r="E181" s="3" t="s">
        <v>910</v>
      </c>
      <c r="F181" s="3" t="s">
        <v>911</v>
      </c>
      <c r="G181" s="133">
        <f>HYPERLINK("http://www.bibliotheque-nogentsurmarne.fr/", "https://www.bibliotheque-nogentsurmarne.fr")</f>
        <v/>
      </c>
      <c r="H181" s="44" t="s">
        <v>875</v>
      </c>
      <c r="I181" s="44" t="s">
        <v>15</v>
      </c>
      <c r="J181" s="3" t="n"/>
      <c r="K181" s="3" t="n"/>
      <c r="L181" s="3" t="n"/>
      <c r="M181" s="44" t="n"/>
      <c r="N181" s="44" t="n"/>
      <c r="O181" s="44" t="n"/>
      <c r="P181" s="44" t="n"/>
      <c r="Q181" s="44" t="n"/>
      <c r="R181" s="44" t="n"/>
      <c r="S181" s="44" t="n"/>
      <c r="T181" s="44" t="n"/>
      <c r="U181" s="44" t="n"/>
      <c r="V181" s="44" t="n"/>
      <c r="W181" s="44" t="n"/>
      <c r="X181" s="44" t="n"/>
      <c r="Y181" s="44" t="n"/>
      <c r="Z181" s="44" t="n"/>
    </row>
    <row customHeight="1" ht="15.75" r="182">
      <c r="A182" s="43" t="s">
        <v>912</v>
      </c>
      <c r="B182" s="3" t="s">
        <v>913</v>
      </c>
      <c r="C182" s="3" t="s">
        <v>914</v>
      </c>
      <c r="D182" s="3" t="s">
        <v>915</v>
      </c>
      <c r="E182" s="3" t="s">
        <v>916</v>
      </c>
      <c r="F182" s="3" t="s">
        <v>917</v>
      </c>
      <c r="G182" s="133">
        <f>HYPERLINK("https://bibliotheque.ville-cachan.fr", "https://bibliotheque.ville-cachan.fr")</f>
        <v/>
      </c>
      <c r="H182" s="44" t="s">
        <v>875</v>
      </c>
      <c r="I182" s="44" t="s">
        <v>15</v>
      </c>
      <c r="J182" s="3" t="n"/>
      <c r="K182" s="3" t="n"/>
      <c r="L182" s="3" t="n"/>
      <c r="M182" s="44" t="n"/>
      <c r="N182" s="44" t="n"/>
      <c r="O182" s="44" t="n"/>
      <c r="P182" s="44" t="n"/>
      <c r="Q182" s="44" t="n"/>
      <c r="R182" s="44" t="n"/>
      <c r="S182" s="44" t="n"/>
      <c r="T182" s="44" t="n"/>
      <c r="U182" s="44" t="n"/>
      <c r="V182" s="44" t="n"/>
      <c r="W182" s="44" t="n"/>
      <c r="X182" s="44" t="n"/>
      <c r="Y182" s="44" t="n"/>
      <c r="Z182" s="44" t="n"/>
    </row>
    <row customHeight="1" ht="15.75" r="183">
      <c r="A183" s="43" t="s">
        <v>918</v>
      </c>
      <c r="B183" s="3" t="s">
        <v>919</v>
      </c>
      <c r="C183" s="3" t="s">
        <v>920</v>
      </c>
      <c r="D183" s="3" t="s">
        <v>921</v>
      </c>
      <c r="E183" s="3" t="s">
        <v>922</v>
      </c>
      <c r="F183" s="3" t="s">
        <v>923</v>
      </c>
      <c r="G183" s="133">
        <f>HYPERLINK("http://www.biblio.valenton.fr/", "https://www.biblio.valenton.fr")</f>
        <v/>
      </c>
      <c r="H183" s="44" t="s">
        <v>875</v>
      </c>
      <c r="I183" s="44" t="s">
        <v>15</v>
      </c>
      <c r="J183" s="3" t="n"/>
      <c r="K183" s="3" t="n"/>
      <c r="L183" s="3" t="n"/>
      <c r="M183" s="44" t="n"/>
      <c r="N183" s="44" t="n"/>
      <c r="O183" s="44" t="n"/>
      <c r="P183" s="44" t="n"/>
      <c r="Q183" s="44" t="n"/>
      <c r="R183" s="44" t="n"/>
      <c r="S183" s="44" t="n"/>
      <c r="T183" s="44" t="n"/>
      <c r="U183" s="44" t="n"/>
      <c r="V183" s="44" t="n"/>
      <c r="W183" s="44" t="n"/>
      <c r="X183" s="44" t="n"/>
      <c r="Y183" s="44" t="n"/>
      <c r="Z183" s="44" t="n"/>
    </row>
    <row customHeight="1" ht="15.75" r="184">
      <c r="A184" s="43" t="s">
        <v>924</v>
      </c>
      <c r="B184" s="3" t="s">
        <v>925</v>
      </c>
      <c r="C184" s="3" t="s">
        <v>926</v>
      </c>
      <c r="D184" s="3" t="s">
        <v>927</v>
      </c>
      <c r="E184" s="3" t="s">
        <v>928</v>
      </c>
      <c r="F184" s="3" t="s">
        <v>929</v>
      </c>
      <c r="G184" s="133">
        <f>HYPERLINK("https://bm.fresnes94.fr", "https://bm.fresnes94.fr")</f>
        <v/>
      </c>
      <c r="H184" s="44" t="s">
        <v>875</v>
      </c>
      <c r="I184" s="44" t="s">
        <v>15</v>
      </c>
      <c r="J184" s="3" t="n"/>
      <c r="K184" s="3" t="n"/>
      <c r="L184" s="3" t="n"/>
      <c r="M184" s="44" t="n"/>
      <c r="N184" s="44" t="n"/>
      <c r="O184" s="44" t="n"/>
      <c r="P184" s="44" t="n"/>
      <c r="Q184" s="44" t="n"/>
      <c r="R184" s="44" t="n"/>
      <c r="S184" s="44" t="n"/>
      <c r="T184" s="44" t="n"/>
      <c r="U184" s="44" t="n"/>
      <c r="V184" s="44" t="n"/>
      <c r="W184" s="44" t="n"/>
      <c r="X184" s="44" t="n"/>
      <c r="Y184" s="44" t="n"/>
      <c r="Z184" s="44" t="n"/>
    </row>
    <row customHeight="1" ht="15.75" r="185">
      <c r="A185" s="43" t="s">
        <v>930</v>
      </c>
      <c r="B185" s="3" t="s">
        <v>931</v>
      </c>
      <c r="C185" s="3" t="s">
        <v>932</v>
      </c>
      <c r="D185" s="3" t="s">
        <v>879</v>
      </c>
      <c r="E185" s="3" t="s">
        <v>880</v>
      </c>
      <c r="F185" s="3" t="s">
        <v>933</v>
      </c>
      <c r="G185" s="133">
        <f>HYPERLINK("https://bibliotheque.lhaylesroses.fr", "https://bibliotheque.lhaylesroses.fr")</f>
        <v/>
      </c>
      <c r="H185" s="44" t="s">
        <v>875</v>
      </c>
      <c r="I185" s="44" t="s">
        <v>15</v>
      </c>
      <c r="J185" s="3" t="n"/>
      <c r="K185" s="3" t="n"/>
      <c r="L185" s="3" t="n"/>
      <c r="M185" s="44" t="n"/>
      <c r="N185" s="44" t="n"/>
      <c r="O185" s="44" t="n"/>
      <c r="P185" s="44" t="n"/>
      <c r="Q185" s="44" t="n"/>
      <c r="R185" s="44" t="n"/>
      <c r="S185" s="44" t="n"/>
      <c r="T185" s="44" t="n"/>
      <c r="U185" s="44" t="n"/>
      <c r="V185" s="44" t="n"/>
      <c r="W185" s="44" t="n"/>
      <c r="X185" s="44" t="n"/>
      <c r="Y185" s="44" t="n"/>
      <c r="Z185" s="44" t="n"/>
    </row>
    <row customHeight="1" ht="15.75" r="186">
      <c r="A186" s="43" t="s">
        <v>934</v>
      </c>
      <c r="B186" s="3" t="s">
        <v>935</v>
      </c>
      <c r="C186" s="3" t="s">
        <v>936</v>
      </c>
      <c r="D186" s="3" t="s">
        <v>915</v>
      </c>
      <c r="E186" s="3" t="s">
        <v>916</v>
      </c>
      <c r="F186" s="3" t="s">
        <v>937</v>
      </c>
      <c r="G186" s="133">
        <f>HYPERLINK("http://www.agescc.fr/", "https://www.agescc.fr")</f>
        <v/>
      </c>
      <c r="H186" s="44" t="s">
        <v>875</v>
      </c>
      <c r="I186" s="44" t="s">
        <v>15</v>
      </c>
      <c r="J186" s="3" t="n"/>
      <c r="K186" s="3" t="n"/>
      <c r="L186" s="3" t="n"/>
      <c r="M186" s="44" t="n"/>
      <c r="N186" s="44" t="n"/>
      <c r="O186" s="44" t="n"/>
      <c r="P186" s="44" t="n"/>
      <c r="Q186" s="44" t="n"/>
      <c r="R186" s="44" t="n"/>
      <c r="S186" s="44" t="n"/>
      <c r="T186" s="44" t="n"/>
      <c r="U186" s="44" t="n"/>
      <c r="V186" s="44" t="n"/>
      <c r="W186" s="44" t="n"/>
      <c r="X186" s="44" t="n"/>
      <c r="Y186" s="44" t="n"/>
      <c r="Z186" s="44" t="n"/>
    </row>
    <row customHeight="1" ht="15.75" r="187">
      <c r="A187" s="43" t="s">
        <v>938</v>
      </c>
      <c r="B187" s="3" t="s">
        <v>939</v>
      </c>
      <c r="C187" s="3" t="s">
        <v>940</v>
      </c>
      <c r="D187" s="3" t="s">
        <v>915</v>
      </c>
      <c r="E187" s="3" t="s">
        <v>916</v>
      </c>
      <c r="F187" s="3" t="s">
        <v>941</v>
      </c>
      <c r="G187" s="133">
        <f>HYPERLINK("https://bibliotheque.ville-cachan.fr", "https://bibliotheque.ville-cachan.fr")</f>
        <v/>
      </c>
      <c r="H187" s="44" t="s">
        <v>875</v>
      </c>
      <c r="I187" s="44" t="s">
        <v>15</v>
      </c>
      <c r="J187" s="3" t="n"/>
      <c r="K187" s="3" t="n"/>
      <c r="L187" s="3" t="n"/>
      <c r="M187" s="44" t="n"/>
      <c r="N187" s="44" t="n"/>
      <c r="O187" s="44" t="n"/>
      <c r="P187" s="44" t="n"/>
      <c r="Q187" s="44" t="n"/>
      <c r="R187" s="44" t="n"/>
      <c r="S187" s="44" t="n"/>
      <c r="T187" s="44" t="n"/>
      <c r="U187" s="44" t="n"/>
      <c r="V187" s="44" t="n"/>
      <c r="W187" s="44" t="n"/>
      <c r="X187" s="44" t="n"/>
      <c r="Y187" s="44" t="n"/>
      <c r="Z187" s="44" t="n"/>
    </row>
    <row customHeight="1" ht="15.75" r="188">
      <c r="A188" s="43" t="s">
        <v>942</v>
      </c>
      <c r="B188" s="3" t="s">
        <v>943</v>
      </c>
      <c r="C188" s="3" t="s">
        <v>944</v>
      </c>
      <c r="D188" s="3" t="s">
        <v>897</v>
      </c>
      <c r="E188" s="3" t="s">
        <v>898</v>
      </c>
      <c r="F188" s="3" t="s">
        <v>945</v>
      </c>
      <c r="G188" s="133">
        <f>HYPERLINK("https://www.bm-vitry94.fr", "https://www.bm-vitry94.fr")</f>
        <v/>
      </c>
      <c r="H188" s="44" t="s">
        <v>875</v>
      </c>
      <c r="I188" s="44" t="s">
        <v>15</v>
      </c>
      <c r="J188" s="3" t="n"/>
      <c r="K188" s="3" t="n"/>
      <c r="L188" s="3" t="n"/>
      <c r="M188" s="44" t="n"/>
      <c r="N188" s="44" t="n"/>
      <c r="O188" s="44" t="n"/>
      <c r="P188" s="44" t="n"/>
      <c r="Q188" s="44" t="n"/>
      <c r="R188" s="44" t="n"/>
      <c r="S188" s="44" t="n"/>
      <c r="T188" s="44" t="n"/>
      <c r="U188" s="44" t="n"/>
      <c r="V188" s="44" t="n"/>
      <c r="W188" s="44" t="n"/>
      <c r="X188" s="44" t="n"/>
      <c r="Y188" s="44" t="n"/>
      <c r="Z188" s="44" t="n"/>
    </row>
    <row customFormat="1" customHeight="1" ht="15.75" r="189" s="126">
      <c r="A189" s="43" t="s">
        <v>946</v>
      </c>
      <c r="B189" s="3" t="s">
        <v>947</v>
      </c>
      <c r="C189" s="3" t="n"/>
      <c r="D189" s="3" t="n"/>
      <c r="E189" s="3" t="s">
        <v>916</v>
      </c>
      <c r="F189" s="3" t="n"/>
      <c r="G189" s="44" t="n"/>
      <c r="H189" s="44" t="s">
        <v>875</v>
      </c>
      <c r="I189" s="44" t="s">
        <v>15</v>
      </c>
      <c r="J189" s="3" t="n"/>
      <c r="K189" s="3" t="n"/>
      <c r="L189" s="3" t="n"/>
      <c r="M189" s="44" t="n"/>
      <c r="N189" s="44" t="n"/>
      <c r="O189" s="44" t="n"/>
      <c r="P189" s="44" t="n"/>
      <c r="Q189" s="44" t="n"/>
      <c r="R189" s="44" t="n"/>
      <c r="S189" s="44" t="n"/>
      <c r="T189" s="44" t="n"/>
      <c r="U189" s="44" t="n"/>
      <c r="V189" s="44" t="n"/>
      <c r="W189" s="44" t="n"/>
      <c r="X189" s="44" t="n"/>
      <c r="Y189" s="44" t="n"/>
      <c r="Z189" s="44" t="n"/>
    </row>
    <row customHeight="1" ht="15.75" r="190">
      <c r="A190" s="43" t="s">
        <v>948</v>
      </c>
      <c r="B190" s="3" t="s">
        <v>949</v>
      </c>
      <c r="C190" s="3" t="s">
        <v>950</v>
      </c>
      <c r="D190" s="3" t="s">
        <v>951</v>
      </c>
      <c r="E190" s="3" t="s">
        <v>952</v>
      </c>
      <c r="F190" s="3" t="s">
        <v>953</v>
      </c>
      <c r="G190" s="44" t="n"/>
      <c r="H190" s="44" t="s">
        <v>875</v>
      </c>
      <c r="I190" s="44" t="s">
        <v>15</v>
      </c>
      <c r="J190" s="3" t="n"/>
      <c r="K190" s="3" t="n"/>
      <c r="L190" s="3" t="n"/>
      <c r="M190" s="44" t="n"/>
      <c r="N190" s="44" t="n"/>
      <c r="O190" s="44" t="n"/>
      <c r="P190" s="44" t="n"/>
      <c r="Q190" s="44" t="n"/>
      <c r="R190" s="44" t="n"/>
      <c r="S190" s="44" t="n"/>
      <c r="T190" s="44" t="n"/>
      <c r="U190" s="44" t="n"/>
      <c r="V190" s="44" t="n"/>
      <c r="W190" s="44" t="n"/>
      <c r="X190" s="44" t="n"/>
      <c r="Y190" s="44" t="n"/>
      <c r="Z190" s="44" t="n"/>
    </row>
    <row customFormat="1" customHeight="1" ht="15.75" r="191" s="126">
      <c r="A191" s="43" t="s">
        <v>954</v>
      </c>
      <c r="B191" s="3" t="s">
        <v>955</v>
      </c>
      <c r="C191" s="3" t="n"/>
      <c r="D191" s="3" t="n"/>
      <c r="E191" s="3" t="s">
        <v>916</v>
      </c>
      <c r="F191" s="3" t="n"/>
      <c r="G191" s="44" t="n"/>
      <c r="H191" s="44" t="s">
        <v>875</v>
      </c>
      <c r="I191" s="44" t="s">
        <v>15</v>
      </c>
      <c r="J191" s="3" t="n"/>
      <c r="K191" s="3" t="n"/>
      <c r="L191" s="3" t="n"/>
      <c r="M191" s="44" t="n"/>
      <c r="N191" s="44" t="n"/>
      <c r="O191" s="44" t="n"/>
      <c r="P191" s="44" t="n"/>
      <c r="Q191" s="44" t="n"/>
      <c r="R191" s="44" t="n"/>
      <c r="S191" s="44" t="n"/>
      <c r="T191" s="44" t="n"/>
      <c r="U191" s="44" t="n"/>
      <c r="V191" s="44" t="n"/>
      <c r="W191" s="44" t="n"/>
      <c r="X191" s="44" t="n"/>
      <c r="Y191" s="44" t="n"/>
      <c r="Z191" s="44" t="n"/>
    </row>
    <row customFormat="1" customHeight="1" ht="15.75" r="192" s="126">
      <c r="A192" s="43" t="s">
        <v>956</v>
      </c>
      <c r="B192" s="3" t="s">
        <v>957</v>
      </c>
      <c r="C192" s="3" t="n"/>
      <c r="D192" s="3" t="n"/>
      <c r="E192" s="3" t="s">
        <v>916</v>
      </c>
      <c r="F192" s="3" t="n"/>
      <c r="G192" s="44" t="n"/>
      <c r="H192" s="44" t="s">
        <v>875</v>
      </c>
      <c r="I192" s="44" t="s">
        <v>15</v>
      </c>
      <c r="J192" s="3" t="n"/>
      <c r="K192" s="3" t="n"/>
      <c r="L192" s="3" t="n"/>
      <c r="M192" s="44" t="n"/>
      <c r="N192" s="44" t="n"/>
      <c r="O192" s="44" t="n"/>
      <c r="P192" s="44" t="n"/>
      <c r="Q192" s="44" t="n"/>
      <c r="R192" s="44" t="n"/>
      <c r="S192" s="44" t="n"/>
      <c r="T192" s="44" t="n"/>
      <c r="U192" s="44" t="n"/>
      <c r="V192" s="44" t="n"/>
      <c r="W192" s="44" t="n"/>
      <c r="X192" s="44" t="n"/>
      <c r="Y192" s="44" t="n"/>
      <c r="Z192" s="44" t="n"/>
    </row>
    <row customHeight="1" ht="15.75" r="193">
      <c r="A193" s="43" t="s">
        <v>958</v>
      </c>
      <c r="B193" s="3" t="s">
        <v>959</v>
      </c>
      <c r="C193" s="3" t="s">
        <v>960</v>
      </c>
      <c r="D193" s="3" t="s">
        <v>961</v>
      </c>
      <c r="E193" s="3" t="s">
        <v>962</v>
      </c>
      <c r="F193" s="3" t="s">
        <v>237</v>
      </c>
      <c r="G193" s="44" t="n"/>
      <c r="H193" s="44" t="s">
        <v>875</v>
      </c>
      <c r="I193" s="44" t="s">
        <v>15</v>
      </c>
      <c r="J193" s="3" t="n"/>
      <c r="K193" s="3" t="n"/>
      <c r="L193" s="3" t="n"/>
      <c r="M193" s="44" t="n"/>
      <c r="N193" s="44" t="n"/>
      <c r="O193" s="44" t="n"/>
      <c r="P193" s="44" t="n"/>
      <c r="Q193" s="44" t="n"/>
      <c r="R193" s="44" t="n"/>
      <c r="S193" s="44" t="n"/>
      <c r="T193" s="44" t="n"/>
      <c r="U193" s="44" t="n"/>
      <c r="V193" s="44" t="n"/>
      <c r="W193" s="44" t="n"/>
      <c r="X193" s="44" t="n"/>
      <c r="Y193" s="44" t="n"/>
      <c r="Z193" s="44" t="n"/>
    </row>
    <row customHeight="1" ht="15.75" r="194">
      <c r="A194" s="43" t="s">
        <v>963</v>
      </c>
      <c r="B194" s="3" t="s">
        <v>964</v>
      </c>
      <c r="C194" s="3" t="s">
        <v>965</v>
      </c>
      <c r="D194" s="3" t="s">
        <v>966</v>
      </c>
      <c r="E194" s="3" t="s">
        <v>967</v>
      </c>
      <c r="F194" s="3" t="s">
        <v>968</v>
      </c>
      <c r="G194" s="44" t="n"/>
      <c r="H194" s="44" t="s">
        <v>875</v>
      </c>
      <c r="I194" s="44" t="s">
        <v>15</v>
      </c>
      <c r="J194" s="3" t="n"/>
      <c r="K194" s="3" t="n"/>
      <c r="L194" s="3" t="n"/>
      <c r="M194" s="44" t="n"/>
      <c r="N194" s="44" t="n"/>
      <c r="O194" s="44" t="n"/>
      <c r="P194" s="44" t="n"/>
      <c r="Q194" s="44" t="n"/>
      <c r="R194" s="44" t="n"/>
      <c r="S194" s="44" t="n"/>
      <c r="T194" s="44" t="n"/>
      <c r="U194" s="44" t="n"/>
      <c r="V194" s="44" t="n"/>
      <c r="W194" s="44" t="n"/>
      <c r="X194" s="44" t="n"/>
      <c r="Y194" s="44" t="n"/>
      <c r="Z194" s="44" t="n"/>
    </row>
    <row customHeight="1" ht="15.75" r="195">
      <c r="A195" s="43" t="s">
        <v>969</v>
      </c>
      <c r="B195" s="3" t="s">
        <v>970</v>
      </c>
      <c r="C195" s="3" t="s">
        <v>971</v>
      </c>
      <c r="D195" s="3" t="s">
        <v>872</v>
      </c>
      <c r="E195" s="3" t="s">
        <v>873</v>
      </c>
      <c r="F195" s="3" t="s">
        <v>972</v>
      </c>
      <c r="G195" s="133">
        <f>HYPERLINK("http://www.bij-maisons-alfort.com/","https://www.bij-maisons-alfort.com")</f>
        <v/>
      </c>
      <c r="H195" s="44" t="s">
        <v>875</v>
      </c>
      <c r="I195" s="44" t="s">
        <v>15</v>
      </c>
      <c r="J195" s="3" t="n"/>
      <c r="K195" s="3" t="n"/>
      <c r="L195" s="3" t="n"/>
      <c r="M195" s="44" t="n"/>
      <c r="N195" s="44" t="n"/>
      <c r="O195" s="44" t="n"/>
      <c r="P195" s="44" t="n"/>
      <c r="Q195" s="44" t="n"/>
      <c r="R195" s="44" t="n"/>
      <c r="S195" s="44" t="n"/>
      <c r="T195" s="44" t="n"/>
      <c r="U195" s="44" t="n"/>
      <c r="V195" s="44" t="n"/>
      <c r="W195" s="44" t="n"/>
      <c r="X195" s="44" t="n"/>
      <c r="Y195" s="44" t="n"/>
      <c r="Z195" s="44" t="n"/>
    </row>
    <row customHeight="1" ht="15.75" r="196">
      <c r="A196" s="43" t="s">
        <v>973</v>
      </c>
      <c r="B196" s="3" t="s">
        <v>974</v>
      </c>
      <c r="C196" s="3" t="s">
        <v>975</v>
      </c>
      <c r="D196" s="3" t="s">
        <v>976</v>
      </c>
      <c r="E196" s="3" t="s">
        <v>977</v>
      </c>
      <c r="F196" s="3" t="s">
        <v>978</v>
      </c>
      <c r="G196" s="133">
        <f>HYPERLINK("http://www.mediatheque.mairie-orly.fr/", "https://www.mediatheque.mairie-orly.fr")</f>
        <v/>
      </c>
      <c r="H196" s="44" t="s">
        <v>875</v>
      </c>
      <c r="I196" s="44" t="s">
        <v>15</v>
      </c>
      <c r="J196" s="3" t="n"/>
      <c r="K196" s="3" t="n"/>
      <c r="L196" s="3" t="n"/>
      <c r="M196" s="44" t="n"/>
      <c r="N196" s="44" t="n"/>
      <c r="O196" s="44" t="n"/>
      <c r="P196" s="44" t="n"/>
      <c r="Q196" s="44" t="n"/>
      <c r="R196" s="44" t="n"/>
      <c r="S196" s="44" t="n"/>
      <c r="T196" s="44" t="n"/>
      <c r="U196" s="44" t="n"/>
      <c r="V196" s="44" t="n"/>
      <c r="W196" s="44" t="n"/>
      <c r="X196" s="44" t="n"/>
      <c r="Y196" s="44" t="n"/>
      <c r="Z196" s="44" t="n"/>
    </row>
    <row customFormat="1" customHeight="1" ht="15.75" r="197" s="126">
      <c r="A197" s="43" t="s">
        <v>979</v>
      </c>
      <c r="B197" s="3" t="s">
        <v>980</v>
      </c>
      <c r="C197" s="3" t="n"/>
      <c r="D197" s="3" t="n"/>
      <c r="E197" s="3" t="s">
        <v>981</v>
      </c>
      <c r="F197" s="3" t="n"/>
      <c r="G197" s="44" t="n"/>
      <c r="H197" s="44" t="s">
        <v>875</v>
      </c>
      <c r="I197" s="44" t="s">
        <v>15</v>
      </c>
      <c r="J197" s="3" t="n"/>
      <c r="K197" s="3" t="n"/>
      <c r="L197" s="3" t="n"/>
      <c r="M197" s="44" t="n"/>
      <c r="N197" s="44" t="n"/>
      <c r="O197" s="44" t="n"/>
      <c r="P197" s="44" t="n"/>
      <c r="Q197" s="44" t="n"/>
      <c r="R197" s="44" t="n"/>
      <c r="S197" s="44" t="n"/>
      <c r="T197" s="44" t="n"/>
      <c r="U197" s="44" t="n"/>
      <c r="V197" s="44" t="n"/>
      <c r="W197" s="44" t="n"/>
      <c r="X197" s="44" t="n"/>
      <c r="Y197" s="44" t="n"/>
      <c r="Z197" s="44" t="n"/>
    </row>
    <row customHeight="1" ht="15.75" r="198">
      <c r="A198" s="43" t="s">
        <v>982</v>
      </c>
      <c r="B198" s="3" t="s">
        <v>983</v>
      </c>
      <c r="C198" s="3" t="s">
        <v>984</v>
      </c>
      <c r="D198" s="3" t="s">
        <v>897</v>
      </c>
      <c r="E198" s="3" t="s">
        <v>898</v>
      </c>
      <c r="F198" s="3" t="s">
        <v>985</v>
      </c>
      <c r="G198" s="133">
        <f>HYPERLINK("https://balzac-vitry.centres-sociaux.fr", "https://balzac-vitry.centres-sociaux.fr")</f>
        <v/>
      </c>
      <c r="H198" s="44" t="s">
        <v>875</v>
      </c>
      <c r="I198" s="44" t="s">
        <v>15</v>
      </c>
      <c r="J198" s="3" t="n"/>
      <c r="K198" s="3" t="n"/>
      <c r="L198" s="3" t="n"/>
      <c r="M198" s="44" t="n"/>
      <c r="N198" s="44" t="n"/>
      <c r="O198" s="44" t="n"/>
      <c r="P198" s="44" t="n"/>
      <c r="Q198" s="44" t="n"/>
      <c r="R198" s="44" t="n"/>
      <c r="S198" s="44" t="n"/>
      <c r="T198" s="44" t="n"/>
      <c r="U198" s="44" t="n"/>
      <c r="V198" s="44" t="n"/>
      <c r="W198" s="44" t="n"/>
      <c r="X198" s="44" t="n"/>
      <c r="Y198" s="44" t="n"/>
      <c r="Z198" s="44" t="n"/>
    </row>
    <row customHeight="1" ht="15.75" r="199">
      <c r="A199" s="43" t="s">
        <v>986</v>
      </c>
      <c r="B199" s="3" t="s">
        <v>987</v>
      </c>
      <c r="C199" s="3" t="s">
        <v>988</v>
      </c>
      <c r="D199" s="3" t="s">
        <v>897</v>
      </c>
      <c r="E199" s="3" t="s">
        <v>898</v>
      </c>
      <c r="F199" s="3" t="s">
        <v>989</v>
      </c>
      <c r="G199" s="44" t="n"/>
      <c r="H199" s="44" t="s">
        <v>875</v>
      </c>
      <c r="I199" s="44" t="s">
        <v>15</v>
      </c>
      <c r="J199" s="3" t="n"/>
      <c r="K199" s="3" t="n"/>
      <c r="L199" s="3" t="n"/>
      <c r="M199" s="44" t="n"/>
      <c r="N199" s="44" t="n"/>
      <c r="O199" s="44" t="n"/>
      <c r="P199" s="44" t="n"/>
      <c r="Q199" s="44" t="n"/>
      <c r="R199" s="44" t="n"/>
      <c r="S199" s="44" t="n"/>
      <c r="T199" s="44" t="n"/>
      <c r="U199" s="44" t="n"/>
      <c r="V199" s="44" t="n"/>
      <c r="W199" s="44" t="n"/>
      <c r="X199" s="44" t="n"/>
      <c r="Y199" s="44" t="n"/>
      <c r="Z199" s="44" t="n"/>
    </row>
    <row customHeight="1" ht="15.75" r="200">
      <c r="A200" s="43" t="s">
        <v>990</v>
      </c>
      <c r="B200" s="3" t="s">
        <v>991</v>
      </c>
      <c r="C200" s="3" t="s">
        <v>992</v>
      </c>
      <c r="D200" s="3" t="s">
        <v>897</v>
      </c>
      <c r="E200" s="3" t="s">
        <v>898</v>
      </c>
      <c r="F200" s="3" t="s">
        <v>993</v>
      </c>
      <c r="G200" s="133">
        <f>HYPERLINK("http://www.espacelesmonis.fr/", "https://www.espacelesmonis.fr")</f>
        <v/>
      </c>
      <c r="H200" s="44" t="s">
        <v>875</v>
      </c>
      <c r="I200" s="44" t="s">
        <v>15</v>
      </c>
      <c r="J200" s="3" t="n"/>
      <c r="K200" s="3" t="n"/>
      <c r="L200" s="3" t="n"/>
      <c r="M200" s="44" t="n"/>
      <c r="N200" s="44" t="n"/>
      <c r="O200" s="44" t="n"/>
      <c r="P200" s="44" t="n"/>
      <c r="Q200" s="44" t="n"/>
      <c r="R200" s="44" t="n"/>
      <c r="S200" s="44" t="n"/>
      <c r="T200" s="44" t="n"/>
      <c r="U200" s="44" t="n"/>
      <c r="V200" s="44" t="n"/>
      <c r="W200" s="44" t="n"/>
      <c r="X200" s="44" t="n"/>
      <c r="Y200" s="44" t="n"/>
      <c r="Z200" s="44" t="n"/>
    </row>
    <row customHeight="1" ht="15.75" r="201">
      <c r="A201" s="43" t="s">
        <v>994</v>
      </c>
      <c r="B201" s="3" t="s">
        <v>995</v>
      </c>
      <c r="C201" s="3" t="s">
        <v>996</v>
      </c>
      <c r="D201" s="3" t="s">
        <v>997</v>
      </c>
      <c r="E201" s="3" t="s">
        <v>981</v>
      </c>
      <c r="F201" s="3" t="s">
        <v>998</v>
      </c>
      <c r="G201" s="44" t="n"/>
      <c r="H201" s="44" t="s">
        <v>875</v>
      </c>
      <c r="I201" s="44" t="s">
        <v>15</v>
      </c>
      <c r="J201" s="3" t="n"/>
      <c r="K201" s="3" t="n"/>
      <c r="L201" s="3" t="n"/>
      <c r="M201" s="44" t="n"/>
      <c r="N201" s="44" t="n"/>
      <c r="O201" s="44" t="n"/>
      <c r="P201" s="44" t="n"/>
      <c r="Q201" s="44" t="n"/>
      <c r="R201" s="44" t="n"/>
      <c r="S201" s="44" t="n"/>
      <c r="T201" s="44" t="n"/>
      <c r="U201" s="44" t="n"/>
      <c r="V201" s="44" t="n"/>
      <c r="W201" s="44" t="n"/>
      <c r="X201" s="44" t="n"/>
      <c r="Y201" s="44" t="n"/>
      <c r="Z201" s="44" t="n"/>
    </row>
    <row customHeight="1" ht="15.75" r="202">
      <c r="A202" s="43" t="s">
        <v>999</v>
      </c>
      <c r="B202" s="3" t="s">
        <v>1000</v>
      </c>
      <c r="C202" s="3" t="s">
        <v>1001</v>
      </c>
      <c r="D202" s="3" t="s">
        <v>885</v>
      </c>
      <c r="E202" s="3" t="s">
        <v>886</v>
      </c>
      <c r="F202" s="3" t="s">
        <v>1002</v>
      </c>
      <c r="G202" s="44" t="n"/>
      <c r="H202" s="44" t="s">
        <v>875</v>
      </c>
      <c r="I202" s="44" t="s">
        <v>15</v>
      </c>
      <c r="J202" s="3" t="n"/>
      <c r="K202" s="3" t="n"/>
      <c r="L202" s="3" t="n"/>
      <c r="M202" s="44" t="n"/>
      <c r="N202" s="44" t="n"/>
      <c r="O202" s="44" t="n"/>
      <c r="P202" s="44" t="n"/>
      <c r="Q202" s="44" t="n"/>
      <c r="R202" s="44" t="n"/>
      <c r="S202" s="44" t="n"/>
      <c r="T202" s="44" t="n"/>
      <c r="U202" s="44" t="n"/>
      <c r="V202" s="44" t="n"/>
      <c r="W202" s="44" t="n"/>
      <c r="X202" s="44" t="n"/>
      <c r="Y202" s="44" t="n"/>
      <c r="Z202" s="44" t="n"/>
    </row>
    <row customHeight="1" ht="15.75" r="203">
      <c r="A203" s="43" t="s">
        <v>1003</v>
      </c>
      <c r="B203" s="3" t="s">
        <v>1004</v>
      </c>
      <c r="C203" s="3" t="s">
        <v>1005</v>
      </c>
      <c r="D203" s="3" t="s">
        <v>1006</v>
      </c>
      <c r="E203" s="3" t="s">
        <v>1007</v>
      </c>
      <c r="F203" s="3" t="s">
        <v>1008</v>
      </c>
      <c r="G203" s="44" t="n"/>
      <c r="H203" s="44" t="s">
        <v>875</v>
      </c>
      <c r="I203" s="44" t="s">
        <v>15</v>
      </c>
      <c r="J203" s="3" t="n"/>
      <c r="K203" s="3" t="n"/>
      <c r="L203" s="3" t="n"/>
      <c r="M203" s="44" t="n"/>
      <c r="N203" s="44" t="n"/>
      <c r="O203" s="44" t="n"/>
      <c r="P203" s="44" t="n"/>
      <c r="Q203" s="44" t="n"/>
      <c r="R203" s="44" t="n"/>
      <c r="S203" s="44" t="n"/>
      <c r="T203" s="44" t="n"/>
      <c r="U203" s="44" t="n"/>
      <c r="V203" s="44" t="n"/>
      <c r="W203" s="44" t="n"/>
      <c r="X203" s="44" t="n"/>
      <c r="Y203" s="44" t="n"/>
      <c r="Z203" s="44" t="n"/>
    </row>
    <row customHeight="1" ht="15.75" r="204">
      <c r="A204" s="43" t="s">
        <v>1009</v>
      </c>
      <c r="B204" s="3" t="s">
        <v>1010</v>
      </c>
      <c r="C204" s="3" t="s">
        <v>940</v>
      </c>
      <c r="D204" s="3" t="s">
        <v>915</v>
      </c>
      <c r="E204" s="3" t="s">
        <v>916</v>
      </c>
      <c r="F204" s="3" t="s">
        <v>1011</v>
      </c>
      <c r="G204" s="133">
        <f>HYPERLINK("http://www.agaescc.fr/", "https://www.agaescc.fr")</f>
        <v/>
      </c>
      <c r="H204" s="44" t="s">
        <v>875</v>
      </c>
      <c r="I204" s="44" t="s">
        <v>15</v>
      </c>
      <c r="J204" s="3" t="n"/>
      <c r="K204" s="3" t="n"/>
      <c r="L204" s="3" t="n"/>
      <c r="M204" s="44" t="n"/>
      <c r="N204" s="44" t="n"/>
      <c r="O204" s="44" t="n"/>
      <c r="P204" s="44" t="n"/>
      <c r="Q204" s="44" t="n"/>
      <c r="R204" s="44" t="n"/>
      <c r="S204" s="44" t="n"/>
      <c r="T204" s="44" t="n"/>
      <c r="U204" s="44" t="n"/>
      <c r="V204" s="44" t="n"/>
      <c r="W204" s="44" t="n"/>
      <c r="X204" s="44" t="n"/>
      <c r="Y204" s="44" t="n"/>
      <c r="Z204" s="44" t="n"/>
    </row>
    <row customHeight="1" ht="15.75" r="205">
      <c r="A205" s="43" t="s">
        <v>1012</v>
      </c>
      <c r="B205" s="3" t="s">
        <v>1013</v>
      </c>
      <c r="C205" s="3" t="s">
        <v>1014</v>
      </c>
      <c r="D205" s="3" t="s">
        <v>1015</v>
      </c>
      <c r="E205" s="3" t="s">
        <v>1016</v>
      </c>
      <c r="F205" s="3" t="s">
        <v>1017</v>
      </c>
      <c r="G205" s="133">
        <f>HYPERLINK("http://www.choisyleroi.fr/", "https://www.choisyleroi.fr")</f>
        <v/>
      </c>
      <c r="H205" s="44" t="s">
        <v>875</v>
      </c>
      <c r="I205" s="44" t="s">
        <v>15</v>
      </c>
      <c r="J205" s="3" t="n"/>
      <c r="K205" s="3" t="n"/>
      <c r="L205" s="3" t="n"/>
      <c r="M205" s="44" t="n"/>
      <c r="N205" s="44" t="n"/>
      <c r="O205" s="44" t="n"/>
      <c r="P205" s="44" t="n"/>
      <c r="Q205" s="44" t="n"/>
      <c r="R205" s="44" t="n"/>
      <c r="S205" s="44" t="n"/>
      <c r="T205" s="44" t="n"/>
      <c r="U205" s="44" t="n"/>
      <c r="V205" s="44" t="n"/>
      <c r="W205" s="44" t="n"/>
      <c r="X205" s="44" t="n"/>
      <c r="Y205" s="44" t="n"/>
      <c r="Z205" s="44" t="n"/>
    </row>
    <row customHeight="1" ht="15.75" r="206">
      <c r="A206" s="43" t="s">
        <v>1018</v>
      </c>
      <c r="B206" s="3" t="s">
        <v>1019</v>
      </c>
      <c r="C206" s="3" t="s">
        <v>1020</v>
      </c>
      <c r="D206" s="3" t="s">
        <v>927</v>
      </c>
      <c r="E206" s="3" t="s">
        <v>928</v>
      </c>
      <c r="F206" s="3" t="s">
        <v>1021</v>
      </c>
      <c r="G206" s="133">
        <f>HYPERLINK("https://scs-avara.com", "https://scs-avara.com")</f>
        <v/>
      </c>
      <c r="H206" s="44" t="s">
        <v>875</v>
      </c>
      <c r="I206" s="44" t="s">
        <v>15</v>
      </c>
      <c r="J206" s="3" t="n"/>
      <c r="K206" s="3" t="n"/>
      <c r="L206" s="3" t="n"/>
      <c r="M206" s="44" t="n"/>
      <c r="N206" s="44" t="n"/>
      <c r="O206" s="44" t="n"/>
      <c r="P206" s="44" t="n"/>
      <c r="Q206" s="44" t="n"/>
      <c r="R206" s="44" t="n"/>
      <c r="S206" s="44" t="n"/>
      <c r="T206" s="44" t="n"/>
      <c r="U206" s="44" t="n"/>
      <c r="V206" s="44" t="n"/>
      <c r="W206" s="44" t="n"/>
      <c r="X206" s="44" t="n"/>
      <c r="Y206" s="44" t="n"/>
      <c r="Z206" s="44" t="n"/>
    </row>
    <row customHeight="1" ht="15.75" r="207">
      <c r="A207" s="43" t="s">
        <v>1022</v>
      </c>
      <c r="B207" s="3" t="s">
        <v>1023</v>
      </c>
      <c r="C207" s="3" t="s">
        <v>1024</v>
      </c>
      <c r="D207" s="3" t="s">
        <v>966</v>
      </c>
      <c r="E207" s="3" t="s">
        <v>967</v>
      </c>
      <c r="F207" s="3" t="s">
        <v>1025</v>
      </c>
      <c r="G207" s="44" t="n"/>
      <c r="H207" s="44" t="s">
        <v>875</v>
      </c>
      <c r="I207" s="44" t="s">
        <v>15</v>
      </c>
      <c r="J207" s="3" t="n"/>
      <c r="K207" s="3" t="n"/>
      <c r="L207" s="3" t="n"/>
      <c r="M207" s="44" t="n"/>
      <c r="N207" s="44" t="n"/>
      <c r="O207" s="44" t="n"/>
      <c r="P207" s="44" t="n"/>
      <c r="Q207" s="44" t="n"/>
      <c r="R207" s="44" t="n"/>
      <c r="S207" s="44" t="n"/>
      <c r="T207" s="44" t="n"/>
      <c r="U207" s="44" t="n"/>
      <c r="V207" s="44" t="n"/>
      <c r="W207" s="44" t="n"/>
      <c r="X207" s="44" t="n"/>
      <c r="Y207" s="44" t="n"/>
      <c r="Z207" s="44" t="n"/>
    </row>
    <row customHeight="1" ht="15.75" r="208">
      <c r="A208" s="43" t="s">
        <v>1026</v>
      </c>
      <c r="B208" s="3" t="s">
        <v>1027</v>
      </c>
      <c r="C208" s="3" t="s">
        <v>1028</v>
      </c>
      <c r="D208" s="3" t="s">
        <v>921</v>
      </c>
      <c r="E208" s="3" t="s">
        <v>922</v>
      </c>
      <c r="F208" s="3" t="s">
        <v>1029</v>
      </c>
      <c r="G208" s="44" t="n"/>
      <c r="H208" s="44" t="s">
        <v>875</v>
      </c>
      <c r="I208" s="44" t="s">
        <v>15</v>
      </c>
      <c r="J208" s="3" t="n"/>
      <c r="K208" s="3" t="n"/>
      <c r="L208" s="3" t="n"/>
      <c r="M208" s="44" t="n"/>
      <c r="N208" s="44" t="n"/>
      <c r="O208" s="44" t="n"/>
      <c r="P208" s="44" t="n"/>
      <c r="Q208" s="44" t="n"/>
      <c r="R208" s="44" t="n"/>
      <c r="S208" s="44" t="n"/>
      <c r="T208" s="44" t="n"/>
      <c r="U208" s="44" t="n"/>
      <c r="V208" s="44" t="n"/>
      <c r="W208" s="44" t="n"/>
      <c r="X208" s="44" t="n"/>
      <c r="Y208" s="44" t="n"/>
      <c r="Z208" s="44" t="n"/>
    </row>
    <row customHeight="1" ht="15.75" r="209">
      <c r="A209" s="43" t="s">
        <v>1030</v>
      </c>
      <c r="B209" s="3" t="s">
        <v>1031</v>
      </c>
      <c r="C209" s="3" t="s">
        <v>936</v>
      </c>
      <c r="D209" s="3" t="s">
        <v>915</v>
      </c>
      <c r="E209" s="3" t="s">
        <v>916</v>
      </c>
      <c r="F209" s="3" t="s">
        <v>1032</v>
      </c>
      <c r="G209" s="133">
        <f>HYPERLINK("http://www.agaescc.fr/", "https://www.agaescc.fr")</f>
        <v/>
      </c>
      <c r="H209" s="44" t="s">
        <v>875</v>
      </c>
      <c r="I209" s="44" t="s">
        <v>15</v>
      </c>
      <c r="J209" s="3" t="n"/>
      <c r="K209" s="3" t="n"/>
      <c r="L209" s="3" t="n"/>
      <c r="M209" s="44" t="n"/>
      <c r="N209" s="44" t="n"/>
      <c r="O209" s="44" t="n"/>
      <c r="P209" s="44" t="n"/>
      <c r="Q209" s="44" t="n"/>
      <c r="R209" s="44" t="n"/>
      <c r="S209" s="44" t="n"/>
      <c r="T209" s="44" t="n"/>
      <c r="U209" s="44" t="n"/>
      <c r="V209" s="44" t="n"/>
      <c r="W209" s="44" t="n"/>
      <c r="X209" s="44" t="n"/>
      <c r="Y209" s="44" t="n"/>
      <c r="Z209" s="44" t="n"/>
    </row>
    <row customHeight="1" ht="15.75" r="210">
      <c r="A210" s="43" t="s">
        <v>1033</v>
      </c>
      <c r="B210" s="3" t="s">
        <v>1034</v>
      </c>
      <c r="C210" s="3" t="s">
        <v>1035</v>
      </c>
      <c r="D210" s="3" t="s">
        <v>903</v>
      </c>
      <c r="E210" s="3" t="s">
        <v>904</v>
      </c>
      <c r="F210" s="3" t="n"/>
      <c r="G210" s="133">
        <f>HYPERLINK("http://www.villeneuve-le-roi.fr/", "https://www.villeneuve-le-roi.fr")</f>
        <v/>
      </c>
      <c r="H210" s="44" t="s">
        <v>875</v>
      </c>
      <c r="I210" s="44" t="s">
        <v>15</v>
      </c>
      <c r="J210" s="3" t="n"/>
      <c r="K210" s="3" t="n"/>
      <c r="L210" s="3" t="n"/>
      <c r="M210" s="44" t="n"/>
      <c r="N210" s="44" t="n"/>
      <c r="O210" s="44" t="n"/>
      <c r="P210" s="44" t="n"/>
      <c r="Q210" s="44" t="n"/>
      <c r="R210" s="44" t="n"/>
      <c r="S210" s="44" t="n"/>
      <c r="T210" s="44" t="n"/>
      <c r="U210" s="44" t="n"/>
      <c r="V210" s="44" t="n"/>
      <c r="W210" s="44" t="n"/>
      <c r="X210" s="44" t="n"/>
      <c r="Y210" s="44" t="n"/>
      <c r="Z210" s="44" t="n"/>
    </row>
    <row customHeight="1" ht="15.75" r="211">
      <c r="A211" s="43" t="s">
        <v>1036</v>
      </c>
      <c r="B211" s="3" t="s">
        <v>1037</v>
      </c>
      <c r="C211" s="3" t="s">
        <v>1038</v>
      </c>
      <c r="D211" s="3" t="s">
        <v>966</v>
      </c>
      <c r="E211" s="3" t="s">
        <v>967</v>
      </c>
      <c r="F211" s="3" t="s">
        <v>1039</v>
      </c>
      <c r="G211" s="44" t="n"/>
      <c r="H211" s="44" t="s">
        <v>875</v>
      </c>
      <c r="I211" s="44" t="s">
        <v>15</v>
      </c>
      <c r="J211" s="3" t="n"/>
      <c r="K211" s="3" t="n"/>
      <c r="L211" s="3" t="n"/>
      <c r="M211" s="44" t="n"/>
      <c r="N211" s="44" t="n"/>
      <c r="O211" s="44" t="n"/>
      <c r="P211" s="44" t="n"/>
      <c r="Q211" s="44" t="n"/>
      <c r="R211" s="44" t="n"/>
      <c r="S211" s="44" t="n"/>
      <c r="T211" s="44" t="n"/>
      <c r="U211" s="44" t="n"/>
      <c r="V211" s="44" t="n"/>
      <c r="W211" s="44" t="n"/>
      <c r="X211" s="44" t="n"/>
      <c r="Y211" s="44" t="n"/>
      <c r="Z211" s="44" t="n"/>
    </row>
    <row customHeight="1" ht="15.75" r="212">
      <c r="A212" s="43" t="s">
        <v>1040</v>
      </c>
      <c r="B212" s="3" t="s">
        <v>1041</v>
      </c>
      <c r="C212" s="3" t="s">
        <v>1042</v>
      </c>
      <c r="D212" s="3" t="s">
        <v>915</v>
      </c>
      <c r="E212" s="3" t="s">
        <v>916</v>
      </c>
      <c r="F212" s="3" t="s">
        <v>1043</v>
      </c>
      <c r="G212" s="133">
        <f>HYPERLINK("http://www.agaescc.fr/", "https://www.agaescc.fr")</f>
        <v/>
      </c>
      <c r="H212" s="44" t="s">
        <v>875</v>
      </c>
      <c r="I212" s="44" t="s">
        <v>15</v>
      </c>
      <c r="J212" s="3" t="n"/>
      <c r="K212" s="3" t="n"/>
      <c r="L212" s="3" t="n"/>
      <c r="M212" s="44" t="n"/>
      <c r="N212" s="44" t="n"/>
      <c r="O212" s="44" t="n"/>
      <c r="P212" s="44" t="n"/>
      <c r="Q212" s="44" t="n"/>
      <c r="R212" s="44" t="n"/>
      <c r="S212" s="44" t="n"/>
      <c r="T212" s="44" t="n"/>
      <c r="U212" s="44" t="n"/>
      <c r="V212" s="44" t="n"/>
      <c r="W212" s="44" t="n"/>
      <c r="X212" s="44" t="n"/>
      <c r="Y212" s="44" t="n"/>
      <c r="Z212" s="44" t="n"/>
    </row>
    <row customFormat="1" customHeight="1" ht="15.75" r="213" s="126">
      <c r="A213" s="43" t="s">
        <v>1044</v>
      </c>
      <c r="B213" s="3" t="s">
        <v>1045</v>
      </c>
      <c r="C213" s="3" t="n"/>
      <c r="D213" s="3" t="n"/>
      <c r="E213" s="3" t="s">
        <v>916</v>
      </c>
      <c r="F213" s="3" t="n"/>
      <c r="G213" s="44" t="n"/>
      <c r="H213" s="44" t="s">
        <v>875</v>
      </c>
      <c r="I213" s="44" t="s">
        <v>15</v>
      </c>
      <c r="J213" s="3" t="n"/>
      <c r="K213" s="3" t="n"/>
      <c r="L213" s="3" t="n"/>
      <c r="M213" s="44" t="n"/>
      <c r="N213" s="44" t="n"/>
      <c r="O213" s="44" t="n"/>
      <c r="P213" s="44" t="n"/>
      <c r="Q213" s="44" t="n"/>
      <c r="R213" s="44" t="n"/>
      <c r="S213" s="44" t="n"/>
      <c r="T213" s="44" t="n"/>
      <c r="U213" s="44" t="n"/>
      <c r="V213" s="44" t="n"/>
      <c r="W213" s="44" t="n"/>
      <c r="X213" s="44" t="n"/>
      <c r="Y213" s="44" t="n"/>
      <c r="Z213" s="44" t="n"/>
    </row>
    <row customFormat="1" customHeight="1" ht="15.75" r="214" s="126">
      <c r="A214" s="43" t="s">
        <v>1046</v>
      </c>
      <c r="B214" s="3" t="s">
        <v>1047</v>
      </c>
      <c r="C214" s="3" t="n"/>
      <c r="D214" s="3" t="n"/>
      <c r="E214" s="3" t="s">
        <v>916</v>
      </c>
      <c r="F214" s="3" t="n"/>
      <c r="G214" s="44" t="n"/>
      <c r="H214" s="44" t="s">
        <v>875</v>
      </c>
      <c r="I214" s="44" t="s">
        <v>15</v>
      </c>
      <c r="J214" s="3" t="n"/>
      <c r="K214" s="3" t="n"/>
      <c r="L214" s="3" t="n"/>
      <c r="M214" s="44" t="n"/>
      <c r="N214" s="44" t="n"/>
      <c r="O214" s="44" t="n"/>
      <c r="P214" s="44" t="n"/>
      <c r="Q214" s="44" t="n"/>
      <c r="R214" s="44" t="n"/>
      <c r="S214" s="44" t="n"/>
      <c r="T214" s="44" t="n"/>
      <c r="U214" s="44" t="n"/>
      <c r="V214" s="44" t="n"/>
      <c r="W214" s="44" t="n"/>
      <c r="X214" s="44" t="n"/>
      <c r="Y214" s="44" t="n"/>
      <c r="Z214" s="44" t="n"/>
    </row>
    <row customFormat="1" customHeight="1" ht="15.75" r="215" s="126">
      <c r="A215" s="43" t="s">
        <v>1048</v>
      </c>
      <c r="B215" s="3" t="s">
        <v>1047</v>
      </c>
      <c r="C215" s="3" t="n"/>
      <c r="D215" s="3" t="n"/>
      <c r="E215" s="3" t="s">
        <v>916</v>
      </c>
      <c r="F215" s="3" t="n"/>
      <c r="G215" s="44" t="n"/>
      <c r="H215" s="44" t="s">
        <v>875</v>
      </c>
      <c r="I215" s="44" t="s">
        <v>15</v>
      </c>
      <c r="J215" s="3" t="n"/>
      <c r="K215" s="3" t="n"/>
      <c r="L215" s="3" t="n"/>
      <c r="M215" s="44" t="n"/>
      <c r="N215" s="44" t="n"/>
      <c r="O215" s="44" t="n"/>
      <c r="P215" s="44" t="n"/>
      <c r="Q215" s="44" t="n"/>
      <c r="R215" s="44" t="n"/>
      <c r="S215" s="44" t="n"/>
      <c r="T215" s="44" t="n"/>
      <c r="U215" s="44" t="n"/>
      <c r="V215" s="44" t="n"/>
      <c r="W215" s="44" t="n"/>
      <c r="X215" s="44" t="n"/>
      <c r="Y215" s="44" t="n"/>
      <c r="Z215" s="44" t="n"/>
    </row>
    <row customFormat="1" customHeight="1" ht="15.75" r="216" s="126">
      <c r="A216" s="43" t="s">
        <v>1049</v>
      </c>
      <c r="B216" s="3" t="s">
        <v>1050</v>
      </c>
      <c r="C216" s="3" t="n"/>
      <c r="D216" s="3" t="n"/>
      <c r="E216" s="3" t="s">
        <v>967</v>
      </c>
      <c r="F216" s="3" t="n"/>
      <c r="G216" s="44" t="n"/>
      <c r="H216" s="44" t="s">
        <v>875</v>
      </c>
      <c r="I216" s="44" t="s">
        <v>15</v>
      </c>
      <c r="J216" s="3" t="n"/>
      <c r="K216" s="3" t="n"/>
      <c r="L216" s="3" t="n"/>
      <c r="M216" s="44" t="n"/>
      <c r="N216" s="44" t="n"/>
      <c r="O216" s="44" t="n"/>
      <c r="P216" s="44" t="n"/>
      <c r="Q216" s="44" t="n"/>
      <c r="R216" s="44" t="n"/>
      <c r="S216" s="44" t="n"/>
      <c r="T216" s="44" t="n"/>
      <c r="U216" s="44" t="n"/>
      <c r="V216" s="44" t="n"/>
      <c r="W216" s="44" t="n"/>
      <c r="X216" s="44" t="n"/>
      <c r="Y216" s="44" t="n"/>
      <c r="Z216" s="44" t="n"/>
    </row>
    <row customFormat="1" customHeight="1" ht="15.75" r="217" s="126">
      <c r="A217" s="43" t="s">
        <v>1051</v>
      </c>
      <c r="B217" s="3" t="s">
        <v>1052</v>
      </c>
      <c r="C217" s="3" t="n"/>
      <c r="D217" s="3" t="n"/>
      <c r="E217" s="3" t="s">
        <v>916</v>
      </c>
      <c r="F217" s="3" t="n"/>
      <c r="G217" s="44" t="n"/>
      <c r="H217" s="44" t="s">
        <v>875</v>
      </c>
      <c r="I217" s="44" t="s">
        <v>15</v>
      </c>
      <c r="J217" s="3" t="n"/>
      <c r="K217" s="3" t="n"/>
      <c r="L217" s="3" t="n"/>
      <c r="M217" s="44" t="n"/>
      <c r="N217" s="44" t="n"/>
      <c r="O217" s="44" t="n"/>
      <c r="P217" s="44" t="n"/>
      <c r="Q217" s="44" t="n"/>
      <c r="R217" s="44" t="n"/>
      <c r="S217" s="44" t="n"/>
      <c r="T217" s="44" t="n"/>
      <c r="U217" s="44" t="n"/>
      <c r="V217" s="44" t="n"/>
      <c r="W217" s="44" t="n"/>
      <c r="X217" s="44" t="n"/>
      <c r="Y217" s="44" t="n"/>
      <c r="Z217" s="44" t="n"/>
    </row>
    <row customHeight="1" ht="15.75" r="218">
      <c r="A218" s="43" t="s">
        <v>1053</v>
      </c>
      <c r="B218" s="3" t="s">
        <v>1054</v>
      </c>
      <c r="C218" s="3" t="s">
        <v>1055</v>
      </c>
      <c r="D218" s="3" t="s">
        <v>1015</v>
      </c>
      <c r="E218" s="3" t="s">
        <v>1016</v>
      </c>
      <c r="F218" s="3" t="s">
        <v>1056</v>
      </c>
      <c r="G218" s="44" t="n"/>
      <c r="H218" s="44" t="s">
        <v>875</v>
      </c>
      <c r="I218" s="44" t="s">
        <v>15</v>
      </c>
      <c r="J218" s="3" t="n"/>
      <c r="K218" s="3" t="n"/>
      <c r="L218" s="3" t="n"/>
      <c r="M218" s="44" t="n"/>
      <c r="N218" s="44" t="n"/>
      <c r="O218" s="44" t="n"/>
      <c r="P218" s="44" t="n"/>
      <c r="Q218" s="44" t="n"/>
      <c r="R218" s="44" t="n"/>
      <c r="S218" s="44" t="n"/>
      <c r="T218" s="44" t="n"/>
      <c r="U218" s="44" t="n"/>
      <c r="V218" s="44" t="n"/>
      <c r="W218" s="44" t="n"/>
      <c r="X218" s="44" t="n"/>
      <c r="Y218" s="44" t="n"/>
      <c r="Z218" s="44" t="n"/>
    </row>
    <row customHeight="1" ht="15.75" r="219">
      <c r="A219" s="43" t="s">
        <v>1057</v>
      </c>
      <c r="B219" s="3" t="s">
        <v>1058</v>
      </c>
      <c r="C219" s="3" t="s">
        <v>1059</v>
      </c>
      <c r="D219" s="3" t="s">
        <v>915</v>
      </c>
      <c r="E219" s="3" t="s">
        <v>916</v>
      </c>
      <c r="F219" s="3" t="s">
        <v>1060</v>
      </c>
      <c r="G219" s="44" t="n"/>
      <c r="H219" s="44" t="s">
        <v>875</v>
      </c>
      <c r="I219" s="44" t="s">
        <v>15</v>
      </c>
      <c r="J219" s="3" t="n"/>
      <c r="K219" s="3" t="n"/>
      <c r="L219" s="3" t="n"/>
      <c r="M219" s="44" t="n"/>
      <c r="N219" s="44" t="n"/>
      <c r="O219" s="44" t="n"/>
      <c r="P219" s="44" t="n"/>
      <c r="Q219" s="44" t="n"/>
      <c r="R219" s="44" t="n"/>
      <c r="S219" s="44" t="n"/>
      <c r="T219" s="44" t="n"/>
      <c r="U219" s="44" t="n"/>
      <c r="V219" s="44" t="n"/>
      <c r="W219" s="44" t="n"/>
      <c r="X219" s="44" t="n"/>
      <c r="Y219" s="44" t="n"/>
      <c r="Z219" s="44" t="n"/>
    </row>
    <row customHeight="1" ht="15.75" r="220">
      <c r="A220" s="43" t="s">
        <v>1061</v>
      </c>
      <c r="B220" s="3" t="s">
        <v>1062</v>
      </c>
      <c r="C220" s="3" t="s">
        <v>1063</v>
      </c>
      <c r="D220" s="3" t="s">
        <v>1064</v>
      </c>
      <c r="E220" s="3" t="s">
        <v>1065</v>
      </c>
      <c r="F220" s="3" t="n"/>
      <c r="G220" s="44" t="n"/>
      <c r="H220" s="44" t="s">
        <v>875</v>
      </c>
      <c r="I220" s="44" t="s">
        <v>15</v>
      </c>
      <c r="J220" s="3" t="n"/>
      <c r="K220" s="3" t="n"/>
      <c r="L220" s="3" t="n"/>
      <c r="M220" s="44" t="n"/>
      <c r="N220" s="44" t="n"/>
      <c r="O220" s="44" t="n"/>
      <c r="P220" s="44" t="n"/>
      <c r="Q220" s="44" t="n"/>
      <c r="R220" s="44" t="n"/>
      <c r="S220" s="44" t="n"/>
      <c r="T220" s="44" t="n"/>
      <c r="U220" s="44" t="n"/>
      <c r="V220" s="44" t="n"/>
      <c r="W220" s="44" t="n"/>
      <c r="X220" s="44" t="n"/>
      <c r="Y220" s="44" t="n"/>
      <c r="Z220" s="44" t="n"/>
    </row>
    <row customFormat="1" customHeight="1" ht="15.75" r="221" s="126">
      <c r="A221" s="43" t="s">
        <v>1066</v>
      </c>
      <c r="B221" s="3" t="s">
        <v>1067</v>
      </c>
      <c r="C221" s="3" t="n"/>
      <c r="D221" s="3" t="n"/>
      <c r="E221" s="3" t="s">
        <v>981</v>
      </c>
      <c r="F221" s="3" t="n"/>
      <c r="G221" s="44" t="n"/>
      <c r="H221" s="44" t="s">
        <v>875</v>
      </c>
      <c r="I221" s="44" t="s">
        <v>15</v>
      </c>
      <c r="J221" s="3" t="n"/>
      <c r="K221" s="3" t="n"/>
      <c r="L221" s="3" t="n"/>
      <c r="M221" s="44" t="n"/>
      <c r="N221" s="44" t="n"/>
      <c r="O221" s="44" t="n"/>
      <c r="P221" s="44" t="n"/>
      <c r="Q221" s="44" t="n"/>
      <c r="R221" s="44" t="n"/>
      <c r="S221" s="44" t="n"/>
      <c r="T221" s="44" t="n"/>
      <c r="U221" s="44" t="n"/>
      <c r="V221" s="44" t="n"/>
      <c r="W221" s="44" t="n"/>
      <c r="X221" s="44" t="n"/>
      <c r="Y221" s="44" t="n"/>
      <c r="Z221" s="44" t="n"/>
    </row>
    <row customFormat="1" customHeight="1" ht="15.75" r="222" s="126">
      <c r="A222" s="43" t="s">
        <v>1068</v>
      </c>
      <c r="B222" s="3" t="s">
        <v>1069</v>
      </c>
      <c r="C222" s="3" t="n"/>
      <c r="D222" s="3" t="n"/>
      <c r="E222" s="3" t="s">
        <v>967</v>
      </c>
      <c r="F222" s="3" t="n"/>
      <c r="G222" s="44" t="n"/>
      <c r="H222" s="44" t="s">
        <v>875</v>
      </c>
      <c r="I222" s="44" t="s">
        <v>15</v>
      </c>
      <c r="J222" s="3" t="n"/>
      <c r="K222" s="3" t="n"/>
      <c r="L222" s="3" t="n"/>
      <c r="M222" s="44" t="n"/>
      <c r="N222" s="44" t="n"/>
      <c r="O222" s="44" t="n"/>
      <c r="P222" s="44" t="n"/>
      <c r="Q222" s="44" t="n"/>
      <c r="R222" s="44" t="n"/>
      <c r="S222" s="44" t="n"/>
      <c r="T222" s="44" t="n"/>
      <c r="U222" s="44" t="n"/>
      <c r="V222" s="44" t="n"/>
      <c r="W222" s="44" t="n"/>
      <c r="X222" s="44" t="n"/>
      <c r="Y222" s="44" t="n"/>
      <c r="Z222" s="44" t="n"/>
    </row>
    <row customHeight="1" ht="15.75" r="223">
      <c r="A223" s="43" t="s">
        <v>1070</v>
      </c>
      <c r="B223" s="3" t="s">
        <v>1071</v>
      </c>
      <c r="C223" s="3" t="s">
        <v>1072</v>
      </c>
      <c r="D223" s="3" t="s">
        <v>951</v>
      </c>
      <c r="E223" s="3" t="s">
        <v>952</v>
      </c>
      <c r="F223" s="3" t="s">
        <v>1073</v>
      </c>
      <c r="G223" s="133">
        <f>HYPERLINK("https://ville.gentilly.fr", "https://ville.gentilly.fr")</f>
        <v/>
      </c>
      <c r="H223" s="44" t="s">
        <v>875</v>
      </c>
      <c r="I223" s="44" t="s">
        <v>15</v>
      </c>
      <c r="J223" s="3" t="n"/>
      <c r="K223" s="3" t="n"/>
      <c r="L223" s="3" t="n"/>
      <c r="M223" s="44" t="n"/>
      <c r="N223" s="44" t="n"/>
      <c r="O223" s="44" t="n"/>
      <c r="P223" s="44" t="n"/>
      <c r="Q223" s="44" t="n"/>
      <c r="R223" s="44" t="n"/>
      <c r="S223" s="44" t="n"/>
      <c r="T223" s="44" t="n"/>
      <c r="U223" s="44" t="n"/>
      <c r="V223" s="44" t="n"/>
      <c r="W223" s="44" t="n"/>
      <c r="X223" s="44" t="n"/>
      <c r="Y223" s="44" t="n"/>
      <c r="Z223" s="44" t="n"/>
    </row>
    <row customHeight="1" ht="15.75" r="224">
      <c r="A224" s="43" t="s">
        <v>1074</v>
      </c>
      <c r="B224" s="3" t="s">
        <v>1075</v>
      </c>
      <c r="C224" s="3" t="s">
        <v>1076</v>
      </c>
      <c r="D224" s="3" t="s">
        <v>1077</v>
      </c>
      <c r="E224" s="3" t="s">
        <v>1078</v>
      </c>
      <c r="F224" s="3" t="s">
        <v>1079</v>
      </c>
      <c r="G224" s="133">
        <f>HYPERLINK("https://cybermandres.blog4ever.com", "https://cybermandres.blog4ever.com")</f>
        <v/>
      </c>
      <c r="H224" s="44" t="s">
        <v>875</v>
      </c>
      <c r="I224" s="44" t="s">
        <v>15</v>
      </c>
      <c r="J224" s="3" t="n"/>
      <c r="K224" s="3" t="n"/>
      <c r="L224" s="3" t="n"/>
      <c r="M224" s="44" t="n"/>
      <c r="N224" s="44" t="n"/>
      <c r="O224" s="44" t="n"/>
      <c r="P224" s="44" t="n"/>
      <c r="Q224" s="44" t="n"/>
      <c r="R224" s="44" t="n"/>
      <c r="S224" s="44" t="n"/>
      <c r="T224" s="44" t="n"/>
      <c r="U224" s="44" t="n"/>
      <c r="V224" s="44" t="n"/>
      <c r="W224" s="44" t="n"/>
      <c r="X224" s="44" t="n"/>
      <c r="Y224" s="44" t="n"/>
      <c r="Z224" s="44" t="n"/>
    </row>
    <row customHeight="1" ht="15.75" r="225">
      <c r="A225" s="43" t="s">
        <v>1080</v>
      </c>
      <c r="B225" s="3" t="s">
        <v>1081</v>
      </c>
      <c r="C225" s="3" t="s">
        <v>1082</v>
      </c>
      <c r="D225" s="3" t="s">
        <v>1083</v>
      </c>
      <c r="E225" s="3" t="s">
        <v>1084</v>
      </c>
      <c r="F225" s="3" t="s">
        <v>607</v>
      </c>
      <c r="G225" s="133">
        <f>HYPERLINK("http://www.charenton.fr/", "https://www.charenton.fr")</f>
        <v/>
      </c>
      <c r="H225" s="44" t="s">
        <v>875</v>
      </c>
      <c r="I225" s="44" t="s">
        <v>15</v>
      </c>
      <c r="J225" s="3" t="n"/>
      <c r="K225" s="3" t="n"/>
      <c r="L225" s="3" t="n"/>
      <c r="M225" s="44" t="n"/>
      <c r="N225" s="44" t="n"/>
      <c r="O225" s="44" t="n"/>
      <c r="P225" s="44" t="n"/>
      <c r="Q225" s="44" t="n"/>
      <c r="R225" s="44" t="n"/>
      <c r="S225" s="44" t="n"/>
      <c r="T225" s="44" t="n"/>
      <c r="U225" s="44" t="n"/>
      <c r="V225" s="44" t="n"/>
      <c r="W225" s="44" t="n"/>
      <c r="X225" s="44" t="n"/>
      <c r="Y225" s="44" t="n"/>
      <c r="Z225" s="44" t="n"/>
    </row>
    <row customFormat="1" customHeight="1" ht="15.75" r="226" s="126">
      <c r="A226" s="43" t="s">
        <v>1085</v>
      </c>
      <c r="B226" s="3" t="s">
        <v>1086</v>
      </c>
      <c r="C226" s="3" t="n"/>
      <c r="D226" s="3" t="n"/>
      <c r="E226" s="3" t="s">
        <v>916</v>
      </c>
      <c r="F226" s="3" t="n"/>
      <c r="G226" s="44" t="n"/>
      <c r="H226" s="44" t="s">
        <v>875</v>
      </c>
      <c r="I226" s="44" t="s">
        <v>15</v>
      </c>
      <c r="J226" s="3" t="n"/>
      <c r="K226" s="3" t="n"/>
      <c r="L226" s="3" t="n"/>
      <c r="M226" s="44" t="n"/>
      <c r="N226" s="44" t="n"/>
      <c r="O226" s="44" t="n"/>
      <c r="P226" s="44" t="n"/>
      <c r="Q226" s="44" t="n"/>
      <c r="R226" s="44" t="n"/>
      <c r="S226" s="44" t="n"/>
      <c r="T226" s="44" t="n"/>
      <c r="U226" s="44" t="n"/>
      <c r="V226" s="44" t="n"/>
      <c r="W226" s="44" t="n"/>
      <c r="X226" s="44" t="n"/>
      <c r="Y226" s="44" t="n"/>
      <c r="Z226" s="44" t="n"/>
    </row>
    <row customFormat="1" customHeight="1" ht="15.75" r="227" s="126">
      <c r="A227" s="43" t="s">
        <v>1087</v>
      </c>
      <c r="B227" s="3" t="s">
        <v>1088</v>
      </c>
      <c r="C227" s="3" t="n"/>
      <c r="D227" s="3" t="n"/>
      <c r="E227" s="3" t="s">
        <v>967</v>
      </c>
      <c r="F227" s="3" t="n"/>
      <c r="G227" s="44" t="n"/>
      <c r="H227" s="44" t="s">
        <v>875</v>
      </c>
      <c r="I227" s="44" t="s">
        <v>15</v>
      </c>
      <c r="J227" s="3" t="n"/>
      <c r="K227" s="3" t="n"/>
      <c r="L227" s="3" t="n"/>
      <c r="M227" s="44" t="n"/>
      <c r="N227" s="44" t="n"/>
      <c r="O227" s="44" t="n"/>
      <c r="P227" s="44" t="n"/>
      <c r="Q227" s="44" t="n"/>
      <c r="R227" s="44" t="n"/>
      <c r="S227" s="44" t="n"/>
      <c r="T227" s="44" t="n"/>
      <c r="U227" s="44" t="n"/>
      <c r="V227" s="44" t="n"/>
      <c r="W227" s="44" t="n"/>
      <c r="X227" s="44" t="n"/>
      <c r="Y227" s="44" t="n"/>
      <c r="Z227" s="44" t="n"/>
    </row>
    <row customFormat="1" customHeight="1" ht="15.75" r="228" s="110">
      <c r="A228" s="43" t="s">
        <v>1089</v>
      </c>
      <c r="B228" s="3" t="s">
        <v>1090</v>
      </c>
      <c r="C228" s="3" t="s">
        <v>1091</v>
      </c>
      <c r="D228" s="3" t="s">
        <v>961</v>
      </c>
      <c r="E228" s="3" t="s">
        <v>962</v>
      </c>
      <c r="F228" s="3" t="s">
        <v>533</v>
      </c>
      <c r="G228" s="44" t="n"/>
      <c r="H228" s="44" t="s">
        <v>875</v>
      </c>
      <c r="I228" s="44" t="s">
        <v>15</v>
      </c>
      <c r="J228" s="3" t="n"/>
      <c r="K228" s="3" t="n"/>
      <c r="L228" s="3" t="n"/>
      <c r="M228" s="44" t="n"/>
      <c r="N228" s="44" t="n"/>
      <c r="O228" s="44" t="n"/>
      <c r="P228" s="44" t="n"/>
      <c r="Q228" s="44" t="n"/>
      <c r="R228" s="44" t="n"/>
      <c r="S228" s="44" t="n"/>
      <c r="T228" s="44" t="n"/>
      <c r="U228" s="44" t="n"/>
      <c r="V228" s="44" t="n"/>
      <c r="W228" s="44" t="n"/>
      <c r="X228" s="44" t="n"/>
      <c r="Y228" s="44" t="n"/>
      <c r="Z228" s="44" t="n"/>
    </row>
    <row customHeight="1" ht="15.75" r="229">
      <c r="A229" s="43" t="s">
        <v>1092</v>
      </c>
      <c r="B229" s="3" t="s">
        <v>1093</v>
      </c>
      <c r="C229" s="3" t="s">
        <v>1094</v>
      </c>
      <c r="D229" s="3" t="s">
        <v>1095</v>
      </c>
      <c r="E229" s="3" t="s">
        <v>1096</v>
      </c>
      <c r="F229" s="3" t="s">
        <v>607</v>
      </c>
      <c r="G229" s="44" t="n"/>
      <c r="H229" s="44" t="s">
        <v>875</v>
      </c>
      <c r="I229" s="44" t="s">
        <v>15</v>
      </c>
      <c r="J229" s="3" t="n"/>
      <c r="K229" s="3" t="n"/>
      <c r="L229" s="3" t="n"/>
      <c r="M229" s="44" t="n"/>
      <c r="N229" s="44" t="n"/>
      <c r="O229" s="44" t="n"/>
      <c r="P229" s="44" t="n"/>
      <c r="Q229" s="44" t="n"/>
      <c r="R229" s="44" t="n"/>
      <c r="S229" s="44" t="n"/>
      <c r="T229" s="44" t="n"/>
      <c r="U229" s="44" t="n"/>
      <c r="V229" s="44" t="n"/>
      <c r="W229" s="44" t="n"/>
      <c r="X229" s="44" t="n"/>
      <c r="Y229" s="44" t="n"/>
      <c r="Z229" s="44" t="n"/>
    </row>
    <row customHeight="1" ht="15.75" r="230">
      <c r="A230" s="43" t="s">
        <v>1097</v>
      </c>
      <c r="B230" s="3" t="s">
        <v>1098</v>
      </c>
      <c r="C230" s="3" t="s">
        <v>1099</v>
      </c>
      <c r="D230" s="3" t="s">
        <v>885</v>
      </c>
      <c r="E230" s="3" t="s">
        <v>886</v>
      </c>
      <c r="F230" s="3" t="s">
        <v>899</v>
      </c>
      <c r="G230" s="44" t="n"/>
      <c r="H230" s="44" t="s">
        <v>875</v>
      </c>
      <c r="I230" s="44" t="s">
        <v>15</v>
      </c>
      <c r="J230" s="3" t="n"/>
      <c r="K230" s="3" t="n"/>
      <c r="L230" s="3" t="n"/>
      <c r="M230" s="44" t="n"/>
      <c r="N230" s="44" t="n"/>
      <c r="O230" s="44" t="n"/>
      <c r="P230" s="44" t="n"/>
      <c r="Q230" s="44" t="n"/>
      <c r="R230" s="44" t="n"/>
      <c r="S230" s="44" t="n"/>
      <c r="T230" s="44" t="n"/>
      <c r="U230" s="44" t="n"/>
      <c r="V230" s="44" t="n"/>
      <c r="W230" s="44" t="n"/>
      <c r="X230" s="44" t="n"/>
      <c r="Y230" s="44" t="n"/>
      <c r="Z230" s="44" t="n"/>
    </row>
    <row customHeight="1" ht="15.75" r="231">
      <c r="A231" s="43" t="s">
        <v>1100</v>
      </c>
      <c r="B231" s="3" t="s">
        <v>1093</v>
      </c>
      <c r="C231" s="3" t="s">
        <v>1101</v>
      </c>
      <c r="D231" s="3" t="s">
        <v>1102</v>
      </c>
      <c r="E231" s="3" t="s">
        <v>1103</v>
      </c>
      <c r="F231" s="3" t="s">
        <v>1104</v>
      </c>
      <c r="G231" s="44" t="n"/>
      <c r="H231" s="44" t="s">
        <v>875</v>
      </c>
      <c r="I231" s="44" t="s">
        <v>15</v>
      </c>
      <c r="J231" s="3" t="n"/>
      <c r="K231" s="3" t="n"/>
      <c r="L231" s="3" t="n"/>
      <c r="M231" s="44" t="n"/>
      <c r="N231" s="44" t="n"/>
      <c r="O231" s="44" t="n"/>
      <c r="P231" s="44" t="n"/>
      <c r="Q231" s="44" t="n"/>
      <c r="R231" s="44" t="n"/>
      <c r="S231" s="44" t="n"/>
      <c r="T231" s="44" t="n"/>
      <c r="U231" s="44" t="n"/>
      <c r="V231" s="44" t="n"/>
      <c r="W231" s="44" t="n"/>
      <c r="X231" s="44" t="n"/>
      <c r="Y231" s="44" t="n"/>
      <c r="Z231" s="44" t="n"/>
    </row>
    <row customFormat="1" customHeight="1" ht="15.75" r="232" s="110">
      <c r="A232" s="110" t="s">
        <v>1105</v>
      </c>
      <c r="B232" s="111" t="s">
        <v>1106</v>
      </c>
      <c r="C232" s="111" t="s">
        <v>1107</v>
      </c>
      <c r="D232" s="111" t="s">
        <v>1108</v>
      </c>
      <c r="E232" s="111" t="s">
        <v>1109</v>
      </c>
      <c r="F232" s="111" t="s">
        <v>533</v>
      </c>
      <c r="G232" s="112" t="n"/>
      <c r="H232" s="112" t="s">
        <v>875</v>
      </c>
      <c r="I232" s="44" t="s">
        <v>15</v>
      </c>
      <c r="J232" s="3" t="n"/>
      <c r="K232" s="3" t="n"/>
      <c r="L232" s="3" t="n"/>
      <c r="M232" s="112" t="n"/>
      <c r="N232" s="112" t="n"/>
      <c r="O232" s="112" t="n"/>
      <c r="P232" s="112" t="n"/>
      <c r="Q232" s="112" t="n"/>
      <c r="R232" s="112" t="n"/>
      <c r="S232" s="112" t="n"/>
      <c r="T232" s="112" t="n"/>
      <c r="U232" s="112" t="n"/>
      <c r="V232" s="112" t="n"/>
      <c r="W232" s="112" t="n"/>
      <c r="X232" s="112" t="n"/>
      <c r="Y232" s="112" t="n"/>
      <c r="Z232" s="112" t="n"/>
    </row>
    <row customHeight="1" ht="15.75" r="233">
      <c r="A233" s="43" t="s">
        <v>1110</v>
      </c>
      <c r="B233" s="3" t="s">
        <v>1111</v>
      </c>
      <c r="C233" s="3" t="s">
        <v>1112</v>
      </c>
      <c r="D233" s="3" t="s">
        <v>1064</v>
      </c>
      <c r="E233" s="3" t="s">
        <v>1065</v>
      </c>
      <c r="F233" s="3" t="n"/>
      <c r="G233" s="44" t="n"/>
      <c r="H233" s="44" t="s">
        <v>875</v>
      </c>
      <c r="I233" s="44" t="s">
        <v>15</v>
      </c>
      <c r="J233" s="3" t="n"/>
      <c r="K233" s="3" t="n"/>
      <c r="L233" s="3" t="n"/>
      <c r="M233" s="44" t="n"/>
      <c r="N233" s="44" t="n"/>
      <c r="O233" s="44" t="n"/>
      <c r="P233" s="44" t="n"/>
      <c r="Q233" s="44" t="n"/>
      <c r="R233" s="44" t="n"/>
      <c r="S233" s="44" t="n"/>
      <c r="T233" s="44" t="n"/>
      <c r="U233" s="44" t="n"/>
      <c r="V233" s="44" t="n"/>
      <c r="W233" s="44" t="n"/>
      <c r="X233" s="44" t="n"/>
      <c r="Y233" s="44" t="n"/>
      <c r="Z233" s="44" t="n"/>
    </row>
    <row customHeight="1" ht="15.75" r="234">
      <c r="A234" s="43" t="s">
        <v>1113</v>
      </c>
      <c r="B234" s="3" t="s">
        <v>1114</v>
      </c>
      <c r="C234" s="3" t="s">
        <v>1115</v>
      </c>
      <c r="D234" s="3" t="s">
        <v>1116</v>
      </c>
      <c r="E234" s="3" t="s">
        <v>1117</v>
      </c>
      <c r="F234" s="3" t="s">
        <v>1118</v>
      </c>
      <c r="G234" s="44" t="n"/>
      <c r="H234" s="44" t="s">
        <v>875</v>
      </c>
      <c r="I234" s="44" t="s">
        <v>15</v>
      </c>
      <c r="J234" s="3" t="n"/>
      <c r="K234" s="3" t="n"/>
      <c r="L234" s="3" t="n"/>
      <c r="M234" s="44" t="n"/>
      <c r="N234" s="44" t="n"/>
      <c r="O234" s="44" t="n"/>
      <c r="P234" s="44" t="n"/>
      <c r="Q234" s="44" t="n"/>
      <c r="R234" s="44" t="n"/>
      <c r="S234" s="44" t="n"/>
      <c r="T234" s="44" t="n"/>
      <c r="U234" s="44" t="n"/>
      <c r="V234" s="44" t="n"/>
      <c r="W234" s="44" t="n"/>
      <c r="X234" s="44" t="n"/>
      <c r="Y234" s="44" t="n"/>
      <c r="Z234" s="44" t="n"/>
    </row>
    <row customHeight="1" ht="15.75" r="235">
      <c r="A235" s="43" t="s">
        <v>1119</v>
      </c>
      <c r="B235" s="3" t="s">
        <v>1120</v>
      </c>
      <c r="C235" s="3" t="s">
        <v>1121</v>
      </c>
      <c r="D235" s="3" t="s">
        <v>1116</v>
      </c>
      <c r="E235" s="3" t="s">
        <v>1117</v>
      </c>
      <c r="F235" s="3" t="s">
        <v>1122</v>
      </c>
      <c r="G235" s="44" t="n"/>
      <c r="H235" s="44" t="s">
        <v>875</v>
      </c>
      <c r="I235" s="44" t="s">
        <v>15</v>
      </c>
      <c r="J235" s="3" t="n"/>
      <c r="K235" s="3" t="n"/>
      <c r="L235" s="3" t="n"/>
      <c r="M235" s="44" t="n"/>
      <c r="N235" s="44" t="n"/>
      <c r="O235" s="44" t="n"/>
      <c r="P235" s="44" t="n"/>
      <c r="Q235" s="44" t="n"/>
      <c r="R235" s="44" t="n"/>
      <c r="S235" s="44" t="n"/>
      <c r="T235" s="44" t="n"/>
      <c r="U235" s="44" t="n"/>
      <c r="V235" s="44" t="n"/>
      <c r="W235" s="44" t="n"/>
      <c r="X235" s="44" t="n"/>
      <c r="Y235" s="44" t="n"/>
      <c r="Z235" s="44" t="n"/>
    </row>
    <row customHeight="1" ht="15.75" r="236">
      <c r="A236" s="43" t="s">
        <v>1123</v>
      </c>
      <c r="B236" s="3" t="s">
        <v>1124</v>
      </c>
      <c r="C236" s="3" t="s">
        <v>1125</v>
      </c>
      <c r="D236" s="3" t="s">
        <v>1116</v>
      </c>
      <c r="E236" s="3" t="s">
        <v>1117</v>
      </c>
      <c r="F236" s="3" t="s">
        <v>1126</v>
      </c>
      <c r="G236" s="44" t="n"/>
      <c r="H236" s="44" t="s">
        <v>875</v>
      </c>
      <c r="I236" s="44" t="s">
        <v>15</v>
      </c>
      <c r="J236" s="3" t="n"/>
      <c r="K236" s="3" t="n"/>
      <c r="L236" s="3" t="n"/>
      <c r="M236" s="44" t="n"/>
      <c r="N236" s="44" t="n"/>
      <c r="O236" s="44" t="n"/>
      <c r="P236" s="44" t="n"/>
      <c r="Q236" s="44" t="n"/>
      <c r="R236" s="44" t="n"/>
      <c r="S236" s="44" t="n"/>
      <c r="T236" s="44" t="n"/>
      <c r="U236" s="44" t="n"/>
      <c r="V236" s="44" t="n"/>
      <c r="W236" s="44" t="n"/>
      <c r="X236" s="44" t="n"/>
      <c r="Y236" s="44" t="n"/>
      <c r="Z236" s="44" t="n"/>
    </row>
    <row customHeight="1" ht="15.75" r="237">
      <c r="A237" s="43" t="s">
        <v>1127</v>
      </c>
      <c r="B237" s="3" t="s">
        <v>1128</v>
      </c>
      <c r="C237" s="3" t="s">
        <v>1129</v>
      </c>
      <c r="D237" s="3" t="s">
        <v>1116</v>
      </c>
      <c r="E237" s="3" t="s">
        <v>1117</v>
      </c>
      <c r="F237" s="3" t="s">
        <v>1130</v>
      </c>
      <c r="G237" s="44" t="n"/>
      <c r="H237" s="44" t="s">
        <v>875</v>
      </c>
      <c r="I237" s="44" t="s">
        <v>15</v>
      </c>
      <c r="J237" s="3" t="n"/>
      <c r="K237" s="3" t="n"/>
      <c r="L237" s="3" t="n"/>
      <c r="M237" s="44" t="n"/>
      <c r="N237" s="44" t="n"/>
      <c r="O237" s="44" t="n"/>
      <c r="P237" s="44" t="n"/>
      <c r="Q237" s="44" t="n"/>
      <c r="R237" s="44" t="n"/>
      <c r="S237" s="44" t="n"/>
      <c r="T237" s="44" t="n"/>
      <c r="U237" s="44" t="n"/>
      <c r="V237" s="44" t="n"/>
      <c r="W237" s="44" t="n"/>
      <c r="X237" s="44" t="n"/>
      <c r="Y237" s="44" t="n"/>
      <c r="Z237" s="44" t="n"/>
    </row>
    <row customFormat="1" customHeight="1" ht="15.75" r="238" s="126">
      <c r="A238" s="43" t="s">
        <v>1131</v>
      </c>
      <c r="B238" s="3" t="s">
        <v>1132</v>
      </c>
      <c r="C238" s="3" t="n"/>
      <c r="D238" s="3" t="n"/>
      <c r="E238" s="3" t="s">
        <v>967</v>
      </c>
      <c r="F238" s="3" t="n"/>
      <c r="G238" s="44" t="n"/>
      <c r="H238" s="44" t="s">
        <v>875</v>
      </c>
      <c r="I238" s="44" t="s">
        <v>15</v>
      </c>
      <c r="J238" s="3" t="n"/>
      <c r="K238" s="3" t="n"/>
      <c r="L238" s="3" t="n"/>
      <c r="M238" s="44" t="n"/>
      <c r="N238" s="44" t="n"/>
      <c r="O238" s="44" t="n"/>
      <c r="P238" s="44" t="n"/>
      <c r="Q238" s="44" t="n"/>
      <c r="R238" s="44" t="n"/>
      <c r="S238" s="44" t="n"/>
      <c r="T238" s="44" t="n"/>
      <c r="U238" s="44" t="n"/>
      <c r="V238" s="44" t="n"/>
      <c r="W238" s="44" t="n"/>
      <c r="X238" s="44" t="n"/>
      <c r="Y238" s="44" t="n"/>
      <c r="Z238" s="44" t="n"/>
    </row>
    <row customFormat="1" customHeight="1" ht="15.75" r="239" s="127">
      <c r="A239" s="43" t="s">
        <v>1133</v>
      </c>
      <c r="B239" s="3" t="s">
        <v>1134</v>
      </c>
      <c r="C239" s="3" t="s">
        <v>1135</v>
      </c>
      <c r="D239" s="3" t="s">
        <v>997</v>
      </c>
      <c r="E239" s="3" t="s">
        <v>981</v>
      </c>
      <c r="F239" s="3" t="s">
        <v>1136</v>
      </c>
      <c r="G239" s="133">
        <f>HYPERLINK("https://associationici.fr/", "https://associationici.fr/")</f>
        <v/>
      </c>
      <c r="H239" s="44" t="s">
        <v>875</v>
      </c>
      <c r="I239" s="44" t="s">
        <v>1137</v>
      </c>
      <c r="J239" s="3" t="n"/>
      <c r="K239" s="3" t="n"/>
      <c r="L239" s="3" t="n"/>
      <c r="M239" s="44" t="n"/>
      <c r="N239" s="44" t="n"/>
      <c r="O239" s="44" t="n"/>
      <c r="P239" s="44" t="n"/>
      <c r="Q239" s="44" t="n"/>
      <c r="R239" s="44" t="n"/>
      <c r="S239" s="44" t="n"/>
      <c r="T239" s="44" t="n"/>
      <c r="U239" s="44" t="n"/>
      <c r="V239" s="44" t="n"/>
      <c r="W239" s="44" t="n"/>
      <c r="X239" s="44" t="n"/>
      <c r="Y239" s="44" t="n"/>
      <c r="Z239" s="44" t="n"/>
    </row>
    <row customHeight="1" ht="15.75" r="240">
      <c r="A240" s="43" t="s">
        <v>1138</v>
      </c>
      <c r="B240" s="3" t="s">
        <v>1139</v>
      </c>
      <c r="C240" s="3" t="s">
        <v>1140</v>
      </c>
      <c r="D240" s="3" t="s">
        <v>1141</v>
      </c>
      <c r="E240" s="3" t="s">
        <v>1142</v>
      </c>
      <c r="F240" s="3" t="s">
        <v>1143</v>
      </c>
      <c r="G240" s="44" t="n"/>
      <c r="H240" s="44" t="s">
        <v>875</v>
      </c>
      <c r="I240" s="44" t="s">
        <v>15</v>
      </c>
      <c r="J240" s="3" t="n"/>
      <c r="K240" s="3" t="n"/>
      <c r="L240" s="3" t="n"/>
      <c r="M240" s="44" t="n"/>
      <c r="N240" s="44" t="n"/>
      <c r="O240" s="44" t="n"/>
      <c r="P240" s="44" t="n"/>
      <c r="Q240" s="44" t="n"/>
      <c r="R240" s="44" t="n"/>
      <c r="S240" s="44" t="n"/>
      <c r="T240" s="44" t="n"/>
      <c r="U240" s="44" t="n"/>
      <c r="V240" s="44" t="n"/>
      <c r="W240" s="44" t="n"/>
      <c r="X240" s="44" t="n"/>
      <c r="Y240" s="44" t="n"/>
      <c r="Z240" s="44" t="n"/>
    </row>
    <row customHeight="1" ht="15.75" r="241">
      <c r="A241" s="43" t="s">
        <v>1144</v>
      </c>
      <c r="B241" s="3" t="s">
        <v>1145</v>
      </c>
      <c r="C241" s="3" t="s">
        <v>1146</v>
      </c>
      <c r="D241" s="3" t="s">
        <v>915</v>
      </c>
      <c r="E241" s="3" t="s">
        <v>916</v>
      </c>
      <c r="F241" s="3" t="s">
        <v>1147</v>
      </c>
      <c r="G241" s="133">
        <f>HYPERLINK("http://www.missionlocale-imovan.fr/", "https://www.missionlocale-imovan.fr")</f>
        <v/>
      </c>
      <c r="H241" s="44" t="s">
        <v>875</v>
      </c>
      <c r="I241" s="44" t="s">
        <v>15</v>
      </c>
      <c r="J241" s="3" t="n"/>
      <c r="K241" s="3" t="n"/>
      <c r="L241" s="3" t="n"/>
      <c r="M241" s="44" t="n"/>
      <c r="N241" s="44" t="n"/>
      <c r="O241" s="44" t="n"/>
      <c r="P241" s="44" t="n"/>
      <c r="Q241" s="44" t="n"/>
      <c r="R241" s="44" t="n"/>
      <c r="S241" s="44" t="n"/>
      <c r="T241" s="44" t="n"/>
      <c r="U241" s="44" t="n"/>
      <c r="V241" s="44" t="n"/>
      <c r="W241" s="44" t="n"/>
      <c r="X241" s="44" t="n"/>
      <c r="Y241" s="44" t="n"/>
      <c r="Z241" s="44" t="n"/>
    </row>
    <row customHeight="1" ht="15.75" r="242">
      <c r="A242" s="43" t="s">
        <v>1148</v>
      </c>
      <c r="B242" s="3" t="s">
        <v>1149</v>
      </c>
      <c r="C242" s="3" t="s">
        <v>1150</v>
      </c>
      <c r="D242" s="3" t="s">
        <v>1151</v>
      </c>
      <c r="E242" s="3" t="s">
        <v>1152</v>
      </c>
      <c r="F242" s="3" t="s">
        <v>1153</v>
      </c>
      <c r="G242" s="44" t="n"/>
      <c r="H242" s="44" t="s">
        <v>875</v>
      </c>
      <c r="I242" s="44" t="s">
        <v>15</v>
      </c>
      <c r="J242" s="3" t="n"/>
      <c r="K242" s="3" t="n"/>
      <c r="L242" s="3" t="n"/>
      <c r="M242" s="44" t="n"/>
      <c r="N242" s="44" t="n"/>
      <c r="O242" s="44" t="n"/>
      <c r="P242" s="44" t="n"/>
      <c r="Q242" s="44" t="n"/>
      <c r="R242" s="44" t="n"/>
      <c r="S242" s="44" t="n"/>
      <c r="T242" s="44" t="n"/>
      <c r="U242" s="44" t="n"/>
      <c r="V242" s="44" t="n"/>
      <c r="W242" s="44" t="n"/>
      <c r="X242" s="44" t="n"/>
      <c r="Y242" s="44" t="n"/>
      <c r="Z242" s="44" t="n"/>
    </row>
    <row customHeight="1" ht="15.75" r="243">
      <c r="A243" s="43" t="s">
        <v>1154</v>
      </c>
      <c r="B243" s="3" t="s">
        <v>1155</v>
      </c>
      <c r="C243" s="3" t="s">
        <v>1156</v>
      </c>
      <c r="D243" s="3" t="s">
        <v>1064</v>
      </c>
      <c r="E243" s="3" t="s">
        <v>1065</v>
      </c>
      <c r="F243" s="3" t="n"/>
      <c r="G243" s="44" t="n"/>
      <c r="H243" s="44" t="s">
        <v>875</v>
      </c>
      <c r="I243" s="44" t="s">
        <v>15</v>
      </c>
      <c r="J243" s="3" t="n"/>
      <c r="K243" s="3" t="n"/>
      <c r="L243" s="3" t="n"/>
      <c r="M243" s="44" t="n"/>
      <c r="N243" s="44" t="n"/>
      <c r="O243" s="44" t="n"/>
      <c r="P243" s="44" t="n"/>
      <c r="Q243" s="44" t="n"/>
      <c r="R243" s="44" t="n"/>
      <c r="S243" s="44" t="n"/>
      <c r="T243" s="44" t="n"/>
      <c r="U243" s="44" t="n"/>
      <c r="V243" s="44" t="n"/>
      <c r="W243" s="44" t="n"/>
      <c r="X243" s="44" t="n"/>
      <c r="Y243" s="44" t="n"/>
      <c r="Z243" s="44" t="n"/>
    </row>
    <row customHeight="1" ht="15.75" r="244">
      <c r="A244" s="43" t="s">
        <v>1157</v>
      </c>
      <c r="B244" s="3" t="s">
        <v>1158</v>
      </c>
      <c r="C244" s="3" t="s">
        <v>1159</v>
      </c>
      <c r="D244" s="3" t="s">
        <v>1160</v>
      </c>
      <c r="E244" s="3" t="s">
        <v>1161</v>
      </c>
      <c r="F244" s="3" t="s">
        <v>1162</v>
      </c>
      <c r="G244" s="44" t="n"/>
      <c r="H244" s="44" t="s">
        <v>875</v>
      </c>
      <c r="I244" s="44" t="s">
        <v>15</v>
      </c>
      <c r="J244" s="3" t="n"/>
      <c r="K244" s="3" t="n"/>
      <c r="L244" s="3" t="n"/>
      <c r="M244" s="44" t="n"/>
      <c r="N244" s="44" t="n"/>
      <c r="O244" s="44" t="n"/>
      <c r="P244" s="44" t="n"/>
      <c r="Q244" s="44" t="n"/>
      <c r="R244" s="44" t="n"/>
      <c r="S244" s="44" t="n"/>
      <c r="T244" s="44" t="n"/>
      <c r="U244" s="44" t="n"/>
      <c r="V244" s="44" t="n"/>
      <c r="W244" s="44" t="n"/>
      <c r="X244" s="44" t="n"/>
      <c r="Y244" s="44" t="n"/>
      <c r="Z244" s="44" t="n"/>
    </row>
    <row customHeight="1" ht="15.75" r="245">
      <c r="A245" s="43" t="s">
        <v>1163</v>
      </c>
      <c r="B245" s="3" t="s">
        <v>1164</v>
      </c>
      <c r="C245" s="3" t="s">
        <v>1165</v>
      </c>
      <c r="D245" s="3" t="s">
        <v>909</v>
      </c>
      <c r="E245" s="3" t="s">
        <v>910</v>
      </c>
      <c r="F245" s="3" t="s">
        <v>1166</v>
      </c>
      <c r="G245" s="44" t="n"/>
      <c r="H245" s="44" t="s">
        <v>875</v>
      </c>
      <c r="I245" s="44" t="s">
        <v>15</v>
      </c>
      <c r="J245" s="3" t="n"/>
      <c r="K245" s="3" t="n"/>
      <c r="L245" s="3" t="n"/>
      <c r="M245" s="44" t="n"/>
      <c r="N245" s="44" t="n"/>
      <c r="O245" s="44" t="n"/>
      <c r="P245" s="44" t="n"/>
      <c r="Q245" s="44" t="n"/>
      <c r="R245" s="44" t="n"/>
      <c r="S245" s="44" t="n"/>
      <c r="T245" s="44" t="n"/>
      <c r="U245" s="44" t="n"/>
      <c r="V245" s="44" t="n"/>
      <c r="W245" s="44" t="n"/>
      <c r="X245" s="44" t="n"/>
      <c r="Y245" s="44" t="n"/>
      <c r="Z245" s="44" t="n"/>
    </row>
    <row customHeight="1" ht="15.75" r="246">
      <c r="A246" s="43" t="s">
        <v>1167</v>
      </c>
      <c r="B246" s="3" t="s">
        <v>1164</v>
      </c>
      <c r="C246" s="3" t="s">
        <v>1168</v>
      </c>
      <c r="D246" s="3" t="s">
        <v>1064</v>
      </c>
      <c r="E246" s="3" t="s">
        <v>1065</v>
      </c>
      <c r="F246" s="3" t="s">
        <v>1169</v>
      </c>
      <c r="G246" s="44" t="n"/>
      <c r="H246" s="44" t="s">
        <v>875</v>
      </c>
      <c r="I246" s="44" t="s">
        <v>15</v>
      </c>
      <c r="J246" s="3" t="n"/>
      <c r="K246" s="3" t="n"/>
      <c r="L246" s="3" t="n"/>
      <c r="M246" s="44" t="n"/>
      <c r="N246" s="44" t="n"/>
      <c r="O246" s="44" t="n"/>
      <c r="P246" s="44" t="n"/>
      <c r="Q246" s="44" t="n"/>
      <c r="R246" s="44" t="n"/>
      <c r="S246" s="44" t="n"/>
      <c r="T246" s="44" t="n"/>
      <c r="U246" s="44" t="n"/>
      <c r="V246" s="44" t="n"/>
      <c r="W246" s="44" t="n"/>
      <c r="X246" s="44" t="n"/>
      <c r="Y246" s="44" t="n"/>
      <c r="Z246" s="44" t="n"/>
    </row>
    <row customHeight="1" ht="15.75" r="247">
      <c r="A247" s="43" t="s">
        <v>1170</v>
      </c>
      <c r="B247" s="3" t="s">
        <v>1164</v>
      </c>
      <c r="C247" s="3" t="s">
        <v>1171</v>
      </c>
      <c r="D247" s="3" t="s">
        <v>891</v>
      </c>
      <c r="E247" s="3" t="s">
        <v>892</v>
      </c>
      <c r="F247" s="3" t="s">
        <v>1172</v>
      </c>
      <c r="G247" s="44" t="n"/>
      <c r="H247" s="44" t="s">
        <v>875</v>
      </c>
      <c r="I247" s="44" t="s">
        <v>15</v>
      </c>
      <c r="J247" s="3" t="n"/>
      <c r="K247" s="3" t="n"/>
      <c r="L247" s="3" t="n"/>
      <c r="M247" s="44" t="n"/>
      <c r="N247" s="44" t="n"/>
      <c r="O247" s="44" t="n"/>
      <c r="P247" s="44" t="n"/>
      <c r="Q247" s="44" t="n"/>
      <c r="R247" s="44" t="n"/>
      <c r="S247" s="44" t="n"/>
      <c r="T247" s="44" t="n"/>
      <c r="U247" s="44" t="n"/>
      <c r="V247" s="44" t="n"/>
      <c r="W247" s="44" t="n"/>
      <c r="X247" s="44" t="n"/>
      <c r="Y247" s="44" t="n"/>
      <c r="Z247" s="44" t="n"/>
    </row>
    <row customHeight="1" ht="15.75" r="248">
      <c r="A248" s="43" t="s">
        <v>1173</v>
      </c>
      <c r="B248" s="3" t="s">
        <v>1164</v>
      </c>
      <c r="C248" s="3" t="s">
        <v>1174</v>
      </c>
      <c r="D248" s="3" t="s">
        <v>1175</v>
      </c>
      <c r="E248" s="3" t="s">
        <v>1176</v>
      </c>
      <c r="F248" s="3" t="s">
        <v>1177</v>
      </c>
      <c r="G248" s="133">
        <f>HYPERLINK("http://www.leplessistresise.fr/", "https://www.leplessistresise.fr")</f>
        <v/>
      </c>
      <c r="H248" s="44" t="s">
        <v>875</v>
      </c>
      <c r="I248" s="44" t="s">
        <v>15</v>
      </c>
      <c r="J248" s="3" t="n"/>
      <c r="K248" s="3" t="n"/>
      <c r="L248" s="3" t="n"/>
      <c r="M248" s="44" t="n"/>
      <c r="N248" s="44" t="n"/>
      <c r="O248" s="44" t="n"/>
      <c r="P248" s="44" t="n"/>
      <c r="Q248" s="44" t="n"/>
      <c r="R248" s="44" t="n"/>
      <c r="S248" s="44" t="n"/>
      <c r="T248" s="44" t="n"/>
      <c r="U248" s="44" t="n"/>
      <c r="V248" s="44" t="n"/>
      <c r="W248" s="44" t="n"/>
      <c r="X248" s="44" t="n"/>
      <c r="Y248" s="44" t="n"/>
      <c r="Z248" s="44" t="n"/>
    </row>
    <row customHeight="1" ht="15.75" r="249">
      <c r="A249" s="43" t="s">
        <v>1178</v>
      </c>
      <c r="B249" s="3" t="s">
        <v>1164</v>
      </c>
      <c r="C249" s="3" t="s">
        <v>1179</v>
      </c>
      <c r="D249" s="3" t="s">
        <v>1180</v>
      </c>
      <c r="E249" s="3" t="s">
        <v>1181</v>
      </c>
      <c r="F249" s="3" t="s">
        <v>1182</v>
      </c>
      <c r="G249" s="133">
        <f>HYPERLINK("http://www.mairie-noiseau.fr/", "https://www.mairie-noiseau.fr")</f>
        <v/>
      </c>
      <c r="H249" s="44" t="s">
        <v>875</v>
      </c>
      <c r="I249" s="44" t="s">
        <v>15</v>
      </c>
      <c r="J249" s="3" t="n"/>
      <c r="K249" s="3" t="n"/>
      <c r="L249" s="3" t="n"/>
      <c r="M249" s="44" t="n"/>
      <c r="N249" s="44" t="n"/>
      <c r="O249" s="44" t="n"/>
      <c r="P249" s="44" t="n"/>
      <c r="Q249" s="44" t="n"/>
      <c r="R249" s="44" t="n"/>
      <c r="S249" s="44" t="n"/>
      <c r="T249" s="44" t="n"/>
      <c r="U249" s="44" t="n"/>
      <c r="V249" s="44" t="n"/>
      <c r="W249" s="44" t="n"/>
      <c r="X249" s="44" t="n"/>
      <c r="Y249" s="44" t="n"/>
      <c r="Z249" s="44" t="n"/>
    </row>
    <row customHeight="1" ht="15.75" r="250">
      <c r="A250" s="43" t="s">
        <v>1183</v>
      </c>
      <c r="B250" s="3" t="s">
        <v>1164</v>
      </c>
      <c r="C250" s="3" t="s">
        <v>1184</v>
      </c>
      <c r="D250" s="3" t="s">
        <v>961</v>
      </c>
      <c r="E250" s="3" t="s">
        <v>962</v>
      </c>
      <c r="F250" s="3" t="s">
        <v>1185</v>
      </c>
      <c r="G250" s="133">
        <f>HYPERLINK("http://www.villiers94.fr/", "https://www.villiers94.fr")</f>
        <v/>
      </c>
      <c r="H250" s="44" t="s">
        <v>875</v>
      </c>
      <c r="I250" s="44" t="s">
        <v>15</v>
      </c>
      <c r="J250" s="3" t="n"/>
      <c r="K250" s="3" t="n"/>
      <c r="L250" s="3" t="n"/>
      <c r="M250" s="44" t="n"/>
      <c r="N250" s="44" t="n"/>
      <c r="O250" s="44" t="n"/>
      <c r="P250" s="44" t="n"/>
      <c r="Q250" s="44" t="n"/>
      <c r="R250" s="44" t="n"/>
      <c r="S250" s="44" t="n"/>
      <c r="T250" s="44" t="n"/>
      <c r="U250" s="44" t="n"/>
      <c r="V250" s="44" t="n"/>
      <c r="W250" s="44" t="n"/>
      <c r="X250" s="44" t="n"/>
      <c r="Y250" s="44" t="n"/>
      <c r="Z250" s="44" t="n"/>
    </row>
    <row customHeight="1" ht="15.75" r="251">
      <c r="A251" s="43" t="s">
        <v>1186</v>
      </c>
      <c r="B251" s="3" t="s">
        <v>1164</v>
      </c>
      <c r="C251" s="3" t="s">
        <v>1187</v>
      </c>
      <c r="D251" s="3" t="s">
        <v>1006</v>
      </c>
      <c r="E251" s="3" t="s">
        <v>1007</v>
      </c>
      <c r="F251" s="3" t="s">
        <v>1188</v>
      </c>
      <c r="G251" s="133">
        <f>HYPERLINK("http://www.ville-sucy.fr/", "https://www.ville-sucy.fr")</f>
        <v/>
      </c>
      <c r="H251" s="44" t="s">
        <v>875</v>
      </c>
      <c r="I251" s="44" t="s">
        <v>15</v>
      </c>
      <c r="J251" s="3" t="n"/>
      <c r="K251" s="3" t="n"/>
      <c r="L251" s="3" t="n"/>
      <c r="M251" s="44" t="n"/>
      <c r="N251" s="44" t="n"/>
      <c r="O251" s="44" t="n"/>
      <c r="P251" s="44" t="n"/>
      <c r="Q251" s="44" t="n"/>
      <c r="R251" s="44" t="n"/>
      <c r="S251" s="44" t="n"/>
      <c r="T251" s="44" t="n"/>
      <c r="U251" s="44" t="n"/>
      <c r="V251" s="44" t="n"/>
      <c r="W251" s="44" t="n"/>
      <c r="X251" s="44" t="n"/>
      <c r="Y251" s="44" t="n"/>
      <c r="Z251" s="44" t="n"/>
    </row>
    <row customHeight="1" ht="15.75" r="252">
      <c r="A252" s="43" t="s">
        <v>1189</v>
      </c>
      <c r="B252" s="3" t="s">
        <v>1164</v>
      </c>
      <c r="C252" s="3" t="s">
        <v>1190</v>
      </c>
      <c r="D252" s="3" t="s">
        <v>1108</v>
      </c>
      <c r="E252" s="3" t="s">
        <v>1109</v>
      </c>
      <c r="F252" s="3" t="s">
        <v>1191</v>
      </c>
      <c r="G252" s="44" t="n"/>
      <c r="H252" s="44" t="s">
        <v>875</v>
      </c>
      <c r="I252" s="44" t="s">
        <v>15</v>
      </c>
      <c r="J252" s="3" t="n"/>
      <c r="K252" s="3" t="n"/>
      <c r="L252" s="3" t="n"/>
      <c r="M252" s="44" t="n"/>
      <c r="N252" s="44" t="n"/>
      <c r="O252" s="44" t="n"/>
      <c r="P252" s="44" t="n"/>
      <c r="Q252" s="44" t="n"/>
      <c r="R252" s="44" t="n"/>
      <c r="S252" s="44" t="n"/>
      <c r="T252" s="44" t="n"/>
      <c r="U252" s="44" t="n"/>
      <c r="V252" s="44" t="n"/>
      <c r="W252" s="44" t="n"/>
      <c r="X252" s="44" t="n"/>
      <c r="Y252" s="44" t="n"/>
      <c r="Z252" s="44" t="n"/>
    </row>
    <row customHeight="1" ht="15.75" r="253">
      <c r="A253" s="43" t="s">
        <v>1192</v>
      </c>
      <c r="B253" s="3" t="s">
        <v>1164</v>
      </c>
      <c r="C253" s="3" t="s">
        <v>1193</v>
      </c>
      <c r="D253" s="3" t="s">
        <v>879</v>
      </c>
      <c r="E253" s="3" t="s">
        <v>880</v>
      </c>
      <c r="F253" s="3" t="s">
        <v>1194</v>
      </c>
      <c r="G253" s="44" t="n"/>
      <c r="H253" s="44" t="s">
        <v>875</v>
      </c>
      <c r="I253" s="44" t="s">
        <v>15</v>
      </c>
      <c r="J253" s="3" t="n"/>
      <c r="K253" s="3" t="n"/>
      <c r="L253" s="3" t="n"/>
      <c r="M253" s="44" t="n"/>
      <c r="N253" s="44" t="n"/>
      <c r="O253" s="44" t="n"/>
      <c r="P253" s="44" t="n"/>
      <c r="Q253" s="44" t="n"/>
      <c r="R253" s="44" t="n"/>
      <c r="S253" s="44" t="n"/>
      <c r="T253" s="44" t="n"/>
      <c r="U253" s="44" t="n"/>
      <c r="V253" s="44" t="n"/>
      <c r="W253" s="44" t="n"/>
      <c r="X253" s="44" t="n"/>
      <c r="Y253" s="44" t="n"/>
      <c r="Z253" s="44" t="n"/>
    </row>
    <row customHeight="1" ht="15.75" r="254">
      <c r="A254" s="43" t="s">
        <v>1195</v>
      </c>
      <c r="B254" s="3" t="s">
        <v>1164</v>
      </c>
      <c r="C254" s="3" t="s">
        <v>1196</v>
      </c>
      <c r="D254" s="3" t="s">
        <v>915</v>
      </c>
      <c r="E254" s="3" t="s">
        <v>916</v>
      </c>
      <c r="F254" s="3" t="s">
        <v>1197</v>
      </c>
      <c r="G254" s="44" t="n"/>
      <c r="H254" s="44" t="s">
        <v>875</v>
      </c>
      <c r="I254" s="44" t="s">
        <v>15</v>
      </c>
      <c r="J254" s="3" t="n"/>
      <c r="K254" s="3" t="n"/>
      <c r="L254" s="3" t="n"/>
      <c r="M254" s="44" t="n"/>
      <c r="N254" s="44" t="n"/>
      <c r="O254" s="44" t="n"/>
      <c r="P254" s="44" t="n"/>
      <c r="Q254" s="44" t="n"/>
      <c r="R254" s="44" t="n"/>
      <c r="S254" s="44" t="n"/>
      <c r="T254" s="44" t="n"/>
      <c r="U254" s="44" t="n"/>
      <c r="V254" s="44" t="n"/>
      <c r="W254" s="44" t="n"/>
      <c r="X254" s="44" t="n"/>
      <c r="Y254" s="44" t="n"/>
      <c r="Z254" s="44" t="n"/>
    </row>
    <row customHeight="1" ht="15.75" r="255">
      <c r="A255" s="43" t="s">
        <v>1198</v>
      </c>
      <c r="B255" s="3" t="s">
        <v>1164</v>
      </c>
      <c r="C255" s="3" t="s">
        <v>1199</v>
      </c>
      <c r="D255" s="3" t="s">
        <v>997</v>
      </c>
      <c r="E255" s="3" t="s">
        <v>981</v>
      </c>
      <c r="F255" s="3" t="s">
        <v>1200</v>
      </c>
      <c r="G255" s="44" t="n"/>
      <c r="H255" s="44" t="s">
        <v>875</v>
      </c>
      <c r="I255" s="44" t="s">
        <v>15</v>
      </c>
      <c r="J255" s="3" t="n"/>
      <c r="K255" s="3" t="n"/>
      <c r="L255" s="3" t="n"/>
      <c r="M255" s="44" t="n"/>
      <c r="N255" s="44" t="n"/>
      <c r="O255" s="44" t="n"/>
      <c r="P255" s="44" t="n"/>
      <c r="Q255" s="44" t="n"/>
      <c r="R255" s="44" t="n"/>
      <c r="S255" s="44" t="n"/>
      <c r="T255" s="44" t="n"/>
      <c r="U255" s="44" t="n"/>
      <c r="V255" s="44" t="n"/>
      <c r="W255" s="44" t="n"/>
      <c r="X255" s="44" t="n"/>
      <c r="Y255" s="44" t="n"/>
      <c r="Z255" s="44" t="n"/>
    </row>
    <row customHeight="1" ht="15.75" r="256">
      <c r="A256" s="43" t="s">
        <v>1201</v>
      </c>
      <c r="B256" s="3" t="s">
        <v>1164</v>
      </c>
      <c r="C256" s="3" t="s">
        <v>1202</v>
      </c>
      <c r="D256" s="3" t="s">
        <v>1108</v>
      </c>
      <c r="E256" s="3" t="s">
        <v>1109</v>
      </c>
      <c r="F256" s="3" t="s">
        <v>1203</v>
      </c>
      <c r="G256" s="133">
        <f>HYPERLINK("http://www.mairie-marolles.fr/", "https://www.mairie-marolles.fr")</f>
        <v/>
      </c>
      <c r="H256" s="44" t="s">
        <v>875</v>
      </c>
      <c r="I256" s="44" t="s">
        <v>15</v>
      </c>
      <c r="J256" s="3" t="n"/>
      <c r="K256" s="3" t="n"/>
      <c r="L256" s="3" t="n"/>
      <c r="M256" s="44" t="n"/>
      <c r="N256" s="44" t="n"/>
      <c r="O256" s="44" t="n"/>
      <c r="P256" s="44" t="n"/>
      <c r="Q256" s="44" t="n"/>
      <c r="R256" s="44" t="n"/>
      <c r="S256" s="44" t="n"/>
      <c r="T256" s="44" t="n"/>
      <c r="U256" s="44" t="n"/>
      <c r="V256" s="44" t="n"/>
      <c r="W256" s="44" t="n"/>
      <c r="X256" s="44" t="n"/>
      <c r="Y256" s="44" t="n"/>
      <c r="Z256" s="44" t="n"/>
    </row>
    <row customHeight="1" ht="15.75" r="257">
      <c r="A257" s="43" t="s">
        <v>1204</v>
      </c>
      <c r="B257" s="3" t="s">
        <v>1164</v>
      </c>
      <c r="C257" s="3" t="s">
        <v>1205</v>
      </c>
      <c r="D257" s="3" t="s">
        <v>1015</v>
      </c>
      <c r="E257" s="3" t="s">
        <v>1016</v>
      </c>
      <c r="F257" s="3" t="s">
        <v>1206</v>
      </c>
      <c r="G257" s="44" t="n"/>
      <c r="H257" s="44" t="s">
        <v>875</v>
      </c>
      <c r="I257" s="44" t="s">
        <v>15</v>
      </c>
      <c r="J257" s="3" t="n"/>
      <c r="K257" s="3" t="n"/>
      <c r="L257" s="3" t="n"/>
      <c r="M257" s="44" t="n"/>
      <c r="N257" s="44" t="n"/>
      <c r="O257" s="44" t="n"/>
      <c r="P257" s="44" t="n"/>
      <c r="Q257" s="44" t="n"/>
      <c r="R257" s="44" t="n"/>
      <c r="S257" s="44" t="n"/>
      <c r="T257" s="44" t="n"/>
      <c r="U257" s="44" t="n"/>
      <c r="V257" s="44" t="n"/>
      <c r="W257" s="44" t="n"/>
      <c r="X257" s="44" t="n"/>
      <c r="Y257" s="44" t="n"/>
      <c r="Z257" s="44" t="n"/>
    </row>
    <row customHeight="1" ht="15.75" r="258">
      <c r="A258" s="43" t="s">
        <v>1207</v>
      </c>
      <c r="B258" s="3" t="s">
        <v>1208</v>
      </c>
      <c r="C258" s="3" t="s">
        <v>1209</v>
      </c>
      <c r="D258" s="3" t="s">
        <v>1006</v>
      </c>
      <c r="E258" s="3" t="s">
        <v>1007</v>
      </c>
      <c r="F258" s="3" t="s">
        <v>1210</v>
      </c>
      <c r="G258" s="44" t="n"/>
      <c r="H258" s="44" t="s">
        <v>875</v>
      </c>
      <c r="I258" s="44" t="s">
        <v>15</v>
      </c>
      <c r="J258" s="3" t="n"/>
      <c r="K258" s="3" t="n"/>
      <c r="L258" s="3" t="n"/>
      <c r="M258" s="44" t="n"/>
      <c r="N258" s="44" t="n"/>
      <c r="O258" s="44" t="n"/>
      <c r="P258" s="44" t="n"/>
      <c r="Q258" s="44" t="n"/>
      <c r="R258" s="44" t="n"/>
      <c r="S258" s="44" t="n"/>
      <c r="T258" s="44" t="n"/>
      <c r="U258" s="44" t="n"/>
      <c r="V258" s="44" t="n"/>
      <c r="W258" s="44" t="n"/>
      <c r="X258" s="44" t="n"/>
      <c r="Y258" s="44" t="n"/>
      <c r="Z258" s="44" t="n"/>
    </row>
    <row customHeight="1" ht="15.75" r="259">
      <c r="A259" s="43" t="s">
        <v>1211</v>
      </c>
      <c r="B259" s="3" t="s">
        <v>1212</v>
      </c>
      <c r="C259" s="3" t="s">
        <v>1213</v>
      </c>
      <c r="D259" s="3" t="s">
        <v>1175</v>
      </c>
      <c r="E259" s="3" t="s">
        <v>1176</v>
      </c>
      <c r="F259" s="3" t="s">
        <v>1214</v>
      </c>
      <c r="G259" s="133">
        <f>HYPERLINK("http://www.leplessistrevise.fr/", "https://www.leplessistrevise.fr")</f>
        <v/>
      </c>
      <c r="H259" s="44" t="s">
        <v>875</v>
      </c>
      <c r="I259" s="44" t="s">
        <v>15</v>
      </c>
      <c r="J259" s="3" t="n"/>
      <c r="K259" s="3" t="n"/>
      <c r="L259" s="3" t="n"/>
      <c r="M259" s="44" t="n"/>
      <c r="N259" s="44" t="n"/>
      <c r="O259" s="44" t="n"/>
      <c r="P259" s="44" t="n"/>
      <c r="Q259" s="44" t="n"/>
      <c r="R259" s="44" t="n"/>
      <c r="S259" s="44" t="n"/>
      <c r="T259" s="44" t="n"/>
      <c r="U259" s="44" t="n"/>
      <c r="V259" s="44" t="n"/>
      <c r="W259" s="44" t="n"/>
      <c r="X259" s="44" t="n"/>
      <c r="Y259" s="44" t="n"/>
      <c r="Z259" s="44" t="n"/>
    </row>
    <row customHeight="1" ht="15.75" r="260">
      <c r="A260" s="43" t="s">
        <v>1215</v>
      </c>
      <c r="B260" s="3" t="s">
        <v>1216</v>
      </c>
      <c r="C260" s="3" t="s">
        <v>1217</v>
      </c>
      <c r="D260" s="3" t="s">
        <v>1006</v>
      </c>
      <c r="E260" s="3" t="s">
        <v>1007</v>
      </c>
      <c r="F260" s="3" t="s">
        <v>232</v>
      </c>
      <c r="G260" s="44" t="n"/>
      <c r="H260" s="44" t="s">
        <v>875</v>
      </c>
      <c r="I260" s="44" t="s">
        <v>15</v>
      </c>
      <c r="J260" s="3" t="n"/>
      <c r="K260" s="3" t="n"/>
      <c r="L260" s="3" t="n"/>
      <c r="M260" s="44" t="n"/>
      <c r="N260" s="44" t="n"/>
      <c r="O260" s="44" t="n"/>
      <c r="P260" s="44" t="n"/>
      <c r="Q260" s="44" t="n"/>
      <c r="R260" s="44" t="n"/>
      <c r="S260" s="44" t="n"/>
      <c r="T260" s="44" t="n"/>
      <c r="U260" s="44" t="n"/>
      <c r="V260" s="44" t="n"/>
      <c r="W260" s="44" t="n"/>
      <c r="X260" s="44" t="n"/>
      <c r="Y260" s="44" t="n"/>
      <c r="Z260" s="44" t="n"/>
    </row>
    <row customHeight="1" ht="15.75" r="261">
      <c r="A261" s="43" t="s">
        <v>1218</v>
      </c>
      <c r="B261" s="3" t="s">
        <v>1219</v>
      </c>
      <c r="C261" s="3" t="s">
        <v>1220</v>
      </c>
      <c r="D261" s="3" t="s">
        <v>1221</v>
      </c>
      <c r="E261" s="3" t="s">
        <v>1222</v>
      </c>
      <c r="F261" s="3" t="s">
        <v>1223</v>
      </c>
      <c r="G261" s="44" t="n"/>
      <c r="H261" s="44" t="s">
        <v>875</v>
      </c>
      <c r="I261" s="44" t="s">
        <v>15</v>
      </c>
      <c r="J261" s="3" t="n"/>
      <c r="K261" s="3" t="n"/>
      <c r="L261" s="3" t="n"/>
      <c r="M261" s="44" t="n"/>
      <c r="N261" s="44" t="n"/>
      <c r="O261" s="44" t="n"/>
      <c r="P261" s="44" t="n"/>
      <c r="Q261" s="44" t="n"/>
      <c r="R261" s="44" t="n"/>
      <c r="S261" s="44" t="n"/>
      <c r="T261" s="44" t="n"/>
      <c r="U261" s="44" t="n"/>
      <c r="V261" s="44" t="n"/>
      <c r="W261" s="44" t="n"/>
      <c r="X261" s="44" t="n"/>
      <c r="Y261" s="44" t="n"/>
      <c r="Z261" s="44" t="n"/>
    </row>
    <row customHeight="1" ht="15.75" r="262">
      <c r="A262" s="43" t="s">
        <v>1224</v>
      </c>
      <c r="B262" s="3" t="s">
        <v>1225</v>
      </c>
      <c r="C262" s="3" t="s">
        <v>1226</v>
      </c>
      <c r="D262" s="3" t="s">
        <v>1160</v>
      </c>
      <c r="E262" s="3" t="s">
        <v>1161</v>
      </c>
      <c r="F262" s="3" t="s">
        <v>1227</v>
      </c>
      <c r="G262" s="44" t="n"/>
      <c r="H262" s="44" t="s">
        <v>875</v>
      </c>
      <c r="I262" s="44" t="s">
        <v>15</v>
      </c>
      <c r="J262" s="3" t="n"/>
      <c r="K262" s="3" t="n"/>
      <c r="L262" s="3" t="n"/>
      <c r="M262" s="44" t="n"/>
      <c r="N262" s="44" t="n"/>
      <c r="O262" s="44" t="n"/>
      <c r="P262" s="44" t="n"/>
      <c r="Q262" s="44" t="n"/>
      <c r="R262" s="44" t="n"/>
      <c r="S262" s="44" t="n"/>
      <c r="T262" s="44" t="n"/>
      <c r="U262" s="44" t="n"/>
      <c r="V262" s="44" t="n"/>
      <c r="W262" s="44" t="n"/>
      <c r="X262" s="44" t="n"/>
      <c r="Y262" s="44" t="n"/>
      <c r="Z262" s="44" t="n"/>
    </row>
    <row customHeight="1" ht="15.75" r="263">
      <c r="A263" s="43" t="s">
        <v>1228</v>
      </c>
      <c r="B263" s="3" t="s">
        <v>1229</v>
      </c>
      <c r="C263" s="3" t="s">
        <v>1230</v>
      </c>
      <c r="D263" s="3" t="s">
        <v>885</v>
      </c>
      <c r="E263" s="3" t="s">
        <v>886</v>
      </c>
      <c r="F263" s="3" t="s">
        <v>1231</v>
      </c>
      <c r="G263" s="133">
        <f>HYPERLINK("http://www.fontenay-sous-bois.fr/", "https://www.fontenay-sous-bois.fr")</f>
        <v/>
      </c>
      <c r="H263" s="44" t="s">
        <v>875</v>
      </c>
      <c r="I263" s="44" t="s">
        <v>15</v>
      </c>
      <c r="J263" s="3" t="n"/>
      <c r="K263" s="3" t="n"/>
      <c r="L263" s="3" t="n"/>
      <c r="M263" s="44" t="n"/>
      <c r="N263" s="44" t="n"/>
      <c r="O263" s="44" t="n"/>
      <c r="P263" s="44" t="n"/>
      <c r="Q263" s="44" t="n"/>
      <c r="R263" s="44" t="n"/>
      <c r="S263" s="44" t="n"/>
      <c r="T263" s="44" t="n"/>
      <c r="U263" s="44" t="n"/>
      <c r="V263" s="44" t="n"/>
      <c r="W263" s="44" t="n"/>
      <c r="X263" s="44" t="n"/>
      <c r="Y263" s="44" t="n"/>
      <c r="Z263" s="44" t="n"/>
    </row>
    <row customFormat="1" customHeight="1" ht="15.75" r="264" s="110">
      <c r="A264" s="110" t="s">
        <v>1232</v>
      </c>
      <c r="B264" s="111" t="s">
        <v>1233</v>
      </c>
      <c r="C264" s="111" t="s">
        <v>1234</v>
      </c>
      <c r="D264" s="111" t="s">
        <v>872</v>
      </c>
      <c r="E264" s="111" t="s">
        <v>873</v>
      </c>
      <c r="F264" s="111" t="s">
        <v>1235</v>
      </c>
      <c r="G264" s="112" t="n"/>
      <c r="H264" s="112" t="s">
        <v>1236</v>
      </c>
      <c r="I264" s="112" t="s">
        <v>1137</v>
      </c>
      <c r="J264" s="111" t="n"/>
      <c r="K264" s="111" t="n"/>
      <c r="L264" s="111" t="n"/>
      <c r="M264" s="112" t="n"/>
      <c r="N264" s="112" t="n"/>
      <c r="O264" s="112" t="n"/>
      <c r="P264" s="112" t="n"/>
      <c r="Q264" s="112" t="n"/>
      <c r="R264" s="112" t="n"/>
      <c r="S264" s="112" t="n"/>
      <c r="T264" s="112" t="n"/>
      <c r="U264" s="112" t="n"/>
      <c r="V264" s="112" t="n"/>
      <c r="W264" s="112" t="n"/>
      <c r="X264" s="112" t="n"/>
      <c r="Y264" s="112" t="n"/>
      <c r="Z264" s="112" t="n"/>
    </row>
    <row customHeight="1" ht="15.75" r="265">
      <c r="A265" s="43" t="s">
        <v>1237</v>
      </c>
      <c r="B265" s="3" t="s">
        <v>1233</v>
      </c>
      <c r="C265" s="3" t="s">
        <v>1238</v>
      </c>
      <c r="D265" s="3" t="s">
        <v>872</v>
      </c>
      <c r="E265" s="3" t="s">
        <v>873</v>
      </c>
      <c r="F265" s="3" t="s">
        <v>1239</v>
      </c>
      <c r="G265" s="44" t="n"/>
      <c r="H265" s="44" t="s">
        <v>875</v>
      </c>
      <c r="I265" s="44" t="s">
        <v>15</v>
      </c>
      <c r="J265" s="3" t="n"/>
      <c r="K265" s="3" t="n"/>
      <c r="L265" s="3" t="n"/>
      <c r="M265" s="44" t="n"/>
      <c r="N265" s="44" t="n"/>
      <c r="O265" s="44" t="n"/>
      <c r="P265" s="44" t="n"/>
      <c r="Q265" s="44" t="n"/>
      <c r="R265" s="44" t="n"/>
      <c r="S265" s="44" t="n"/>
      <c r="T265" s="44" t="n"/>
      <c r="U265" s="44" t="n"/>
      <c r="V265" s="44" t="n"/>
      <c r="W265" s="44" t="n"/>
      <c r="X265" s="44" t="n"/>
      <c r="Y265" s="44" t="n"/>
      <c r="Z265" s="44" t="n"/>
    </row>
    <row customHeight="1" ht="15.75" r="266">
      <c r="A266" s="43" t="s">
        <v>1240</v>
      </c>
      <c r="B266" s="3" t="s">
        <v>1233</v>
      </c>
      <c r="C266" s="3" t="s">
        <v>1241</v>
      </c>
      <c r="D266" s="3" t="s">
        <v>872</v>
      </c>
      <c r="E266" s="3" t="s">
        <v>873</v>
      </c>
      <c r="F266" s="3" t="s">
        <v>1242</v>
      </c>
      <c r="G266" s="133">
        <f>HYPERLINK("http://www.omc-maisons-alfort.asso.fr/", "https://www.omc-maisons-alfort.asso.fr")</f>
        <v/>
      </c>
      <c r="H266" s="44" t="s">
        <v>875</v>
      </c>
      <c r="I266" s="44" t="s">
        <v>15</v>
      </c>
      <c r="J266" s="3" t="n"/>
      <c r="K266" s="3" t="n"/>
      <c r="L266" s="3" t="n"/>
      <c r="M266" s="44" t="n"/>
      <c r="N266" s="44" t="n"/>
      <c r="O266" s="44" t="n"/>
      <c r="P266" s="44" t="n"/>
      <c r="Q266" s="44" t="n"/>
      <c r="R266" s="44" t="n"/>
      <c r="S266" s="44" t="n"/>
      <c r="T266" s="44" t="n"/>
      <c r="U266" s="44" t="n"/>
      <c r="V266" s="44" t="n"/>
      <c r="W266" s="44" t="n"/>
      <c r="X266" s="44" t="n"/>
      <c r="Y266" s="44" t="n"/>
      <c r="Z266" s="44" t="n"/>
    </row>
    <row customHeight="1" ht="15.75" r="267">
      <c r="A267" s="43" t="s">
        <v>1243</v>
      </c>
      <c r="B267" s="3" t="s">
        <v>1233</v>
      </c>
      <c r="C267" s="3" t="s">
        <v>1244</v>
      </c>
      <c r="D267" s="3" t="s">
        <v>1245</v>
      </c>
      <c r="E267" s="3" t="s">
        <v>1246</v>
      </c>
      <c r="F267" s="3" t="s">
        <v>1247</v>
      </c>
      <c r="G267" s="133">
        <f>HYPERLINK("https://mpt-chevillylarue.fr", "https://mpt-chevillylarue.fr")</f>
        <v/>
      </c>
      <c r="H267" s="44" t="s">
        <v>875</v>
      </c>
      <c r="I267" s="44" t="s">
        <v>15</v>
      </c>
      <c r="J267" s="3" t="n"/>
      <c r="K267" s="3" t="n"/>
      <c r="L267" s="3" t="n"/>
      <c r="M267" s="44" t="n"/>
      <c r="N267" s="44" t="n"/>
      <c r="O267" s="44" t="n"/>
      <c r="P267" s="44" t="n"/>
      <c r="Q267" s="44" t="n"/>
      <c r="R267" s="44" t="n"/>
      <c r="S267" s="44" t="n"/>
      <c r="T267" s="44" t="n"/>
      <c r="U267" s="44" t="n"/>
      <c r="V267" s="44" t="n"/>
      <c r="W267" s="44" t="n"/>
      <c r="X267" s="44" t="n"/>
      <c r="Y267" s="44" t="n"/>
      <c r="Z267" s="44" t="n"/>
    </row>
    <row customFormat="1" customHeight="1" ht="15.75" r="268" s="126">
      <c r="A268" s="43" t="s">
        <v>1248</v>
      </c>
      <c r="B268" s="3" t="s">
        <v>1249</v>
      </c>
      <c r="C268" s="3" t="n"/>
      <c r="D268" s="3" t="n"/>
      <c r="E268" s="3" t="s">
        <v>967</v>
      </c>
      <c r="F268" s="3" t="n"/>
      <c r="G268" s="44" t="n"/>
      <c r="H268" s="44" t="s">
        <v>875</v>
      </c>
      <c r="I268" s="44" t="s">
        <v>15</v>
      </c>
      <c r="J268" s="3" t="n"/>
      <c r="K268" s="3" t="n"/>
      <c r="L268" s="3" t="n"/>
      <c r="M268" s="44" t="n"/>
      <c r="N268" s="44" t="n"/>
      <c r="O268" s="44" t="n"/>
      <c r="P268" s="44" t="n"/>
      <c r="Q268" s="44" t="n"/>
      <c r="R268" s="44" t="n"/>
      <c r="S268" s="44" t="n"/>
      <c r="T268" s="44" t="n"/>
      <c r="U268" s="44" t="n"/>
      <c r="V268" s="44" t="n"/>
      <c r="W268" s="44" t="n"/>
      <c r="X268" s="44" t="n"/>
      <c r="Y268" s="44" t="n"/>
      <c r="Z268" s="44" t="n"/>
    </row>
    <row customHeight="1" ht="15.75" r="269">
      <c r="A269" s="43" t="s">
        <v>1250</v>
      </c>
      <c r="B269" s="3" t="s">
        <v>1251</v>
      </c>
      <c r="C269" s="3" t="s">
        <v>1252</v>
      </c>
      <c r="D269" s="3" t="s">
        <v>966</v>
      </c>
      <c r="E269" s="3" t="s">
        <v>967</v>
      </c>
      <c r="F269" s="3" t="s">
        <v>1253</v>
      </c>
      <c r="G269" s="44" t="n"/>
      <c r="H269" s="44" t="s">
        <v>875</v>
      </c>
      <c r="I269" s="44" t="s">
        <v>15</v>
      </c>
      <c r="J269" s="3" t="n"/>
      <c r="K269" s="3" t="n"/>
      <c r="L269" s="3" t="n"/>
      <c r="M269" s="44" t="n"/>
      <c r="N269" s="44" t="n"/>
      <c r="O269" s="44" t="n"/>
      <c r="P269" s="44" t="n"/>
      <c r="Q269" s="44" t="n"/>
      <c r="R269" s="44" t="n"/>
      <c r="S269" s="44" t="n"/>
      <c r="T269" s="44" t="n"/>
      <c r="U269" s="44" t="n"/>
      <c r="V269" s="44" t="n"/>
      <c r="W269" s="44" t="n"/>
      <c r="X269" s="44" t="n"/>
      <c r="Y269" s="44" t="n"/>
      <c r="Z269" s="44" t="n"/>
    </row>
    <row customHeight="1" ht="15.75" r="270">
      <c r="A270" s="43" t="s">
        <v>1254</v>
      </c>
      <c r="B270" s="3" t="s">
        <v>1255</v>
      </c>
      <c r="C270" s="3" t="s">
        <v>1256</v>
      </c>
      <c r="D270" s="3" t="s">
        <v>1151</v>
      </c>
      <c r="E270" s="3" t="s">
        <v>1152</v>
      </c>
      <c r="F270" s="3" t="s">
        <v>209</v>
      </c>
      <c r="G270" s="133">
        <f>HYPERLINK("http://www.mediatheque.mairie-saint-mande.fr/", "https://www.mediatheque.mairie-saint-mande.fr")</f>
        <v/>
      </c>
      <c r="H270" s="44" t="s">
        <v>875</v>
      </c>
      <c r="I270" s="44" t="s">
        <v>15</v>
      </c>
      <c r="J270" s="3" t="n"/>
      <c r="K270" s="3" t="n"/>
      <c r="L270" s="3" t="n"/>
      <c r="M270" s="44" t="n"/>
      <c r="N270" s="44" t="n"/>
      <c r="O270" s="44" t="n"/>
      <c r="P270" s="44" t="n"/>
      <c r="Q270" s="44" t="n"/>
      <c r="R270" s="44" t="n"/>
      <c r="S270" s="44" t="n"/>
      <c r="T270" s="44" t="n"/>
      <c r="U270" s="44" t="n"/>
      <c r="V270" s="44" t="n"/>
      <c r="W270" s="44" t="n"/>
      <c r="X270" s="44" t="n"/>
      <c r="Y270" s="44" t="n"/>
      <c r="Z270" s="44" t="n"/>
    </row>
    <row customHeight="1" ht="15.75" r="271">
      <c r="A271" s="43" t="s">
        <v>1257</v>
      </c>
      <c r="B271" s="3" t="s">
        <v>1255</v>
      </c>
      <c r="C271" s="3" t="s">
        <v>1258</v>
      </c>
      <c r="D271" s="3" t="s">
        <v>891</v>
      </c>
      <c r="E271" s="3" t="s">
        <v>892</v>
      </c>
      <c r="F271" s="3" t="s">
        <v>1259</v>
      </c>
      <c r="G271" s="133">
        <f>HYPERLINK("http://www.leperreux94.fr/", "https://www.leperreux94.fr")</f>
        <v/>
      </c>
      <c r="H271" s="44" t="s">
        <v>875</v>
      </c>
      <c r="I271" s="44" t="s">
        <v>15</v>
      </c>
      <c r="J271" s="3" t="n"/>
      <c r="K271" s="3" t="n"/>
      <c r="L271" s="3" t="n"/>
      <c r="M271" s="44" t="n"/>
      <c r="N271" s="44" t="n"/>
      <c r="O271" s="44" t="n"/>
      <c r="P271" s="44" t="n"/>
      <c r="Q271" s="44" t="n"/>
      <c r="R271" s="44" t="n"/>
      <c r="S271" s="44" t="n"/>
      <c r="T271" s="44" t="n"/>
      <c r="U271" s="44" t="n"/>
      <c r="V271" s="44" t="n"/>
      <c r="W271" s="44" t="n"/>
      <c r="X271" s="44" t="n"/>
      <c r="Y271" s="44" t="n"/>
      <c r="Z271" s="44" t="n"/>
    </row>
    <row customHeight="1" ht="15.75" r="272">
      <c r="A272" s="43" t="s">
        <v>1260</v>
      </c>
      <c r="B272" s="3" t="s">
        <v>1255</v>
      </c>
      <c r="C272" s="3" t="s">
        <v>1261</v>
      </c>
      <c r="D272" s="3" t="s">
        <v>997</v>
      </c>
      <c r="E272" s="3" t="s">
        <v>981</v>
      </c>
      <c r="F272" s="3" t="s">
        <v>1262</v>
      </c>
      <c r="G272" s="44" t="n"/>
      <c r="H272" s="44" t="s">
        <v>875</v>
      </c>
      <c r="I272" s="44" t="s">
        <v>15</v>
      </c>
      <c r="J272" s="3" t="n"/>
      <c r="K272" s="3" t="n"/>
      <c r="L272" s="3" t="n"/>
      <c r="M272" s="44" t="n"/>
      <c r="N272" s="44" t="n"/>
      <c r="O272" s="44" t="n"/>
      <c r="P272" s="44" t="n"/>
      <c r="Q272" s="44" t="n"/>
      <c r="R272" s="44" t="n"/>
      <c r="S272" s="44" t="n"/>
      <c r="T272" s="44" t="n"/>
      <c r="U272" s="44" t="n"/>
      <c r="V272" s="44" t="n"/>
      <c r="W272" s="44" t="n"/>
      <c r="X272" s="44" t="n"/>
      <c r="Y272" s="44" t="n"/>
      <c r="Z272" s="44" t="n"/>
    </row>
    <row customHeight="1" ht="15.75" r="273">
      <c r="A273" s="43" t="s">
        <v>1263</v>
      </c>
      <c r="B273" s="3" t="s">
        <v>1255</v>
      </c>
      <c r="C273" s="3" t="s">
        <v>1264</v>
      </c>
      <c r="D273" s="3" t="s">
        <v>1116</v>
      </c>
      <c r="E273" s="3" t="s">
        <v>1117</v>
      </c>
      <c r="F273" s="3" t="s">
        <v>1265</v>
      </c>
      <c r="G273" s="133">
        <f>HYPERLINK("https://mediatheque.ivry94.fr", "https://mediatheque.ivry94.fr")</f>
        <v/>
      </c>
      <c r="H273" s="44" t="s">
        <v>875</v>
      </c>
      <c r="I273" s="44" t="s">
        <v>15</v>
      </c>
      <c r="J273" s="3" t="n"/>
      <c r="K273" s="3" t="n"/>
      <c r="L273" s="3" t="n"/>
      <c r="M273" s="44" t="n"/>
      <c r="N273" s="44" t="n"/>
      <c r="O273" s="44" t="n"/>
      <c r="P273" s="44" t="n"/>
      <c r="Q273" s="44" t="n"/>
      <c r="R273" s="44" t="n"/>
      <c r="S273" s="44" t="n"/>
      <c r="T273" s="44" t="n"/>
      <c r="U273" s="44" t="n"/>
      <c r="V273" s="44" t="n"/>
      <c r="W273" s="44" t="n"/>
      <c r="X273" s="44" t="n"/>
      <c r="Y273" s="44" t="n"/>
      <c r="Z273" s="44" t="n"/>
    </row>
    <row customFormat="1" customHeight="1" ht="15.75" r="274" s="43">
      <c r="A274" s="43" t="s">
        <v>1266</v>
      </c>
      <c r="B274" s="3" t="s">
        <v>1255</v>
      </c>
      <c r="C274" s="3" t="s">
        <v>1267</v>
      </c>
      <c r="D274" s="3" t="s">
        <v>1268</v>
      </c>
      <c r="E274" s="3" t="s">
        <v>1269</v>
      </c>
      <c r="F274" s="3" t="s">
        <v>1270</v>
      </c>
      <c r="G274" s="133">
        <f>HYPERLINK("https://mediatheque-thiais.dnsalias.net", "https://mediatheque-thiais.dnsalias.net")</f>
        <v/>
      </c>
      <c r="H274" s="44" t="s">
        <v>875</v>
      </c>
      <c r="I274" s="44" t="s">
        <v>15</v>
      </c>
      <c r="J274" s="3" t="n"/>
      <c r="K274" s="3" t="n"/>
      <c r="L274" s="3" t="n"/>
      <c r="M274" s="44" t="n"/>
      <c r="N274" s="44" t="n"/>
      <c r="O274" s="44" t="n"/>
      <c r="P274" s="44" t="n"/>
      <c r="Q274" s="44" t="n"/>
      <c r="R274" s="44" t="n"/>
      <c r="S274" s="44" t="n"/>
      <c r="T274" s="44" t="n"/>
      <c r="U274" s="44" t="n"/>
      <c r="V274" s="44" t="n"/>
      <c r="W274" s="44" t="n"/>
      <c r="X274" s="44" t="n"/>
      <c r="Y274" s="44" t="n"/>
      <c r="Z274" s="44" t="n"/>
    </row>
    <row customFormat="1" customHeight="1" ht="15.75" r="275" s="43">
      <c r="A275" s="43" t="s">
        <v>1271</v>
      </c>
      <c r="B275" s="3" t="s">
        <v>1255</v>
      </c>
      <c r="C275" s="3" t="s">
        <v>1272</v>
      </c>
      <c r="D275" s="3" t="s">
        <v>1273</v>
      </c>
      <c r="E275" s="3" t="s">
        <v>1274</v>
      </c>
      <c r="F275" s="3" t="s">
        <v>1275</v>
      </c>
      <c r="G275" s="44" t="n"/>
      <c r="H275" s="44" t="s">
        <v>875</v>
      </c>
      <c r="I275" s="44" t="s">
        <v>15</v>
      </c>
      <c r="J275" s="3" t="n"/>
      <c r="K275" s="3" t="n"/>
      <c r="L275" s="3" t="n"/>
      <c r="M275" s="44" t="n"/>
      <c r="N275" s="44" t="n"/>
      <c r="O275" s="44" t="n"/>
      <c r="P275" s="44" t="n"/>
      <c r="Q275" s="44" t="n"/>
      <c r="R275" s="44" t="n"/>
      <c r="S275" s="44" t="n"/>
      <c r="T275" s="44" t="n"/>
      <c r="U275" s="44" t="n"/>
      <c r="V275" s="44" t="n"/>
      <c r="W275" s="44" t="n"/>
      <c r="X275" s="44" t="n"/>
      <c r="Y275" s="44" t="n"/>
      <c r="Z275" s="44" t="n"/>
    </row>
    <row customFormat="1" customHeight="1" ht="15.75" r="276" s="43">
      <c r="A276" s="43" t="s">
        <v>1276</v>
      </c>
      <c r="B276" s="3" t="s">
        <v>1255</v>
      </c>
      <c r="C276" s="3" t="s">
        <v>1277</v>
      </c>
      <c r="D276" s="3" t="s">
        <v>1006</v>
      </c>
      <c r="E276" s="3" t="s">
        <v>1007</v>
      </c>
      <c r="F276" s="3" t="s">
        <v>1278</v>
      </c>
      <c r="G276" s="133">
        <f>HYPERLINK("http://www.ville-sucy.fr/", "https://www.ville-sucy.fr")</f>
        <v/>
      </c>
      <c r="H276" s="44" t="s">
        <v>875</v>
      </c>
      <c r="I276" s="44" t="s">
        <v>15</v>
      </c>
      <c r="J276" s="3" t="n"/>
      <c r="K276" s="3" t="n"/>
      <c r="L276" s="3" t="n"/>
      <c r="M276" s="44" t="n"/>
      <c r="N276" s="44" t="n"/>
      <c r="O276" s="44" t="n"/>
      <c r="P276" s="44" t="n"/>
      <c r="Q276" s="44" t="n"/>
      <c r="R276" s="44" t="n"/>
      <c r="S276" s="44" t="n"/>
      <c r="T276" s="44" t="n"/>
      <c r="U276" s="44" t="n"/>
      <c r="V276" s="44" t="n"/>
      <c r="W276" s="44" t="n"/>
      <c r="X276" s="44" t="n"/>
      <c r="Y276" s="44" t="n"/>
      <c r="Z276" s="44" t="n"/>
    </row>
    <row customFormat="1" customHeight="1" ht="15.75" r="277" s="43">
      <c r="A277" s="43" t="s">
        <v>1279</v>
      </c>
      <c r="B277" s="3" t="s">
        <v>1255</v>
      </c>
      <c r="C277" s="3" t="s">
        <v>1280</v>
      </c>
      <c r="D277" s="3" t="s">
        <v>951</v>
      </c>
      <c r="E277" s="3" t="s">
        <v>952</v>
      </c>
      <c r="F277" s="3" t="s">
        <v>1281</v>
      </c>
      <c r="G277" s="133">
        <f>HYPERLINK("https://mediatheque.gentilly.fr", "https://mediatheque.gentilly.fr")</f>
        <v/>
      </c>
      <c r="H277" s="44" t="s">
        <v>875</v>
      </c>
      <c r="I277" s="44" t="s">
        <v>15</v>
      </c>
      <c r="J277" s="3" t="n"/>
      <c r="K277" s="3" t="n"/>
      <c r="L277" s="3" t="n"/>
      <c r="M277" s="44" t="n"/>
      <c r="N277" s="44" t="n"/>
      <c r="O277" s="44" t="n"/>
      <c r="P277" s="44" t="n"/>
      <c r="Q277" s="44" t="n"/>
      <c r="R277" s="44" t="n"/>
      <c r="S277" s="44" t="n"/>
      <c r="T277" s="44" t="n"/>
      <c r="U277" s="44" t="n"/>
      <c r="V277" s="44" t="n"/>
      <c r="W277" s="44" t="n"/>
      <c r="X277" s="44" t="n"/>
      <c r="Y277" s="44" t="n"/>
      <c r="Z277" s="44" t="n"/>
    </row>
    <row customFormat="1" customHeight="1" ht="15.75" r="278" s="43">
      <c r="A278" s="43" t="s">
        <v>1282</v>
      </c>
      <c r="B278" s="3" t="s">
        <v>1283</v>
      </c>
      <c r="C278" s="3" t="s">
        <v>1284</v>
      </c>
      <c r="D278" s="3" t="s">
        <v>1285</v>
      </c>
      <c r="E278" s="3" t="s">
        <v>1286</v>
      </c>
      <c r="F278" s="3" t="s">
        <v>1287</v>
      </c>
      <c r="G278" s="44" t="n"/>
      <c r="H278" s="44" t="s">
        <v>875</v>
      </c>
      <c r="I278" s="44" t="s">
        <v>15</v>
      </c>
      <c r="J278" s="3" t="n"/>
      <c r="K278" s="3" t="n"/>
      <c r="L278" s="3" t="n"/>
      <c r="M278" s="44" t="n"/>
      <c r="N278" s="44" t="n"/>
      <c r="O278" s="44" t="n"/>
      <c r="P278" s="44" t="n"/>
      <c r="Q278" s="44" t="n"/>
      <c r="R278" s="44" t="n"/>
      <c r="S278" s="44" t="n"/>
      <c r="T278" s="44" t="n"/>
      <c r="U278" s="44" t="n"/>
      <c r="V278" s="44" t="n"/>
      <c r="W278" s="44" t="n"/>
      <c r="X278" s="44" t="n"/>
      <c r="Y278" s="44" t="n"/>
      <c r="Z278" s="44" t="n"/>
    </row>
    <row customHeight="1" ht="15.75" r="279">
      <c r="A279" s="43" t="s">
        <v>1288</v>
      </c>
      <c r="B279" s="3" t="s">
        <v>1289</v>
      </c>
      <c r="C279" s="3" t="s">
        <v>1290</v>
      </c>
      <c r="D279" s="3" t="s">
        <v>872</v>
      </c>
      <c r="E279" s="3" t="s">
        <v>873</v>
      </c>
      <c r="F279" s="3" t="s">
        <v>1291</v>
      </c>
      <c r="G279" s="44" t="n"/>
      <c r="H279" s="44" t="s">
        <v>875</v>
      </c>
      <c r="I279" s="44" t="s">
        <v>15</v>
      </c>
      <c r="J279" s="3" t="n"/>
      <c r="K279" s="3" t="n"/>
      <c r="L279" s="3" t="n"/>
      <c r="M279" s="44" t="n"/>
      <c r="N279" s="44" t="n"/>
      <c r="O279" s="44" t="n"/>
      <c r="P279" s="44" t="n"/>
      <c r="Q279" s="44" t="n"/>
      <c r="R279" s="44" t="n"/>
      <c r="S279" s="44" t="n"/>
      <c r="T279" s="44" t="n"/>
      <c r="U279" s="44" t="n"/>
      <c r="V279" s="44" t="n"/>
      <c r="W279" s="44" t="n"/>
      <c r="X279" s="44" t="n"/>
      <c r="Y279" s="44" t="n"/>
      <c r="Z279" s="44" t="n"/>
    </row>
    <row customHeight="1" ht="15.75" r="280">
      <c r="A280" s="43" t="s">
        <v>1292</v>
      </c>
      <c r="B280" s="3" t="s">
        <v>1293</v>
      </c>
      <c r="C280" s="3" t="s">
        <v>1294</v>
      </c>
      <c r="D280" s="3" t="s">
        <v>1015</v>
      </c>
      <c r="E280" s="3" t="s">
        <v>1016</v>
      </c>
      <c r="F280" s="3" t="s">
        <v>1295</v>
      </c>
      <c r="G280" s="133">
        <f>HYPERLINK("https://mediatheque.choisyleroi.fr", "https://mediatheque.choisyleroi.fr")</f>
        <v/>
      </c>
      <c r="H280" s="44" t="s">
        <v>875</v>
      </c>
      <c r="I280" s="44" t="s">
        <v>15</v>
      </c>
      <c r="J280" s="3" t="n"/>
      <c r="K280" s="3" t="n"/>
      <c r="L280" s="3" t="n"/>
      <c r="M280" s="44" t="n"/>
      <c r="N280" s="44" t="n"/>
      <c r="O280" s="44" t="n"/>
      <c r="P280" s="44" t="n"/>
      <c r="Q280" s="44" t="n"/>
      <c r="R280" s="44" t="n"/>
      <c r="S280" s="44" t="n"/>
      <c r="T280" s="44" t="n"/>
      <c r="U280" s="44" t="n"/>
      <c r="V280" s="44" t="n"/>
      <c r="W280" s="44" t="n"/>
      <c r="X280" s="44" t="n"/>
      <c r="Y280" s="44" t="n"/>
      <c r="Z280" s="44" t="n"/>
    </row>
    <row customHeight="1" ht="15.75" r="281">
      <c r="A281" s="43" t="s">
        <v>1296</v>
      </c>
      <c r="B281" s="3" t="s">
        <v>1297</v>
      </c>
      <c r="C281" s="3" t="s">
        <v>1298</v>
      </c>
      <c r="D281" s="3" t="s">
        <v>1245</v>
      </c>
      <c r="E281" s="3" t="s">
        <v>1246</v>
      </c>
      <c r="F281" s="3" t="s">
        <v>1299</v>
      </c>
      <c r="G281" s="133">
        <f>HYPERLINK("https://mediatheque.ville-chevilly-larue.fr", "https://mediatheque.ville-chevilly-larue.fr")</f>
        <v/>
      </c>
      <c r="H281" s="44" t="s">
        <v>875</v>
      </c>
      <c r="I281" s="44" t="s">
        <v>15</v>
      </c>
      <c r="J281" s="3" t="n"/>
      <c r="K281" s="3" t="n"/>
      <c r="L281" s="3" t="n"/>
      <c r="M281" s="44" t="n"/>
      <c r="N281" s="44" t="n"/>
      <c r="O281" s="44" t="n"/>
      <c r="P281" s="44" t="n"/>
      <c r="Q281" s="44" t="n"/>
      <c r="R281" s="44" t="n"/>
      <c r="S281" s="44" t="n"/>
      <c r="T281" s="44" t="n"/>
      <c r="U281" s="44" t="n"/>
      <c r="V281" s="44" t="n"/>
      <c r="W281" s="44" t="n"/>
      <c r="X281" s="44" t="n"/>
      <c r="Y281" s="44" t="n"/>
      <c r="Z281" s="44" t="n"/>
    </row>
    <row customHeight="1" ht="15.75" r="282">
      <c r="A282" s="43" t="s">
        <v>1300</v>
      </c>
      <c r="B282" s="3" t="s">
        <v>1301</v>
      </c>
      <c r="C282" s="3" t="s">
        <v>1302</v>
      </c>
      <c r="D282" s="3" t="s">
        <v>976</v>
      </c>
      <c r="E282" s="3" t="s">
        <v>977</v>
      </c>
      <c r="F282" s="3" t="s">
        <v>1303</v>
      </c>
      <c r="G282" s="133">
        <f>HYPERLINK("http://www.centre-culturel-orly.fr/", "https://www.centre-culturel-orly.fr")</f>
        <v/>
      </c>
      <c r="H282" s="44" t="s">
        <v>875</v>
      </c>
      <c r="I282" s="44" t="s">
        <v>15</v>
      </c>
      <c r="J282" s="3" t="n"/>
      <c r="K282" s="3" t="n"/>
      <c r="L282" s="3" t="n"/>
      <c r="M282" s="44" t="n"/>
      <c r="N282" s="44" t="n"/>
      <c r="O282" s="44" t="n"/>
      <c r="P282" s="44" t="n"/>
      <c r="Q282" s="44" t="n"/>
      <c r="R282" s="44" t="n"/>
      <c r="S282" s="44" t="n"/>
      <c r="T282" s="44" t="n"/>
      <c r="U282" s="44" t="n"/>
      <c r="V282" s="44" t="n"/>
      <c r="W282" s="44" t="n"/>
      <c r="X282" s="44" t="n"/>
      <c r="Y282" s="44" t="n"/>
      <c r="Z282" s="44" t="n"/>
    </row>
    <row customHeight="1" ht="15.75" r="283">
      <c r="A283" s="43" t="s">
        <v>1304</v>
      </c>
      <c r="B283" s="3" t="s">
        <v>1305</v>
      </c>
      <c r="C283" s="3" t="s">
        <v>1112</v>
      </c>
      <c r="D283" s="3" t="s">
        <v>1064</v>
      </c>
      <c r="E283" s="3" t="s">
        <v>1065</v>
      </c>
      <c r="F283" s="3" t="s">
        <v>1306</v>
      </c>
      <c r="G283" s="133">
        <f>HYPERLINK("http://www.biblio.vincennes.fr/", "https://www.biblio.vincennes.fr")</f>
        <v/>
      </c>
      <c r="H283" s="44" t="s">
        <v>875</v>
      </c>
      <c r="I283" s="44" t="s">
        <v>15</v>
      </c>
      <c r="J283" s="3" t="n"/>
      <c r="K283" s="3" t="n"/>
      <c r="L283" s="3" t="n"/>
      <c r="M283" s="44" t="n"/>
      <c r="N283" s="44" t="n"/>
      <c r="O283" s="44" t="n"/>
      <c r="P283" s="44" t="n"/>
      <c r="Q283" s="44" t="n"/>
      <c r="R283" s="44" t="n"/>
      <c r="S283" s="44" t="n"/>
      <c r="T283" s="44" t="n"/>
      <c r="U283" s="44" t="n"/>
      <c r="V283" s="44" t="n"/>
      <c r="W283" s="44" t="n"/>
      <c r="X283" s="44" t="n"/>
      <c r="Y283" s="44" t="n"/>
      <c r="Z283" s="44" t="n"/>
    </row>
    <row customHeight="1" ht="15.75" r="284">
      <c r="A284" s="43" t="s">
        <v>1307</v>
      </c>
      <c r="B284" s="3" t="s">
        <v>1308</v>
      </c>
      <c r="C284" s="3" t="s">
        <v>1309</v>
      </c>
      <c r="D284" s="3" t="s">
        <v>966</v>
      </c>
      <c r="E284" s="3" t="s">
        <v>967</v>
      </c>
      <c r="F284" s="3" t="s">
        <v>1310</v>
      </c>
      <c r="G284" s="133">
        <f>HYPERLINK("https://mediatheque.sudestavenir.fr", "https://mediatheque.sudestavenir.fr")</f>
        <v/>
      </c>
      <c r="H284" s="44" t="s">
        <v>875</v>
      </c>
      <c r="I284" s="44" t="s">
        <v>15</v>
      </c>
      <c r="J284" s="3" t="n"/>
      <c r="K284" s="3" t="n"/>
      <c r="L284" s="3" t="n"/>
      <c r="M284" s="44" t="n"/>
      <c r="N284" s="44" t="n"/>
      <c r="O284" s="44" t="n"/>
      <c r="P284" s="44" t="n"/>
      <c r="Q284" s="44" t="n"/>
      <c r="R284" s="44" t="n"/>
      <c r="S284" s="44" t="n"/>
      <c r="T284" s="44" t="n"/>
      <c r="U284" s="44" t="n"/>
      <c r="V284" s="44" t="n"/>
      <c r="W284" s="44" t="n"/>
      <c r="X284" s="44" t="n"/>
      <c r="Y284" s="44" t="n"/>
      <c r="Z284" s="44" t="n"/>
    </row>
    <row customHeight="1" ht="15.75" r="285">
      <c r="A285" s="43" t="s">
        <v>1311</v>
      </c>
      <c r="B285" s="3" t="s">
        <v>1312</v>
      </c>
      <c r="C285" s="3" t="s">
        <v>1313</v>
      </c>
      <c r="D285" s="3" t="s">
        <v>1083</v>
      </c>
      <c r="E285" s="3" t="s">
        <v>1084</v>
      </c>
      <c r="F285" s="3" t="s">
        <v>1314</v>
      </c>
      <c r="G285" s="44" t="s">
        <v>1315</v>
      </c>
      <c r="H285" s="44" t="s">
        <v>875</v>
      </c>
      <c r="I285" s="44" t="s">
        <v>15</v>
      </c>
      <c r="J285" s="3" t="n"/>
      <c r="K285" s="3" t="n"/>
      <c r="L285" s="3" t="n"/>
      <c r="M285" s="44" t="n"/>
      <c r="N285" s="44" t="n"/>
      <c r="O285" s="44" t="n"/>
      <c r="P285" s="44" t="n"/>
      <c r="Q285" s="44" t="n"/>
      <c r="R285" s="44" t="n"/>
      <c r="S285" s="44" t="n"/>
      <c r="T285" s="44" t="n"/>
      <c r="U285" s="44" t="n"/>
      <c r="V285" s="44" t="n"/>
      <c r="W285" s="44" t="n"/>
      <c r="X285" s="44" t="n"/>
      <c r="Y285" s="44" t="n"/>
      <c r="Z285" s="44" t="n"/>
    </row>
    <row customHeight="1" ht="15.75" r="286">
      <c r="A286" s="43" t="s">
        <v>1316</v>
      </c>
      <c r="B286" s="3" t="s">
        <v>1317</v>
      </c>
      <c r="C286" s="3" t="s">
        <v>1318</v>
      </c>
      <c r="D286" s="3" t="s">
        <v>966</v>
      </c>
      <c r="E286" s="3" t="s">
        <v>967</v>
      </c>
      <c r="F286" s="3" t="s">
        <v>1319</v>
      </c>
      <c r="G286" s="133">
        <f>HYPERLINK("https://mediatheque.sudestavenir.fr", "https://mediatheque.sudestavenir.fr")</f>
        <v/>
      </c>
      <c r="H286" s="44" t="s">
        <v>875</v>
      </c>
      <c r="I286" s="44" t="s">
        <v>15</v>
      </c>
      <c r="J286" s="3" t="n"/>
      <c r="K286" s="3" t="n"/>
      <c r="L286" s="3" t="n"/>
      <c r="M286" s="44" t="n"/>
      <c r="N286" s="44" t="n"/>
      <c r="O286" s="44" t="n"/>
      <c r="P286" s="44" t="n"/>
      <c r="Q286" s="44" t="n"/>
      <c r="R286" s="44" t="n"/>
      <c r="S286" s="44" t="n"/>
      <c r="T286" s="44" t="n"/>
      <c r="U286" s="44" t="n"/>
      <c r="V286" s="44" t="n"/>
      <c r="W286" s="44" t="n"/>
      <c r="X286" s="44" t="n"/>
      <c r="Y286" s="44" t="n"/>
      <c r="Z286" s="44" t="n"/>
    </row>
    <row customHeight="1" ht="15.75" r="287">
      <c r="A287" s="43" t="s">
        <v>1320</v>
      </c>
      <c r="B287" s="3" t="s">
        <v>1321</v>
      </c>
      <c r="C287" s="3" t="s">
        <v>1322</v>
      </c>
      <c r="D287" s="3" t="s">
        <v>1015</v>
      </c>
      <c r="E287" s="3" t="s">
        <v>1016</v>
      </c>
      <c r="F287" s="3" t="s">
        <v>1323</v>
      </c>
      <c r="G287" s="133">
        <f>HYPERLINK("https://mediatheque.choisyleroi.fr", "https://mediatheque.choisyleroi.fr")</f>
        <v/>
      </c>
      <c r="H287" s="44" t="s">
        <v>875</v>
      </c>
      <c r="I287" s="44" t="s">
        <v>15</v>
      </c>
      <c r="J287" s="3" t="n"/>
      <c r="K287" s="3" t="n"/>
      <c r="L287" s="3" t="n"/>
      <c r="M287" s="44" t="n"/>
      <c r="N287" s="44" t="n"/>
      <c r="O287" s="44" t="n"/>
      <c r="P287" s="44" t="n"/>
      <c r="Q287" s="44" t="n"/>
      <c r="R287" s="44" t="n"/>
      <c r="S287" s="44" t="n"/>
      <c r="T287" s="44" t="n"/>
      <c r="U287" s="44" t="n"/>
      <c r="V287" s="44" t="n"/>
      <c r="W287" s="44" t="n"/>
      <c r="X287" s="44" t="n"/>
      <c r="Y287" s="44" t="n"/>
      <c r="Z287" s="44" t="n"/>
    </row>
    <row customHeight="1" ht="15.75" r="288">
      <c r="A288" s="43" t="s">
        <v>1324</v>
      </c>
      <c r="B288" s="3" t="s">
        <v>1325</v>
      </c>
      <c r="C288" s="3" t="s">
        <v>1326</v>
      </c>
      <c r="D288" s="3" t="s">
        <v>1083</v>
      </c>
      <c r="E288" s="3" t="s">
        <v>1084</v>
      </c>
      <c r="F288" s="3" t="s">
        <v>1327</v>
      </c>
      <c r="G288" s="44" t="s">
        <v>1315</v>
      </c>
      <c r="H288" s="44" t="s">
        <v>875</v>
      </c>
      <c r="I288" s="44" t="s">
        <v>15</v>
      </c>
      <c r="J288" s="3" t="n"/>
      <c r="K288" s="3" t="n"/>
      <c r="L288" s="3" t="n"/>
      <c r="M288" s="44" t="n"/>
      <c r="N288" s="44" t="n"/>
      <c r="O288" s="44" t="n"/>
      <c r="P288" s="44" t="n"/>
      <c r="Q288" s="44" t="n"/>
      <c r="R288" s="44" t="n"/>
      <c r="S288" s="44" t="n"/>
      <c r="T288" s="44" t="n"/>
      <c r="U288" s="44" t="n"/>
      <c r="V288" s="44" t="n"/>
      <c r="W288" s="44" t="n"/>
      <c r="X288" s="44" t="n"/>
      <c r="Y288" s="44" t="n"/>
      <c r="Z288" s="44" t="n"/>
    </row>
    <row customHeight="1" ht="15.75" r="289">
      <c r="A289" s="43" t="s">
        <v>1328</v>
      </c>
      <c r="B289" s="3" t="s">
        <v>1329</v>
      </c>
      <c r="C289" s="3" t="s">
        <v>1330</v>
      </c>
      <c r="D289" s="3" t="s">
        <v>1141</v>
      </c>
      <c r="E289" s="3" t="s">
        <v>1142</v>
      </c>
      <c r="F289" s="3" t="s">
        <v>1331</v>
      </c>
      <c r="G289" s="133">
        <f>HYPERLINK("https://mediatheques.sudestavenir.fr", "https://mediatheques.sudestavenir.fr")</f>
        <v/>
      </c>
      <c r="H289" s="44" t="s">
        <v>875</v>
      </c>
      <c r="I289" s="44" t="s">
        <v>15</v>
      </c>
      <c r="J289" s="3" t="n"/>
      <c r="K289" s="3" t="n"/>
      <c r="L289" s="3" t="n"/>
      <c r="M289" s="44" t="n"/>
      <c r="N289" s="44" t="n"/>
      <c r="O289" s="44" t="n"/>
      <c r="P289" s="44" t="n"/>
      <c r="Q289" s="44" t="n"/>
      <c r="R289" s="44" t="n"/>
      <c r="S289" s="44" t="n"/>
      <c r="T289" s="44" t="n"/>
      <c r="U289" s="44" t="n"/>
      <c r="V289" s="44" t="n"/>
      <c r="W289" s="44" t="n"/>
      <c r="X289" s="44" t="n"/>
      <c r="Y289" s="44" t="n"/>
      <c r="Z289" s="44" t="n"/>
    </row>
    <row customHeight="1" ht="15.75" r="290">
      <c r="A290" s="43" t="s">
        <v>1332</v>
      </c>
      <c r="B290" s="3" t="s">
        <v>706</v>
      </c>
      <c r="C290" s="3" t="s">
        <v>1333</v>
      </c>
      <c r="D290" s="3" t="s">
        <v>1221</v>
      </c>
      <c r="E290" s="3" t="s">
        <v>1222</v>
      </c>
      <c r="F290" s="3" t="s">
        <v>1334</v>
      </c>
      <c r="G290" s="133">
        <f>HYPERLINK("https://mediatheque.villejuif.fr", "https://mediatheque.villejuif.fr")</f>
        <v/>
      </c>
      <c r="H290" s="44" t="s">
        <v>875</v>
      </c>
      <c r="I290" s="44" t="s">
        <v>15</v>
      </c>
      <c r="J290" s="3" t="n"/>
      <c r="K290" s="3" t="n"/>
      <c r="L290" s="3" t="n"/>
      <c r="M290" s="44" t="n"/>
      <c r="N290" s="44" t="n"/>
      <c r="O290" s="44" t="n"/>
      <c r="P290" s="44" t="n"/>
      <c r="Q290" s="44" t="n"/>
      <c r="R290" s="44" t="n"/>
      <c r="S290" s="44" t="n"/>
      <c r="T290" s="44" t="n"/>
      <c r="U290" s="44" t="n"/>
      <c r="V290" s="44" t="n"/>
      <c r="W290" s="44" t="n"/>
      <c r="X290" s="44" t="n"/>
      <c r="Y290" s="44" t="n"/>
      <c r="Z290" s="44" t="n"/>
    </row>
    <row customHeight="1" ht="15.75" r="291">
      <c r="A291" s="43" t="s">
        <v>1335</v>
      </c>
      <c r="B291" s="3" t="s">
        <v>1336</v>
      </c>
      <c r="C291" s="3" t="s">
        <v>1337</v>
      </c>
      <c r="D291" s="3" t="s">
        <v>961</v>
      </c>
      <c r="E291" s="3" t="s">
        <v>962</v>
      </c>
      <c r="F291" s="3" t="s">
        <v>1338</v>
      </c>
      <c r="G291" s="133">
        <f>HYPERLINK("http://www.villiers94.fr/", "https://www.villiers94.fr")</f>
        <v/>
      </c>
      <c r="H291" s="44" t="s">
        <v>875</v>
      </c>
      <c r="I291" s="44" t="s">
        <v>15</v>
      </c>
      <c r="J291" s="3" t="n"/>
      <c r="K291" s="3" t="n"/>
      <c r="L291" s="3" t="n"/>
      <c r="M291" s="44" t="n"/>
      <c r="N291" s="44" t="n"/>
      <c r="O291" s="44" t="n"/>
      <c r="P291" s="44" t="n"/>
      <c r="Q291" s="44" t="n"/>
      <c r="R291" s="44" t="n"/>
      <c r="S291" s="44" t="n"/>
      <c r="T291" s="44" t="n"/>
      <c r="U291" s="44" t="n"/>
      <c r="V291" s="44" t="n"/>
      <c r="W291" s="44" t="n"/>
      <c r="X291" s="44" t="n"/>
      <c r="Y291" s="44" t="n"/>
      <c r="Z291" s="44" t="n"/>
    </row>
    <row customHeight="1" ht="15.75" r="292">
      <c r="A292" s="43" t="s">
        <v>1339</v>
      </c>
      <c r="B292" s="3" t="s">
        <v>1340</v>
      </c>
      <c r="C292" s="3" t="s">
        <v>1341</v>
      </c>
      <c r="D292" s="3" t="s">
        <v>1102</v>
      </c>
      <c r="E292" s="3" t="s">
        <v>1103</v>
      </c>
      <c r="F292" s="3" t="s">
        <v>1342</v>
      </c>
      <c r="G292" s="44" t="n"/>
      <c r="H292" s="44" t="s">
        <v>875</v>
      </c>
      <c r="I292" s="44" t="s">
        <v>15</v>
      </c>
      <c r="J292" s="3" t="n"/>
      <c r="K292" s="3" t="n"/>
      <c r="L292" s="3" t="n"/>
      <c r="M292" s="44" t="n"/>
      <c r="N292" s="44" t="n"/>
      <c r="O292" s="44" t="n"/>
      <c r="P292" s="44" t="n"/>
      <c r="Q292" s="44" t="n"/>
      <c r="R292" s="44" t="n"/>
      <c r="S292" s="44" t="n"/>
      <c r="T292" s="44" t="n"/>
      <c r="U292" s="44" t="n"/>
      <c r="V292" s="44" t="n"/>
      <c r="W292" s="44" t="n"/>
      <c r="X292" s="44" t="n"/>
      <c r="Y292" s="44" t="n"/>
      <c r="Z292" s="44" t="n"/>
    </row>
    <row customHeight="1" ht="15.75" r="293">
      <c r="A293" s="43" t="s">
        <v>1343</v>
      </c>
      <c r="B293" s="3" t="s">
        <v>1344</v>
      </c>
      <c r="C293" s="3" t="s">
        <v>1345</v>
      </c>
      <c r="D293" s="3" t="s">
        <v>1141</v>
      </c>
      <c r="E293" s="3" t="s">
        <v>1142</v>
      </c>
      <c r="F293" s="3" t="s">
        <v>1338</v>
      </c>
      <c r="G293" s="133">
        <f>HYPERLINK("https://mediatheques.sudestavenir.fr", "https://mediatheques.sudestavenir.fr")</f>
        <v/>
      </c>
      <c r="H293" s="44" t="s">
        <v>875</v>
      </c>
      <c r="I293" s="44" t="s">
        <v>15</v>
      </c>
      <c r="J293" s="3" t="n"/>
      <c r="K293" s="3" t="n"/>
      <c r="L293" s="3" t="n"/>
      <c r="M293" s="44" t="n"/>
      <c r="N293" s="44" t="n"/>
      <c r="O293" s="44" t="n"/>
      <c r="P293" s="44" t="n"/>
      <c r="Q293" s="44" t="n"/>
      <c r="R293" s="44" t="n"/>
      <c r="S293" s="44" t="n"/>
      <c r="T293" s="44" t="n"/>
      <c r="U293" s="44" t="n"/>
      <c r="V293" s="44" t="n"/>
      <c r="W293" s="44" t="n"/>
      <c r="X293" s="44" t="n"/>
      <c r="Y293" s="44" t="n"/>
      <c r="Z293" s="44" t="n"/>
    </row>
    <row customHeight="1" ht="15.75" r="294">
      <c r="A294" s="43" t="s">
        <v>1346</v>
      </c>
      <c r="B294" s="3" t="s">
        <v>1347</v>
      </c>
      <c r="C294" s="3" t="s">
        <v>1348</v>
      </c>
      <c r="D294" s="3" t="s">
        <v>1175</v>
      </c>
      <c r="E294" s="3" t="s">
        <v>1176</v>
      </c>
      <c r="F294" s="3" t="s">
        <v>1349</v>
      </c>
      <c r="G294" s="133">
        <f>HYPERLINK("http://www.mediathequeplessis.net/", "https://www.mediathequeplessis.net")</f>
        <v/>
      </c>
      <c r="H294" s="44" t="s">
        <v>875</v>
      </c>
      <c r="I294" s="44" t="s">
        <v>15</v>
      </c>
      <c r="J294" s="3" t="n"/>
      <c r="K294" s="3" t="n"/>
      <c r="L294" s="3" t="n"/>
      <c r="M294" s="44" t="n"/>
      <c r="N294" s="44" t="n"/>
      <c r="O294" s="44" t="n"/>
      <c r="P294" s="44" t="n"/>
      <c r="Q294" s="44" t="n"/>
      <c r="R294" s="44" t="n"/>
      <c r="S294" s="44" t="n"/>
      <c r="T294" s="44" t="n"/>
      <c r="U294" s="44" t="n"/>
      <c r="V294" s="44" t="n"/>
      <c r="W294" s="44" t="n"/>
      <c r="X294" s="44" t="n"/>
      <c r="Y294" s="44" t="n"/>
      <c r="Z294" s="44" t="n"/>
    </row>
    <row customHeight="1" ht="15.75" r="295">
      <c r="A295" s="43" t="s">
        <v>1350</v>
      </c>
      <c r="B295" s="3" t="s">
        <v>1351</v>
      </c>
      <c r="C295" s="3" t="s">
        <v>1352</v>
      </c>
      <c r="D295" s="3" t="s">
        <v>1353</v>
      </c>
      <c r="E295" s="3" t="s">
        <v>1354</v>
      </c>
      <c r="F295" s="3" t="s">
        <v>1355</v>
      </c>
      <c r="G295" s="133">
        <f>HYPERLINK("http://www.ablon-sur-seine.fr/", "https://www.ablon-sur-seine.fr")</f>
        <v/>
      </c>
      <c r="H295" s="44" t="s">
        <v>875</v>
      </c>
      <c r="I295" s="44" t="s">
        <v>15</v>
      </c>
      <c r="J295" s="3" t="n"/>
      <c r="K295" s="3" t="n"/>
      <c r="L295" s="3" t="n"/>
      <c r="M295" s="44" t="n"/>
      <c r="N295" s="44" t="n"/>
      <c r="O295" s="44" t="n"/>
      <c r="P295" s="44" t="n"/>
      <c r="Q295" s="44" t="n"/>
      <c r="R295" s="44" t="n"/>
      <c r="S295" s="44" t="n"/>
      <c r="T295" s="44" t="n"/>
      <c r="U295" s="44" t="n"/>
      <c r="V295" s="44" t="n"/>
      <c r="W295" s="44" t="n"/>
      <c r="X295" s="44" t="n"/>
      <c r="Y295" s="44" t="n"/>
      <c r="Z295" s="44" t="n"/>
    </row>
    <row customHeight="1" ht="15.75" r="296">
      <c r="A296" s="43" t="s">
        <v>1356</v>
      </c>
      <c r="B296" s="3" t="s">
        <v>1357</v>
      </c>
      <c r="C296" s="3" t="s">
        <v>1358</v>
      </c>
      <c r="D296" s="3" t="s">
        <v>1359</v>
      </c>
      <c r="E296" s="3" t="s">
        <v>1360</v>
      </c>
      <c r="F296" s="3" t="s">
        <v>1361</v>
      </c>
      <c r="G296" s="44" t="n"/>
      <c r="H296" s="44" t="s">
        <v>875</v>
      </c>
      <c r="I296" s="44" t="s">
        <v>15</v>
      </c>
      <c r="J296" s="3" t="n"/>
      <c r="K296" s="3" t="n"/>
      <c r="L296" s="3" t="n"/>
      <c r="M296" s="44" t="n"/>
      <c r="N296" s="44" t="n"/>
      <c r="O296" s="44" t="n"/>
      <c r="P296" s="44" t="n"/>
      <c r="Q296" s="44" t="n"/>
      <c r="R296" s="44" t="n"/>
      <c r="S296" s="44" t="n"/>
      <c r="T296" s="44" t="n"/>
      <c r="U296" s="44" t="n"/>
      <c r="V296" s="44" t="n"/>
      <c r="W296" s="44" t="n"/>
      <c r="X296" s="44" t="n"/>
      <c r="Y296" s="44" t="n"/>
      <c r="Z296" s="44" t="n"/>
    </row>
    <row customHeight="1" ht="15.75" r="297">
      <c r="A297" s="43" t="s">
        <v>1362</v>
      </c>
      <c r="B297" s="3" t="s">
        <v>1363</v>
      </c>
      <c r="C297" s="3" t="s">
        <v>1364</v>
      </c>
      <c r="D297" s="3" t="s">
        <v>1365</v>
      </c>
      <c r="E297" s="3" t="s">
        <v>1366</v>
      </c>
      <c r="F297" s="3" t="s">
        <v>1367</v>
      </c>
      <c r="G297" s="133">
        <f>HYPERLINK("https://mediatheque.villeneuve-saint-georges.fr", "https://mediatheque.villeneuve-saint-georges.fr")</f>
        <v/>
      </c>
      <c r="H297" s="44" t="s">
        <v>875</v>
      </c>
      <c r="I297" s="44" t="s">
        <v>15</v>
      </c>
      <c r="J297" s="3" t="n"/>
      <c r="K297" s="3" t="n"/>
      <c r="L297" s="3" t="n"/>
      <c r="M297" s="44" t="n"/>
      <c r="N297" s="44" t="n"/>
      <c r="O297" s="44" t="n"/>
      <c r="P297" s="44" t="n"/>
      <c r="Q297" s="44" t="n"/>
      <c r="R297" s="44" t="n"/>
      <c r="S297" s="44" t="n"/>
      <c r="T297" s="44" t="n"/>
      <c r="U297" s="44" t="n"/>
      <c r="V297" s="44" t="n"/>
      <c r="W297" s="44" t="n"/>
      <c r="X297" s="44" t="n"/>
      <c r="Y297" s="44" t="n"/>
      <c r="Z297" s="44" t="n"/>
    </row>
    <row customHeight="1" ht="15.75" r="298">
      <c r="A298" s="43" t="s">
        <v>1368</v>
      </c>
      <c r="B298" s="3" t="s">
        <v>1369</v>
      </c>
      <c r="C298" s="3" t="s">
        <v>1370</v>
      </c>
      <c r="D298" s="3" t="s">
        <v>1095</v>
      </c>
      <c r="E298" s="3" t="s">
        <v>1096</v>
      </c>
      <c r="F298" s="3" t="s">
        <v>1371</v>
      </c>
      <c r="G298" s="133">
        <f>HYPERLINK("http://www.mediatheque.bry94.fr/", "https://www.mediatheque.bry94.fr")</f>
        <v/>
      </c>
      <c r="H298" s="44" t="s">
        <v>875</v>
      </c>
      <c r="I298" s="44" t="s">
        <v>15</v>
      </c>
      <c r="J298" s="3" t="n"/>
      <c r="K298" s="3" t="n"/>
      <c r="L298" s="3" t="n"/>
      <c r="M298" s="44" t="n"/>
      <c r="N298" s="44" t="n"/>
      <c r="O298" s="44" t="n"/>
      <c r="P298" s="44" t="n"/>
      <c r="Q298" s="44" t="n"/>
      <c r="R298" s="44" t="n"/>
      <c r="S298" s="44" t="n"/>
      <c r="T298" s="44" t="n"/>
      <c r="U298" s="44" t="n"/>
      <c r="V298" s="44" t="n"/>
      <c r="W298" s="44" t="n"/>
      <c r="X298" s="44" t="n"/>
      <c r="Y298" s="44" t="n"/>
      <c r="Z298" s="44" t="n"/>
    </row>
    <row customHeight="1" ht="15.75" r="299">
      <c r="A299" s="43" t="s">
        <v>1372</v>
      </c>
      <c r="B299" s="3" t="s">
        <v>1373</v>
      </c>
      <c r="C299" s="3" t="s">
        <v>1374</v>
      </c>
      <c r="D299" s="3" t="s">
        <v>1375</v>
      </c>
      <c r="E299" s="3" t="s">
        <v>1376</v>
      </c>
      <c r="F299" s="3" t="s">
        <v>209</v>
      </c>
      <c r="G299" s="133">
        <f>HYPERLINK("https://bibliotheque.rungis.fr", "https://bibliotheque.rungis.fr")</f>
        <v/>
      </c>
      <c r="H299" s="44" t="s">
        <v>875</v>
      </c>
      <c r="I299" s="44" t="s">
        <v>15</v>
      </c>
      <c r="J299" s="3" t="n"/>
      <c r="K299" s="3" t="n"/>
      <c r="L299" s="3" t="n"/>
      <c r="M299" s="44" t="n"/>
      <c r="N299" s="44" t="n"/>
      <c r="O299" s="44" t="n"/>
      <c r="P299" s="44" t="n"/>
      <c r="Q299" s="44" t="n"/>
      <c r="R299" s="44" t="n"/>
      <c r="S299" s="44" t="n"/>
      <c r="T299" s="44" t="n"/>
      <c r="U299" s="44" t="n"/>
      <c r="V299" s="44" t="n"/>
      <c r="W299" s="44" t="n"/>
      <c r="X299" s="44" t="n"/>
      <c r="Y299" s="44" t="n"/>
      <c r="Z299" s="44" t="n"/>
    </row>
    <row customHeight="1" ht="15.75" r="300">
      <c r="A300" s="43" t="s">
        <v>1377</v>
      </c>
      <c r="B300" s="3" t="s">
        <v>376</v>
      </c>
      <c r="C300" s="3" t="s">
        <v>1378</v>
      </c>
      <c r="D300" s="3" t="s">
        <v>885</v>
      </c>
      <c r="E300" s="3" t="s">
        <v>886</v>
      </c>
      <c r="F300" s="3" t="s">
        <v>1379</v>
      </c>
      <c r="G300" s="133">
        <f>HYPERLINK("http://www.mediatheque.fontenay-sous-bois.fr/", "https://www.mediatheque.fontenay-sous-bois.fr")</f>
        <v/>
      </c>
      <c r="H300" s="44" t="s">
        <v>875</v>
      </c>
      <c r="I300" s="44" t="s">
        <v>15</v>
      </c>
      <c r="J300" s="3" t="n"/>
      <c r="K300" s="3" t="n"/>
      <c r="L300" s="3" t="n"/>
      <c r="M300" s="44" t="n"/>
      <c r="N300" s="44" t="n"/>
      <c r="O300" s="44" t="n"/>
      <c r="P300" s="44" t="n"/>
      <c r="Q300" s="44" t="n"/>
      <c r="R300" s="44" t="n"/>
      <c r="S300" s="44" t="n"/>
      <c r="T300" s="44" t="n"/>
      <c r="U300" s="44" t="n"/>
      <c r="V300" s="44" t="n"/>
      <c r="W300" s="44" t="n"/>
      <c r="X300" s="44" t="n"/>
      <c r="Y300" s="44" t="n"/>
      <c r="Z300" s="44" t="n"/>
    </row>
    <row customHeight="1" ht="15.75" r="301">
      <c r="A301" s="43" t="s">
        <v>1380</v>
      </c>
      <c r="B301" s="3" t="s">
        <v>1381</v>
      </c>
      <c r="C301" s="3" t="s">
        <v>1382</v>
      </c>
      <c r="D301" s="3" t="s">
        <v>1160</v>
      </c>
      <c r="E301" s="3" t="s">
        <v>1161</v>
      </c>
      <c r="F301" s="3" t="s">
        <v>1383</v>
      </c>
      <c r="G301" s="133">
        <f>HYPERLINK("http://www.arcueil.fr/", "https://www.arcueil.fr")</f>
        <v/>
      </c>
      <c r="H301" s="44" t="s">
        <v>875</v>
      </c>
      <c r="I301" s="44" t="s">
        <v>15</v>
      </c>
      <c r="J301" s="3" t="n"/>
      <c r="K301" s="3" t="n"/>
      <c r="L301" s="3" t="n"/>
      <c r="M301" s="44" t="n"/>
      <c r="N301" s="44" t="n"/>
      <c r="O301" s="44" t="n"/>
      <c r="P301" s="44" t="n"/>
      <c r="Q301" s="44" t="n"/>
      <c r="R301" s="44" t="n"/>
      <c r="S301" s="44" t="n"/>
      <c r="T301" s="44" t="n"/>
      <c r="U301" s="44" t="n"/>
      <c r="V301" s="44" t="n"/>
      <c r="W301" s="44" t="n"/>
      <c r="X301" s="44" t="n"/>
      <c r="Y301" s="44" t="n"/>
      <c r="Z301" s="44" t="n"/>
    </row>
    <row customHeight="1" ht="15.75" r="302">
      <c r="A302" s="43" t="s">
        <v>1384</v>
      </c>
      <c r="B302" s="3" t="s">
        <v>1385</v>
      </c>
      <c r="C302" s="3" t="s">
        <v>1386</v>
      </c>
      <c r="D302" s="3" t="s">
        <v>1015</v>
      </c>
      <c r="E302" s="3" t="s">
        <v>1016</v>
      </c>
      <c r="F302" s="3" t="s">
        <v>1387</v>
      </c>
      <c r="G302" s="133">
        <f>HYPERLINK("http://www.choisyleroi.fr/", "https://www.choisyleroi.fr")</f>
        <v/>
      </c>
      <c r="H302" s="44" t="s">
        <v>875</v>
      </c>
      <c r="I302" s="44" t="s">
        <v>15</v>
      </c>
      <c r="J302" s="3" t="n"/>
      <c r="K302" s="3" t="n"/>
      <c r="L302" s="3" t="n"/>
      <c r="M302" s="44" t="n"/>
      <c r="N302" s="44" t="n"/>
      <c r="O302" s="44" t="n"/>
      <c r="P302" s="44" t="n"/>
      <c r="Q302" s="44" t="n"/>
      <c r="R302" s="44" t="n"/>
      <c r="S302" s="44" t="n"/>
      <c r="T302" s="44" t="n"/>
      <c r="U302" s="44" t="n"/>
      <c r="V302" s="44" t="n"/>
      <c r="W302" s="44" t="n"/>
      <c r="X302" s="44" t="n"/>
      <c r="Y302" s="44" t="n"/>
      <c r="Z302" s="44" t="n"/>
    </row>
    <row customHeight="1" ht="15.75" r="303">
      <c r="A303" s="43" t="s">
        <v>1388</v>
      </c>
      <c r="B303" s="3" t="s">
        <v>1389</v>
      </c>
      <c r="C303" s="3" t="s">
        <v>1390</v>
      </c>
      <c r="D303" s="3" t="s">
        <v>1102</v>
      </c>
      <c r="E303" s="3" t="s">
        <v>1103</v>
      </c>
      <c r="F303" s="3" t="s">
        <v>1391</v>
      </c>
      <c r="G303" s="44" t="n"/>
      <c r="H303" s="44" t="s">
        <v>875</v>
      </c>
      <c r="I303" s="44" t="s">
        <v>15</v>
      </c>
      <c r="J303" s="3" t="n"/>
      <c r="K303" s="3" t="n"/>
      <c r="L303" s="3" t="n"/>
      <c r="M303" s="44" t="n"/>
      <c r="N303" s="44" t="n"/>
      <c r="O303" s="44" t="n"/>
      <c r="P303" s="44" t="n"/>
      <c r="Q303" s="44" t="n"/>
      <c r="R303" s="44" t="n"/>
      <c r="S303" s="44" t="n"/>
      <c r="T303" s="44" t="n"/>
      <c r="U303" s="44" t="n"/>
      <c r="V303" s="44" t="n"/>
      <c r="W303" s="44" t="n"/>
      <c r="X303" s="44" t="n"/>
      <c r="Y303" s="44" t="n"/>
      <c r="Z303" s="44" t="n"/>
    </row>
    <row customHeight="1" ht="15.75" r="304">
      <c r="A304" s="43" t="s">
        <v>1392</v>
      </c>
      <c r="B304" s="3" t="s">
        <v>1393</v>
      </c>
      <c r="C304" s="3" t="s">
        <v>1394</v>
      </c>
      <c r="D304" s="3" t="s">
        <v>966</v>
      </c>
      <c r="E304" s="3" t="s">
        <v>967</v>
      </c>
      <c r="F304" s="3" t="s">
        <v>1395</v>
      </c>
      <c r="G304" s="133">
        <f>HYPERLINK("https://mediatheque.sudestavenir.fr", "https://mediatheque.sudestavenir.fr")</f>
        <v/>
      </c>
      <c r="H304" s="44" t="s">
        <v>875</v>
      </c>
      <c r="I304" s="44" t="s">
        <v>15</v>
      </c>
      <c r="J304" s="3" t="n"/>
      <c r="K304" s="3" t="n"/>
      <c r="L304" s="3" t="n"/>
      <c r="M304" s="44" t="n"/>
      <c r="N304" s="44" t="n"/>
      <c r="O304" s="44" t="n"/>
      <c r="P304" s="44" t="n"/>
      <c r="Q304" s="44" t="n"/>
      <c r="R304" s="44" t="n"/>
      <c r="S304" s="44" t="n"/>
      <c r="T304" s="44" t="n"/>
      <c r="U304" s="44" t="n"/>
      <c r="V304" s="44" t="n"/>
      <c r="W304" s="44" t="n"/>
      <c r="X304" s="44" t="n"/>
      <c r="Y304" s="44" t="n"/>
      <c r="Z304" s="44" t="n"/>
    </row>
    <row customHeight="1" ht="15.75" r="305">
      <c r="A305" s="43" t="s">
        <v>1396</v>
      </c>
      <c r="B305" s="3" t="s">
        <v>1397</v>
      </c>
      <c r="C305" s="3" t="s">
        <v>1398</v>
      </c>
      <c r="D305" s="3" t="s">
        <v>1365</v>
      </c>
      <c r="E305" s="3" t="s">
        <v>1366</v>
      </c>
      <c r="F305" s="3" t="s">
        <v>1399</v>
      </c>
      <c r="G305" s="133">
        <f>HYPERLINK("https://mediatheque.villeneuve-saint-georges.fr", "https://mediatheque.villeneuve-saint-georges.fr")</f>
        <v/>
      </c>
      <c r="H305" s="44" t="s">
        <v>875</v>
      </c>
      <c r="I305" s="44" t="s">
        <v>15</v>
      </c>
      <c r="J305" s="3" t="n"/>
      <c r="K305" s="3" t="n"/>
      <c r="L305" s="3" t="n"/>
      <c r="M305" s="44" t="n"/>
      <c r="N305" s="44" t="n"/>
      <c r="O305" s="44" t="n"/>
      <c r="P305" s="44" t="n"/>
      <c r="Q305" s="44" t="n"/>
      <c r="R305" s="44" t="n"/>
      <c r="S305" s="44" t="n"/>
      <c r="T305" s="44" t="n"/>
      <c r="U305" s="44" t="n"/>
      <c r="V305" s="44" t="n"/>
      <c r="W305" s="44" t="n"/>
      <c r="X305" s="44" t="n"/>
      <c r="Y305" s="44" t="n"/>
      <c r="Z305" s="44" t="n"/>
    </row>
    <row customHeight="1" ht="15.75" r="306">
      <c r="A306" s="43" t="s">
        <v>1400</v>
      </c>
      <c r="B306" s="3" t="s">
        <v>1401</v>
      </c>
      <c r="C306" s="3" t="s">
        <v>1402</v>
      </c>
      <c r="D306" s="3" t="s">
        <v>966</v>
      </c>
      <c r="E306" s="3" t="s">
        <v>967</v>
      </c>
      <c r="F306" s="3" t="s">
        <v>1403</v>
      </c>
      <c r="G306" s="133">
        <f>HYPERLINK("https://mediatheque.sudestavenir.fr", "https://mediatheque.sudestavenir.fr")</f>
        <v/>
      </c>
      <c r="H306" s="44" t="s">
        <v>875</v>
      </c>
      <c r="I306" s="44" t="s">
        <v>15</v>
      </c>
      <c r="J306" s="3" t="n"/>
      <c r="K306" s="3" t="n"/>
      <c r="L306" s="3" t="n"/>
      <c r="M306" s="44" t="n"/>
      <c r="N306" s="44" t="n"/>
      <c r="O306" s="44" t="n"/>
      <c r="P306" s="44" t="n"/>
      <c r="Q306" s="44" t="n"/>
      <c r="R306" s="44" t="n"/>
      <c r="S306" s="44" t="n"/>
      <c r="T306" s="44" t="n"/>
      <c r="U306" s="44" t="n"/>
      <c r="V306" s="44" t="n"/>
      <c r="W306" s="44" t="n"/>
      <c r="X306" s="44" t="n"/>
      <c r="Y306" s="44" t="n"/>
      <c r="Z306" s="44" t="n"/>
    </row>
    <row customFormat="1" customHeight="1" ht="15.75" r="307" s="126">
      <c r="A307" s="43" t="s">
        <v>1404</v>
      </c>
      <c r="B307" s="3" t="s">
        <v>1405</v>
      </c>
      <c r="C307" s="3" t="n"/>
      <c r="D307" s="3" t="n"/>
      <c r="E307" s="3" t="s">
        <v>967</v>
      </c>
      <c r="F307" s="3" t="n"/>
      <c r="G307" s="44" t="n"/>
      <c r="H307" s="44" t="s">
        <v>875</v>
      </c>
      <c r="I307" s="44" t="s">
        <v>15</v>
      </c>
      <c r="J307" s="3" t="n"/>
      <c r="K307" s="3" t="n"/>
      <c r="L307" s="3" t="n"/>
      <c r="M307" s="44" t="n"/>
      <c r="N307" s="44" t="n"/>
      <c r="O307" s="44" t="n"/>
      <c r="P307" s="44" t="n"/>
      <c r="Q307" s="44" t="n"/>
      <c r="R307" s="44" t="n"/>
      <c r="S307" s="44" t="n"/>
      <c r="T307" s="44" t="n"/>
      <c r="U307" s="44" t="n"/>
      <c r="V307" s="44" t="n"/>
      <c r="W307" s="44" t="n"/>
      <c r="X307" s="44" t="n"/>
      <c r="Y307" s="44" t="n"/>
      <c r="Z307" s="44" t="n"/>
    </row>
    <row customFormat="1" customHeight="1" ht="15.75" r="308" s="126">
      <c r="A308" s="43" t="s">
        <v>1406</v>
      </c>
      <c r="B308" s="3" t="s">
        <v>1317</v>
      </c>
      <c r="C308" s="3" t="n"/>
      <c r="D308" s="3" t="n"/>
      <c r="E308" s="3" t="s">
        <v>967</v>
      </c>
      <c r="F308" s="3" t="n"/>
      <c r="G308" s="44" t="n"/>
      <c r="H308" s="44" t="s">
        <v>875</v>
      </c>
      <c r="I308" s="44" t="s">
        <v>15</v>
      </c>
      <c r="J308" s="3" t="n"/>
      <c r="K308" s="3" t="n"/>
      <c r="L308" s="3" t="n"/>
      <c r="M308" s="44" t="n"/>
      <c r="N308" s="44" t="n"/>
      <c r="O308" s="44" t="n"/>
      <c r="P308" s="44" t="n"/>
      <c r="Q308" s="44" t="n"/>
      <c r="R308" s="44" t="n"/>
      <c r="S308" s="44" t="n"/>
      <c r="T308" s="44" t="n"/>
      <c r="U308" s="44" t="n"/>
      <c r="V308" s="44" t="n"/>
      <c r="W308" s="44" t="n"/>
      <c r="X308" s="44" t="n"/>
      <c r="Y308" s="44" t="n"/>
      <c r="Z308" s="44" t="n"/>
    </row>
    <row customFormat="1" customHeight="1" ht="15.75" r="309" s="126">
      <c r="A309" s="43" t="s">
        <v>1407</v>
      </c>
      <c r="B309" s="3" t="s">
        <v>1408</v>
      </c>
      <c r="C309" s="3" t="n"/>
      <c r="D309" s="3" t="n"/>
      <c r="E309" s="3" t="s">
        <v>967</v>
      </c>
      <c r="F309" s="3" t="n"/>
      <c r="G309" s="44" t="n"/>
      <c r="H309" s="44" t="s">
        <v>875</v>
      </c>
      <c r="I309" s="44" t="s">
        <v>15</v>
      </c>
      <c r="J309" s="3" t="n"/>
      <c r="K309" s="3" t="n"/>
      <c r="L309" s="3" t="n"/>
      <c r="M309" s="44" t="n"/>
      <c r="N309" s="44" t="n"/>
      <c r="O309" s="44" t="n"/>
      <c r="P309" s="44" t="n"/>
      <c r="Q309" s="44" t="n"/>
      <c r="R309" s="44" t="n"/>
      <c r="S309" s="44" t="n"/>
      <c r="T309" s="44" t="n"/>
      <c r="U309" s="44" t="n"/>
      <c r="V309" s="44" t="n"/>
      <c r="W309" s="44" t="n"/>
      <c r="X309" s="44" t="n"/>
      <c r="Y309" s="44" t="n"/>
      <c r="Z309" s="44" t="n"/>
    </row>
    <row customFormat="1" customHeight="1" ht="15.75" r="310" s="126">
      <c r="A310" s="43" t="s">
        <v>1409</v>
      </c>
      <c r="B310" s="3" t="s">
        <v>1410</v>
      </c>
      <c r="C310" s="3" t="n"/>
      <c r="D310" s="3" t="n"/>
      <c r="E310" s="3" t="s">
        <v>981</v>
      </c>
      <c r="F310" s="3" t="n"/>
      <c r="G310" s="44" t="n"/>
      <c r="H310" s="44" t="s">
        <v>875</v>
      </c>
      <c r="I310" s="44" t="s">
        <v>15</v>
      </c>
      <c r="J310" s="3" t="n"/>
      <c r="K310" s="3" t="n"/>
      <c r="L310" s="3" t="n"/>
      <c r="M310" s="44" t="n"/>
      <c r="N310" s="44" t="n"/>
      <c r="O310" s="44" t="n"/>
      <c r="P310" s="44" t="n"/>
      <c r="Q310" s="44" t="n"/>
      <c r="R310" s="44" t="n"/>
      <c r="S310" s="44" t="n"/>
      <c r="T310" s="44" t="n"/>
      <c r="U310" s="44" t="n"/>
      <c r="V310" s="44" t="n"/>
      <c r="W310" s="44" t="n"/>
      <c r="X310" s="44" t="n"/>
      <c r="Y310" s="44" t="n"/>
      <c r="Z310" s="44" t="n"/>
    </row>
    <row customFormat="1" customHeight="1" ht="15.75" r="311" s="126">
      <c r="A311" s="43" t="s">
        <v>1411</v>
      </c>
      <c r="B311" s="3" t="s">
        <v>1412</v>
      </c>
      <c r="C311" s="3" t="n"/>
      <c r="D311" s="3" t="n"/>
      <c r="E311" s="3" t="s">
        <v>967</v>
      </c>
      <c r="F311" s="3" t="n"/>
      <c r="G311" s="44" t="n"/>
      <c r="H311" s="44" t="s">
        <v>875</v>
      </c>
      <c r="I311" s="44" t="s">
        <v>15</v>
      </c>
      <c r="J311" s="3" t="n"/>
      <c r="K311" s="3" t="n"/>
      <c r="L311" s="3" t="n"/>
      <c r="M311" s="44" t="n"/>
      <c r="N311" s="44" t="n"/>
      <c r="O311" s="44" t="n"/>
      <c r="P311" s="44" t="n"/>
      <c r="Q311" s="44" t="n"/>
      <c r="R311" s="44" t="n"/>
      <c r="S311" s="44" t="n"/>
      <c r="T311" s="44" t="n"/>
      <c r="U311" s="44" t="n"/>
      <c r="V311" s="44" t="n"/>
      <c r="W311" s="44" t="n"/>
      <c r="X311" s="44" t="n"/>
      <c r="Y311" s="44" t="n"/>
      <c r="Z311" s="44" t="n"/>
    </row>
    <row customHeight="1" ht="15.75" r="312">
      <c r="A312" s="43" t="s">
        <v>1413</v>
      </c>
      <c r="B312" s="3" t="s">
        <v>1414</v>
      </c>
      <c r="C312" s="3" t="s">
        <v>1415</v>
      </c>
      <c r="D312" s="3" t="s">
        <v>1416</v>
      </c>
      <c r="E312" s="3" t="s">
        <v>1417</v>
      </c>
      <c r="F312" s="3" t="s">
        <v>209</v>
      </c>
      <c r="G312" s="133">
        <f>HYPERLINK("https://mediathequeludotheque.bonneuil94.fr", "https://mediathequeludotheque.bonneuil94.fr")</f>
        <v/>
      </c>
      <c r="H312" s="44" t="s">
        <v>875</v>
      </c>
      <c r="I312" s="44" t="s">
        <v>15</v>
      </c>
      <c r="J312" s="3" t="n"/>
      <c r="K312" s="3" t="n"/>
      <c r="L312" s="3" t="n"/>
      <c r="M312" s="44" t="n"/>
      <c r="N312" s="44" t="n"/>
      <c r="O312" s="44" t="n"/>
      <c r="P312" s="44" t="n"/>
      <c r="Q312" s="44" t="n"/>
      <c r="R312" s="44" t="n"/>
      <c r="S312" s="44" t="n"/>
      <c r="T312" s="44" t="n"/>
      <c r="U312" s="44" t="n"/>
      <c r="V312" s="44" t="n"/>
      <c r="W312" s="44" t="n"/>
      <c r="X312" s="44" t="n"/>
      <c r="Y312" s="44" t="n"/>
      <c r="Z312" s="44" t="n"/>
    </row>
    <row customHeight="1" ht="15.75" r="313">
      <c r="A313" s="43" t="s">
        <v>1418</v>
      </c>
      <c r="B313" s="3" t="s">
        <v>390</v>
      </c>
      <c r="C313" s="3" t="s">
        <v>1419</v>
      </c>
      <c r="D313" s="3" t="s">
        <v>897</v>
      </c>
      <c r="E313" s="3" t="s">
        <v>898</v>
      </c>
      <c r="F313" s="3" t="s">
        <v>575</v>
      </c>
      <c r="G313" s="44" t="n"/>
      <c r="H313" s="44" t="s">
        <v>875</v>
      </c>
      <c r="I313" s="44" t="s">
        <v>15</v>
      </c>
      <c r="J313" s="3" t="n"/>
      <c r="K313" s="3" t="n"/>
      <c r="L313" s="3" t="n"/>
      <c r="M313" s="44" t="n"/>
      <c r="N313" s="44" t="n"/>
      <c r="O313" s="44" t="n"/>
      <c r="P313" s="44" t="n"/>
      <c r="Q313" s="44" t="n"/>
      <c r="R313" s="44" t="n"/>
      <c r="S313" s="44" t="n"/>
      <c r="T313" s="44" t="n"/>
      <c r="U313" s="44" t="n"/>
      <c r="V313" s="44" t="n"/>
      <c r="W313" s="44" t="n"/>
      <c r="X313" s="44" t="n"/>
      <c r="Y313" s="44" t="n"/>
      <c r="Z313" s="44" t="n"/>
    </row>
    <row customHeight="1" ht="15.75" r="314">
      <c r="A314" s="43" t="s">
        <v>1420</v>
      </c>
      <c r="B314" s="3" t="s">
        <v>1421</v>
      </c>
      <c r="C314" s="3" t="s">
        <v>1422</v>
      </c>
      <c r="D314" s="3" t="s">
        <v>1064</v>
      </c>
      <c r="E314" s="3" t="s">
        <v>1065</v>
      </c>
      <c r="F314" s="3" t="s">
        <v>1423</v>
      </c>
      <c r="G314" s="44" t="n"/>
      <c r="H314" s="44" t="s">
        <v>875</v>
      </c>
      <c r="I314" s="44" t="s">
        <v>15</v>
      </c>
      <c r="J314" s="3" t="n"/>
      <c r="K314" s="3" t="n"/>
      <c r="L314" s="3" t="n"/>
      <c r="M314" s="44" t="n"/>
      <c r="N314" s="44" t="n"/>
      <c r="O314" s="44" t="n"/>
      <c r="P314" s="44" t="n"/>
      <c r="Q314" s="44" t="n"/>
      <c r="R314" s="44" t="n"/>
      <c r="S314" s="44" t="n"/>
      <c r="T314" s="44" t="n"/>
      <c r="U314" s="44" t="n"/>
      <c r="V314" s="44" t="n"/>
      <c r="W314" s="44" t="n"/>
      <c r="X314" s="44" t="n"/>
      <c r="Y314" s="44" t="n"/>
      <c r="Z314" s="44" t="n"/>
    </row>
    <row customHeight="1" ht="15.75" r="315">
      <c r="A315" s="43" t="s">
        <v>1424</v>
      </c>
      <c r="B315" s="3" t="s">
        <v>1425</v>
      </c>
      <c r="C315" s="3" t="s">
        <v>1426</v>
      </c>
      <c r="D315" s="3" t="s">
        <v>976</v>
      </c>
      <c r="E315" s="3" t="s">
        <v>977</v>
      </c>
      <c r="F315" s="3" t="s">
        <v>1427</v>
      </c>
      <c r="G315" s="44" t="n"/>
      <c r="H315" s="44" t="s">
        <v>875</v>
      </c>
      <c r="I315" s="44" t="s">
        <v>15</v>
      </c>
      <c r="J315" s="3" t="n"/>
      <c r="K315" s="3" t="n"/>
      <c r="L315" s="3" t="n"/>
      <c r="M315" s="44" t="n"/>
      <c r="N315" s="44" t="n"/>
      <c r="O315" s="44" t="n"/>
      <c r="P315" s="44" t="n"/>
      <c r="Q315" s="44" t="n"/>
      <c r="R315" s="44" t="n"/>
      <c r="S315" s="44" t="n"/>
      <c r="T315" s="44" t="n"/>
      <c r="U315" s="44" t="n"/>
      <c r="V315" s="44" t="n"/>
      <c r="W315" s="44" t="n"/>
      <c r="X315" s="44" t="n"/>
      <c r="Y315" s="44" t="n"/>
      <c r="Z315" s="44" t="n"/>
    </row>
    <row customHeight="1" ht="15.75" r="316">
      <c r="A316" s="43" t="s">
        <v>1428</v>
      </c>
      <c r="B316" s="3" t="s">
        <v>1429</v>
      </c>
      <c r="C316" s="3" t="s">
        <v>1430</v>
      </c>
      <c r="D316" s="3" t="s">
        <v>927</v>
      </c>
      <c r="E316" s="3" t="s">
        <v>928</v>
      </c>
      <c r="F316" s="3" t="s">
        <v>1431</v>
      </c>
      <c r="G316" s="133">
        <f>HYPERLINK("http://www.missionlocalebvm.fr/", "https://www.missionlocalebvm.fr")</f>
        <v/>
      </c>
      <c r="H316" s="44" t="s">
        <v>875</v>
      </c>
      <c r="I316" s="44" t="s">
        <v>15</v>
      </c>
      <c r="J316" s="3" t="n"/>
      <c r="K316" s="3" t="n"/>
      <c r="L316" s="3" t="n"/>
      <c r="M316" s="44" t="n"/>
      <c r="N316" s="44" t="n"/>
      <c r="O316" s="44" t="n"/>
      <c r="P316" s="44" t="n"/>
      <c r="Q316" s="44" t="n"/>
      <c r="R316" s="44" t="n"/>
      <c r="S316" s="44" t="n"/>
      <c r="T316" s="44" t="n"/>
      <c r="U316" s="44" t="n"/>
      <c r="V316" s="44" t="n"/>
      <c r="W316" s="44" t="n"/>
      <c r="X316" s="44" t="n"/>
      <c r="Y316" s="44" t="n"/>
      <c r="Z316" s="44" t="n"/>
    </row>
    <row customHeight="1" ht="15.75" r="317">
      <c r="A317" s="43" t="s">
        <v>1432</v>
      </c>
      <c r="B317" s="3" t="s">
        <v>1429</v>
      </c>
      <c r="C317" s="3" t="s">
        <v>1433</v>
      </c>
      <c r="D317" s="3" t="s">
        <v>1268</v>
      </c>
      <c r="E317" s="3" t="s">
        <v>1269</v>
      </c>
      <c r="F317" s="3" t="s">
        <v>437</v>
      </c>
      <c r="G317" s="44" t="n"/>
      <c r="H317" s="44" t="s">
        <v>875</v>
      </c>
      <c r="I317" s="44" t="s">
        <v>15</v>
      </c>
      <c r="J317" s="3" t="n"/>
      <c r="K317" s="3" t="n"/>
      <c r="L317" s="3" t="n"/>
      <c r="M317" s="44" t="n"/>
      <c r="N317" s="44" t="n"/>
      <c r="O317" s="44" t="n"/>
      <c r="P317" s="44" t="n"/>
      <c r="Q317" s="44" t="n"/>
      <c r="R317" s="44" t="n"/>
      <c r="S317" s="44" t="n"/>
      <c r="T317" s="44" t="n"/>
      <c r="U317" s="44" t="n"/>
      <c r="V317" s="44" t="n"/>
      <c r="W317" s="44" t="n"/>
      <c r="X317" s="44" t="n"/>
      <c r="Y317" s="44" t="n"/>
      <c r="Z317" s="44" t="n"/>
    </row>
    <row customHeight="1" ht="15.75" r="318">
      <c r="A318" s="43" t="s">
        <v>1434</v>
      </c>
      <c r="B318" s="3" t="s">
        <v>1429</v>
      </c>
      <c r="C318" s="3" t="s">
        <v>1435</v>
      </c>
      <c r="D318" s="3" t="s">
        <v>1245</v>
      </c>
      <c r="E318" s="3" t="s">
        <v>1246</v>
      </c>
      <c r="F318" s="3" t="s">
        <v>437</v>
      </c>
      <c r="G318" s="44" t="n"/>
      <c r="H318" s="44" t="s">
        <v>875</v>
      </c>
      <c r="I318" s="44" t="s">
        <v>15</v>
      </c>
      <c r="J318" s="3" t="n"/>
      <c r="K318" s="3" t="n"/>
      <c r="L318" s="3" t="n"/>
      <c r="M318" s="44" t="n"/>
      <c r="N318" s="44" t="n"/>
      <c r="O318" s="44" t="n"/>
      <c r="P318" s="44" t="n"/>
      <c r="Q318" s="44" t="n"/>
      <c r="R318" s="44" t="n"/>
      <c r="S318" s="44" t="n"/>
      <c r="T318" s="44" t="n"/>
      <c r="U318" s="44" t="n"/>
      <c r="V318" s="44" t="n"/>
      <c r="W318" s="44" t="n"/>
      <c r="X318" s="44" t="n"/>
      <c r="Y318" s="44" t="n"/>
      <c r="Z318" s="44" t="n"/>
    </row>
    <row customHeight="1" ht="15.75" r="319">
      <c r="A319" s="43" t="s">
        <v>1436</v>
      </c>
      <c r="B319" s="3" t="s">
        <v>1437</v>
      </c>
      <c r="C319" s="3" t="s">
        <v>1438</v>
      </c>
      <c r="D319" s="3" t="s">
        <v>891</v>
      </c>
      <c r="E319" s="3" t="s">
        <v>892</v>
      </c>
      <c r="F319" s="3" t="s">
        <v>1439</v>
      </c>
      <c r="G319" s="133">
        <f>HYPERLINK("http://www.missionlocale-bardsdemarne.org/", "https://www.missionlocale-bardsdemarne.org")</f>
        <v/>
      </c>
      <c r="H319" s="44" t="s">
        <v>875</v>
      </c>
      <c r="I319" s="44" t="s">
        <v>15</v>
      </c>
      <c r="J319" s="3" t="n"/>
      <c r="K319" s="3" t="n"/>
      <c r="L319" s="3" t="n"/>
      <c r="M319" s="44" t="n"/>
      <c r="N319" s="44" t="n"/>
      <c r="O319" s="44" t="n"/>
      <c r="P319" s="44" t="n"/>
      <c r="Q319" s="44" t="n"/>
      <c r="R319" s="44" t="n"/>
      <c r="S319" s="44" t="n"/>
      <c r="T319" s="44" t="n"/>
      <c r="U319" s="44" t="n"/>
      <c r="V319" s="44" t="n"/>
      <c r="W319" s="44" t="n"/>
      <c r="X319" s="44" t="n"/>
      <c r="Y319" s="44" t="n"/>
      <c r="Z319" s="44" t="n"/>
    </row>
    <row customHeight="1" ht="15.75" r="320">
      <c r="A320" s="43" t="s">
        <v>1440</v>
      </c>
      <c r="B320" s="3" t="s">
        <v>1441</v>
      </c>
      <c r="C320" s="3" t="s">
        <v>1442</v>
      </c>
      <c r="D320" s="3" t="s">
        <v>1273</v>
      </c>
      <c r="E320" s="3" t="s">
        <v>1274</v>
      </c>
      <c r="F320" s="3" t="s">
        <v>1443</v>
      </c>
      <c r="G320" s="44" t="n"/>
      <c r="H320" s="44" t="s">
        <v>875</v>
      </c>
      <c r="I320" s="44" t="s">
        <v>15</v>
      </c>
      <c r="J320" s="3" t="n"/>
      <c r="K320" s="3" t="n"/>
      <c r="L320" s="3" t="n"/>
      <c r="M320" s="44" t="n"/>
      <c r="N320" s="44" t="n"/>
      <c r="O320" s="44" t="n"/>
      <c r="P320" s="44" t="n"/>
      <c r="Q320" s="44" t="n"/>
      <c r="R320" s="44" t="n"/>
      <c r="S320" s="44" t="n"/>
      <c r="T320" s="44" t="n"/>
      <c r="U320" s="44" t="n"/>
      <c r="V320" s="44" t="n"/>
      <c r="W320" s="44" t="n"/>
      <c r="X320" s="44" t="n"/>
      <c r="Y320" s="44" t="n"/>
      <c r="Z320" s="44" t="n"/>
    </row>
    <row customHeight="1" ht="15.75" r="321">
      <c r="A321" s="43" t="s">
        <v>1444</v>
      </c>
      <c r="B321" s="3" t="s">
        <v>1441</v>
      </c>
      <c r="C321" s="3" t="s">
        <v>1445</v>
      </c>
      <c r="D321" s="3" t="s">
        <v>966</v>
      </c>
      <c r="E321" s="3" t="s">
        <v>967</v>
      </c>
      <c r="F321" s="3" t="s">
        <v>1446</v>
      </c>
      <c r="G321" s="133">
        <f>HYPERLINK("https://www.mission locale-plainecentrale.fr", "https://www.mission locale-plainecentrale.fr")</f>
        <v/>
      </c>
      <c r="H321" s="44" t="s">
        <v>875</v>
      </c>
      <c r="I321" s="44" t="s">
        <v>15</v>
      </c>
      <c r="J321" s="3" t="n"/>
      <c r="K321" s="3" t="n"/>
      <c r="L321" s="3" t="n"/>
      <c r="M321" s="44" t="n"/>
      <c r="N321" s="44" t="n"/>
      <c r="O321" s="44" t="n"/>
      <c r="P321" s="44" t="n"/>
      <c r="Q321" s="44" t="n"/>
      <c r="R321" s="44" t="n"/>
      <c r="S321" s="44" t="n"/>
      <c r="T321" s="44" t="n"/>
      <c r="U321" s="44" t="n"/>
      <c r="V321" s="44" t="n"/>
      <c r="W321" s="44" t="n"/>
      <c r="X321" s="44" t="n"/>
      <c r="Y321" s="44" t="n"/>
      <c r="Z321" s="44" t="n"/>
    </row>
    <row customHeight="1" ht="15.75" r="322">
      <c r="A322" s="43" t="s">
        <v>1447</v>
      </c>
      <c r="B322" s="3" t="s">
        <v>1448</v>
      </c>
      <c r="C322" s="3" t="s">
        <v>1449</v>
      </c>
      <c r="D322" s="3" t="s">
        <v>997</v>
      </c>
      <c r="E322" s="3" t="s">
        <v>981</v>
      </c>
      <c r="F322" s="3" t="s">
        <v>1450</v>
      </c>
      <c r="G322" s="44" t="n"/>
      <c r="H322" s="44" t="s">
        <v>875</v>
      </c>
      <c r="I322" s="44" t="s">
        <v>15</v>
      </c>
      <c r="J322" s="3" t="n"/>
      <c r="K322" s="3" t="n"/>
      <c r="L322" s="3" t="n"/>
      <c r="M322" s="44" t="n"/>
      <c r="N322" s="44" t="n"/>
      <c r="O322" s="44" t="n"/>
      <c r="P322" s="44" t="n"/>
      <c r="Q322" s="44" t="n"/>
      <c r="R322" s="44" t="n"/>
      <c r="S322" s="44" t="n"/>
      <c r="T322" s="44" t="n"/>
      <c r="U322" s="44" t="n"/>
      <c r="V322" s="44" t="n"/>
      <c r="W322" s="44" t="n"/>
      <c r="X322" s="44" t="n"/>
      <c r="Y322" s="44" t="n"/>
      <c r="Z322" s="44" t="n"/>
    </row>
    <row customHeight="1" ht="15.75" r="323">
      <c r="A323" s="43" t="s">
        <v>1451</v>
      </c>
      <c r="B323" s="3" t="s">
        <v>1452</v>
      </c>
      <c r="C323" s="3" t="s">
        <v>1453</v>
      </c>
      <c r="D323" s="3" t="s">
        <v>1141</v>
      </c>
      <c r="E323" s="3" t="s">
        <v>1142</v>
      </c>
      <c r="F323" s="3" t="s">
        <v>1446</v>
      </c>
      <c r="G323" s="44" t="n"/>
      <c r="H323" s="44" t="s">
        <v>875</v>
      </c>
      <c r="I323" s="44" t="s">
        <v>15</v>
      </c>
      <c r="J323" s="3" t="n"/>
      <c r="K323" s="3" t="n"/>
      <c r="L323" s="3" t="n"/>
      <c r="M323" s="44" t="n"/>
      <c r="N323" s="44" t="n"/>
      <c r="O323" s="44" t="n"/>
      <c r="P323" s="44" t="n"/>
      <c r="Q323" s="44" t="n"/>
      <c r="R323" s="44" t="n"/>
      <c r="S323" s="44" t="n"/>
      <c r="T323" s="44" t="n"/>
      <c r="U323" s="44" t="n"/>
      <c r="V323" s="44" t="n"/>
      <c r="W323" s="44" t="n"/>
      <c r="X323" s="44" t="n"/>
      <c r="Y323" s="44" t="n"/>
      <c r="Z323" s="44" t="n"/>
    </row>
    <row customHeight="1" ht="15.75" r="324">
      <c r="A324" s="43" t="s">
        <v>1454</v>
      </c>
      <c r="B324" s="3" t="s">
        <v>1455</v>
      </c>
      <c r="C324" s="3" t="s">
        <v>1456</v>
      </c>
      <c r="D324" s="3" t="s">
        <v>1365</v>
      </c>
      <c r="E324" s="3" t="s">
        <v>1366</v>
      </c>
      <c r="F324" s="3" t="s">
        <v>786</v>
      </c>
      <c r="G324" s="44" t="n"/>
      <c r="H324" s="44" t="s">
        <v>875</v>
      </c>
      <c r="I324" s="44" t="s">
        <v>15</v>
      </c>
      <c r="J324" s="3" t="n"/>
      <c r="K324" s="3" t="n"/>
      <c r="L324" s="3" t="n"/>
      <c r="M324" s="44" t="n"/>
      <c r="N324" s="44" t="n"/>
      <c r="O324" s="44" t="n"/>
      <c r="P324" s="44" t="n"/>
      <c r="Q324" s="44" t="n"/>
      <c r="R324" s="44" t="n"/>
      <c r="S324" s="44" t="n"/>
      <c r="T324" s="44" t="n"/>
      <c r="U324" s="44" t="n"/>
      <c r="V324" s="44" t="n"/>
      <c r="W324" s="44" t="n"/>
      <c r="X324" s="44" t="n"/>
      <c r="Y324" s="44" t="n"/>
      <c r="Z324" s="44" t="n"/>
    </row>
    <row customHeight="1" ht="15.75" r="325">
      <c r="A325" s="43" t="s">
        <v>1457</v>
      </c>
      <c r="B325" s="3" t="s">
        <v>1458</v>
      </c>
      <c r="C325" s="3" t="s">
        <v>1459</v>
      </c>
      <c r="D325" s="3" t="s">
        <v>872</v>
      </c>
      <c r="E325" s="3" t="s">
        <v>873</v>
      </c>
      <c r="F325" s="3" t="s">
        <v>1460</v>
      </c>
      <c r="G325" s="133">
        <f>HYPERLINK("http://www.mlma.asso.fr/", "https://www.mlma.asso.fr")</f>
        <v/>
      </c>
      <c r="H325" s="44" t="s">
        <v>875</v>
      </c>
      <c r="I325" s="44" t="s">
        <v>15</v>
      </c>
      <c r="J325" s="3" t="n"/>
      <c r="K325" s="3" t="n"/>
      <c r="L325" s="3" t="n"/>
      <c r="M325" s="44" t="n"/>
      <c r="N325" s="44" t="n"/>
      <c r="O325" s="44" t="n"/>
      <c r="P325" s="44" t="n"/>
      <c r="Q325" s="44" t="n"/>
      <c r="R325" s="44" t="n"/>
      <c r="S325" s="44" t="n"/>
      <c r="T325" s="44" t="n"/>
      <c r="U325" s="44" t="n"/>
      <c r="V325" s="44" t="n"/>
      <c r="W325" s="44" t="n"/>
      <c r="X325" s="44" t="n"/>
      <c r="Y325" s="44" t="n"/>
      <c r="Z325" s="44" t="n"/>
    </row>
    <row customHeight="1" ht="15.75" r="326">
      <c r="A326" s="43" t="s">
        <v>1461</v>
      </c>
      <c r="B326" s="3" t="s">
        <v>1458</v>
      </c>
      <c r="C326" s="3" t="s">
        <v>1462</v>
      </c>
      <c r="D326" s="3" t="s">
        <v>1285</v>
      </c>
      <c r="E326" s="3" t="s">
        <v>1286</v>
      </c>
      <c r="F326" s="3" t="s">
        <v>1463</v>
      </c>
      <c r="G326" s="44" t="n"/>
      <c r="H326" s="44" t="s">
        <v>875</v>
      </c>
      <c r="I326" s="44" t="s">
        <v>15</v>
      </c>
      <c r="J326" s="3" t="n"/>
      <c r="K326" s="3" t="n"/>
      <c r="L326" s="3" t="n"/>
      <c r="M326" s="44" t="n"/>
      <c r="N326" s="44" t="n"/>
      <c r="O326" s="44" t="n"/>
      <c r="P326" s="44" t="n"/>
      <c r="Q326" s="44" t="n"/>
      <c r="R326" s="44" t="n"/>
      <c r="S326" s="44" t="n"/>
      <c r="T326" s="44" t="n"/>
      <c r="U326" s="44" t="n"/>
      <c r="V326" s="44" t="n"/>
      <c r="W326" s="44" t="n"/>
      <c r="X326" s="44" t="n"/>
      <c r="Y326" s="44" t="n"/>
      <c r="Z326" s="44" t="n"/>
    </row>
    <row customHeight="1" ht="15.75" r="327">
      <c r="A327" s="43" t="s">
        <v>1464</v>
      </c>
      <c r="B327" s="3" t="s">
        <v>1465</v>
      </c>
      <c r="C327" s="3" t="s">
        <v>1466</v>
      </c>
      <c r="D327" s="3" t="s">
        <v>885</v>
      </c>
      <c r="E327" s="3" t="s">
        <v>886</v>
      </c>
      <c r="F327" s="3" t="s">
        <v>1423</v>
      </c>
      <c r="G327" s="44" t="n"/>
      <c r="H327" s="44" t="s">
        <v>875</v>
      </c>
      <c r="I327" s="44" t="s">
        <v>15</v>
      </c>
      <c r="J327" s="3" t="n"/>
      <c r="K327" s="3" t="n"/>
      <c r="L327" s="3" t="n"/>
      <c r="M327" s="44" t="n"/>
      <c r="N327" s="44" t="n"/>
      <c r="O327" s="44" t="n"/>
      <c r="P327" s="44" t="n"/>
      <c r="Q327" s="44" t="n"/>
      <c r="R327" s="44" t="n"/>
      <c r="S327" s="44" t="n"/>
      <c r="T327" s="44" t="n"/>
      <c r="U327" s="44" t="n"/>
      <c r="V327" s="44" t="n"/>
      <c r="W327" s="44" t="n"/>
      <c r="X327" s="44" t="n"/>
      <c r="Y327" s="44" t="n"/>
      <c r="Z327" s="44" t="n"/>
    </row>
    <row customHeight="1" ht="15.75" r="328">
      <c r="A328" s="43" t="s">
        <v>1467</v>
      </c>
      <c r="B328" s="3" t="s">
        <v>1468</v>
      </c>
      <c r="C328" s="3" t="s">
        <v>1469</v>
      </c>
      <c r="D328" s="3" t="s">
        <v>1064</v>
      </c>
      <c r="E328" s="3" t="s">
        <v>1065</v>
      </c>
      <c r="F328" s="3" t="n"/>
      <c r="G328" s="44" t="n"/>
      <c r="H328" s="44" t="s">
        <v>875</v>
      </c>
      <c r="I328" s="44" t="s">
        <v>15</v>
      </c>
      <c r="J328" s="3" t="n"/>
      <c r="K328" s="3" t="n"/>
      <c r="L328" s="3" t="n"/>
      <c r="M328" s="44" t="n"/>
      <c r="N328" s="44" t="n"/>
      <c r="O328" s="44" t="n"/>
      <c r="P328" s="44" t="n"/>
      <c r="Q328" s="44" t="n"/>
      <c r="R328" s="44" t="n"/>
      <c r="S328" s="44" t="n"/>
      <c r="T328" s="44" t="n"/>
      <c r="U328" s="44" t="n"/>
      <c r="V328" s="44" t="n"/>
      <c r="W328" s="44" t="n"/>
      <c r="X328" s="44" t="n"/>
      <c r="Y328" s="44" t="n"/>
      <c r="Z328" s="44" t="n"/>
    </row>
    <row customFormat="1" customHeight="1" ht="15.75" r="329" s="126">
      <c r="A329" s="43" t="s">
        <v>1470</v>
      </c>
      <c r="B329" s="3" t="s">
        <v>1471</v>
      </c>
      <c r="C329" s="3" t="n"/>
      <c r="D329" s="3" t="n"/>
      <c r="E329" s="3" t="s">
        <v>916</v>
      </c>
      <c r="F329" s="3" t="n"/>
      <c r="G329" s="44" t="n"/>
      <c r="H329" s="44" t="s">
        <v>875</v>
      </c>
      <c r="I329" s="44" t="s">
        <v>15</v>
      </c>
      <c r="J329" s="3" t="n"/>
      <c r="K329" s="3" t="n"/>
      <c r="L329" s="3" t="n"/>
      <c r="M329" s="44" t="n"/>
      <c r="N329" s="44" t="n"/>
      <c r="O329" s="44" t="n"/>
      <c r="P329" s="44" t="n"/>
      <c r="Q329" s="44" t="n"/>
      <c r="R329" s="44" t="n"/>
      <c r="S329" s="44" t="n"/>
      <c r="T329" s="44" t="n"/>
      <c r="U329" s="44" t="n"/>
      <c r="V329" s="44" t="n"/>
      <c r="W329" s="44" t="n"/>
      <c r="X329" s="44" t="n"/>
      <c r="Y329" s="44" t="n"/>
      <c r="Z329" s="44" t="n"/>
    </row>
    <row customHeight="1" ht="15.75" r="330">
      <c r="A330" s="43" t="s">
        <v>1472</v>
      </c>
      <c r="B330" s="3" t="s">
        <v>1473</v>
      </c>
      <c r="C330" s="3" t="s">
        <v>1474</v>
      </c>
      <c r="D330" s="3" t="s">
        <v>1175</v>
      </c>
      <c r="E330" s="3" t="s">
        <v>1176</v>
      </c>
      <c r="F330" s="3" t="s">
        <v>290</v>
      </c>
      <c r="G330" s="133">
        <f>HYPERLINK("http://www.ml-portesdelabrie.fr/", "https://www.ml-portesdelabrie.fr")</f>
        <v/>
      </c>
      <c r="H330" s="44" t="s">
        <v>875</v>
      </c>
      <c r="I330" s="44" t="s">
        <v>15</v>
      </c>
      <c r="J330" s="3" t="n"/>
      <c r="K330" s="3" t="n"/>
      <c r="L330" s="3" t="n"/>
      <c r="M330" s="44" t="n"/>
      <c r="N330" s="44" t="n"/>
      <c r="O330" s="44" t="n"/>
      <c r="P330" s="44" t="n"/>
      <c r="Q330" s="44" t="n"/>
      <c r="R330" s="44" t="n"/>
      <c r="S330" s="44" t="n"/>
      <c r="T330" s="44" t="n"/>
      <c r="U330" s="44" t="n"/>
      <c r="V330" s="44" t="n"/>
      <c r="W330" s="44" t="n"/>
      <c r="X330" s="44" t="n"/>
      <c r="Y330" s="44" t="n"/>
      <c r="Z330" s="44" t="n"/>
    </row>
    <row customHeight="1" ht="15.75" r="331">
      <c r="A331" s="43" t="s">
        <v>1475</v>
      </c>
      <c r="B331" s="3" t="s">
        <v>1476</v>
      </c>
      <c r="C331" s="3" t="s">
        <v>1091</v>
      </c>
      <c r="D331" s="3" t="s">
        <v>961</v>
      </c>
      <c r="E331" s="3" t="s">
        <v>962</v>
      </c>
      <c r="F331" s="3" t="s">
        <v>1147</v>
      </c>
      <c r="G331" s="133">
        <f>HYPERLINK("http://www.ml-portesdelabrie.fr/", "https://www.ml-portesdelabrie.fr")</f>
        <v/>
      </c>
      <c r="H331" s="44" t="s">
        <v>875</v>
      </c>
      <c r="I331" s="44" t="s">
        <v>15</v>
      </c>
      <c r="J331" s="3" t="n"/>
      <c r="K331" s="3" t="n"/>
      <c r="L331" s="3" t="n"/>
      <c r="M331" s="44" t="n"/>
      <c r="N331" s="44" t="n"/>
      <c r="O331" s="44" t="n"/>
      <c r="P331" s="44" t="n"/>
      <c r="Q331" s="44" t="n"/>
      <c r="R331" s="44" t="n"/>
      <c r="S331" s="44" t="n"/>
      <c r="T331" s="44" t="n"/>
      <c r="U331" s="44" t="n"/>
      <c r="V331" s="44" t="n"/>
      <c r="W331" s="44" t="n"/>
      <c r="X331" s="44" t="n"/>
      <c r="Y331" s="44" t="n"/>
      <c r="Z331" s="44" t="n"/>
    </row>
    <row customFormat="1" customHeight="1" ht="15.75" r="332" s="126">
      <c r="A332" s="43" t="s">
        <v>1477</v>
      </c>
      <c r="B332" s="3" t="s">
        <v>1478</v>
      </c>
      <c r="C332" s="3" t="n"/>
      <c r="D332" s="3" t="n"/>
      <c r="E332" s="3" t="s">
        <v>967</v>
      </c>
      <c r="F332" s="3" t="n"/>
      <c r="G332" s="44" t="n"/>
      <c r="H332" s="44" t="s">
        <v>875</v>
      </c>
      <c r="I332" s="44" t="s">
        <v>15</v>
      </c>
      <c r="J332" s="3" t="n"/>
      <c r="K332" s="3" t="n"/>
      <c r="L332" s="3" t="n"/>
      <c r="M332" s="44" t="n"/>
      <c r="N332" s="44" t="n"/>
      <c r="O332" s="44" t="n"/>
      <c r="P332" s="44" t="n"/>
      <c r="Q332" s="44" t="n"/>
      <c r="R332" s="44" t="n"/>
      <c r="S332" s="44" t="n"/>
      <c r="T332" s="44" t="n"/>
      <c r="U332" s="44" t="n"/>
      <c r="V332" s="44" t="n"/>
      <c r="W332" s="44" t="n"/>
      <c r="X332" s="44" t="n"/>
      <c r="Y332" s="44" t="n"/>
      <c r="Z332" s="44" t="n"/>
    </row>
    <row customFormat="1" customHeight="1" ht="15.75" r="333" s="126">
      <c r="A333" s="43" t="s">
        <v>1479</v>
      </c>
      <c r="B333" s="3" t="s">
        <v>1480</v>
      </c>
      <c r="C333" s="3" t="n"/>
      <c r="D333" s="3" t="n"/>
      <c r="E333" s="3" t="s">
        <v>967</v>
      </c>
      <c r="F333" s="3" t="n"/>
      <c r="G333" s="44" t="n"/>
      <c r="H333" s="44" t="s">
        <v>875</v>
      </c>
      <c r="I333" s="44" t="s">
        <v>15</v>
      </c>
      <c r="J333" s="3" t="n"/>
      <c r="K333" s="3" t="n"/>
      <c r="L333" s="3" t="n"/>
      <c r="M333" s="44" t="n"/>
      <c r="N333" s="44" t="n"/>
      <c r="O333" s="44" t="n"/>
      <c r="P333" s="44" t="n"/>
      <c r="Q333" s="44" t="n"/>
      <c r="R333" s="44" t="n"/>
      <c r="S333" s="44" t="n"/>
      <c r="T333" s="44" t="n"/>
      <c r="U333" s="44" t="n"/>
      <c r="V333" s="44" t="n"/>
      <c r="W333" s="44" t="n"/>
      <c r="X333" s="44" t="n"/>
      <c r="Y333" s="44" t="n"/>
      <c r="Z333" s="44" t="n"/>
    </row>
    <row customFormat="1" customHeight="1" ht="15.75" r="334" s="126">
      <c r="A334" s="43" t="s">
        <v>1481</v>
      </c>
      <c r="B334" s="3" t="s">
        <v>1482</v>
      </c>
      <c r="C334" s="3" t="n"/>
      <c r="D334" s="3" t="n"/>
      <c r="E334" s="3" t="s">
        <v>967</v>
      </c>
      <c r="F334" s="3" t="n"/>
      <c r="G334" s="44" t="n"/>
      <c r="H334" s="44" t="s">
        <v>875</v>
      </c>
      <c r="I334" s="44" t="s">
        <v>15</v>
      </c>
      <c r="J334" s="3" t="n"/>
      <c r="K334" s="3" t="n"/>
      <c r="L334" s="3" t="n"/>
      <c r="M334" s="44" t="n"/>
      <c r="N334" s="44" t="n"/>
      <c r="O334" s="44" t="n"/>
      <c r="P334" s="44" t="n"/>
      <c r="Q334" s="44" t="n"/>
      <c r="R334" s="44" t="n"/>
      <c r="S334" s="44" t="n"/>
      <c r="T334" s="44" t="n"/>
      <c r="U334" s="44" t="n"/>
      <c r="V334" s="44" t="n"/>
      <c r="W334" s="44" t="n"/>
      <c r="X334" s="44" t="n"/>
      <c r="Y334" s="44" t="n"/>
      <c r="Z334" s="44" t="n"/>
    </row>
    <row customFormat="1" customHeight="1" ht="15.75" r="335" s="126">
      <c r="A335" s="43" t="s">
        <v>1483</v>
      </c>
      <c r="B335" s="3" t="s">
        <v>1484</v>
      </c>
      <c r="C335" s="3" t="n"/>
      <c r="D335" s="3" t="n"/>
      <c r="E335" s="3" t="s">
        <v>967</v>
      </c>
      <c r="F335" s="3" t="n"/>
      <c r="G335" s="44" t="n"/>
      <c r="H335" s="44" t="s">
        <v>875</v>
      </c>
      <c r="I335" s="44" t="s">
        <v>15</v>
      </c>
      <c r="J335" s="3" t="n"/>
      <c r="K335" s="3" t="n"/>
      <c r="L335" s="3" t="n"/>
      <c r="M335" s="44" t="n"/>
      <c r="N335" s="44" t="n"/>
      <c r="O335" s="44" t="n"/>
      <c r="P335" s="44" t="n"/>
      <c r="Q335" s="44" t="n"/>
      <c r="R335" s="44" t="n"/>
      <c r="S335" s="44" t="n"/>
      <c r="T335" s="44" t="n"/>
      <c r="U335" s="44" t="n"/>
      <c r="V335" s="44" t="n"/>
      <c r="W335" s="44" t="n"/>
      <c r="X335" s="44" t="n"/>
      <c r="Y335" s="44" t="n"/>
      <c r="Z335" s="44" t="n"/>
    </row>
    <row customHeight="1" ht="15.75" r="336">
      <c r="A336" s="43" t="s">
        <v>1485</v>
      </c>
      <c r="B336" s="3" t="s">
        <v>1486</v>
      </c>
      <c r="C336" s="3" t="s">
        <v>1487</v>
      </c>
      <c r="D336" s="3" t="s">
        <v>885</v>
      </c>
      <c r="E336" s="3" t="s">
        <v>886</v>
      </c>
      <c r="F336" s="3" t="s">
        <v>1488</v>
      </c>
      <c r="G336" s="133">
        <f>HYPERLINK("http://www.smj.fontenay-sous-bois.fr/", "https://www.smj.fontenay-sous-bois.fr")</f>
        <v/>
      </c>
      <c r="H336" s="44" t="s">
        <v>875</v>
      </c>
      <c r="I336" s="44" t="s">
        <v>15</v>
      </c>
      <c r="J336" s="3" t="n"/>
      <c r="K336" s="3" t="n"/>
      <c r="L336" s="3" t="n"/>
      <c r="M336" s="44" t="n"/>
      <c r="N336" s="44" t="n"/>
      <c r="O336" s="44" t="n"/>
      <c r="P336" s="44" t="n"/>
      <c r="Q336" s="44" t="n"/>
      <c r="R336" s="44" t="n"/>
      <c r="S336" s="44" t="n"/>
      <c r="T336" s="44" t="n"/>
      <c r="U336" s="44" t="n"/>
      <c r="V336" s="44" t="n"/>
      <c r="W336" s="44" t="n"/>
      <c r="X336" s="44" t="n"/>
      <c r="Y336" s="44" t="n"/>
      <c r="Z336" s="44" t="n"/>
    </row>
    <row customFormat="1" customHeight="1" ht="15.75" r="337" s="126">
      <c r="A337" s="43" t="s">
        <v>1489</v>
      </c>
      <c r="B337" s="3" t="s">
        <v>1490</v>
      </c>
      <c r="C337" s="3" t="n"/>
      <c r="D337" s="3" t="n"/>
      <c r="E337" s="3" t="s">
        <v>981</v>
      </c>
      <c r="F337" s="3" t="n"/>
      <c r="G337" s="44" t="n"/>
      <c r="H337" s="44" t="s">
        <v>875</v>
      </c>
      <c r="I337" s="44" t="s">
        <v>15</v>
      </c>
      <c r="J337" s="3" t="n"/>
      <c r="K337" s="3" t="n"/>
      <c r="L337" s="3" t="n"/>
      <c r="M337" s="44" t="n"/>
      <c r="N337" s="44" t="n"/>
      <c r="O337" s="44" t="n"/>
      <c r="P337" s="44" t="n"/>
      <c r="Q337" s="44" t="n"/>
      <c r="R337" s="44" t="n"/>
      <c r="S337" s="44" t="n"/>
      <c r="T337" s="44" t="n"/>
      <c r="U337" s="44" t="n"/>
      <c r="V337" s="44" t="n"/>
      <c r="W337" s="44" t="n"/>
      <c r="X337" s="44" t="n"/>
      <c r="Y337" s="44" t="n"/>
      <c r="Z337" s="44" t="n"/>
    </row>
    <row customHeight="1" ht="15.75" r="338">
      <c r="A338" s="43" t="s">
        <v>1491</v>
      </c>
      <c r="B338" s="3" t="s">
        <v>1492</v>
      </c>
      <c r="C338" s="3" t="s">
        <v>1493</v>
      </c>
      <c r="D338" s="3" t="s">
        <v>909</v>
      </c>
      <c r="E338" s="3" t="s">
        <v>910</v>
      </c>
      <c r="F338" s="3" t="s">
        <v>1494</v>
      </c>
      <c r="G338" s="44" t="n"/>
      <c r="H338" s="44" t="s">
        <v>875</v>
      </c>
      <c r="I338" s="44" t="s">
        <v>15</v>
      </c>
      <c r="J338" s="3" t="n"/>
      <c r="K338" s="3" t="n"/>
      <c r="L338" s="3" t="n"/>
      <c r="M338" s="44" t="n"/>
      <c r="N338" s="44" t="n"/>
      <c r="O338" s="44" t="n"/>
      <c r="P338" s="44" t="n"/>
      <c r="Q338" s="44" t="n"/>
      <c r="R338" s="44" t="n"/>
      <c r="S338" s="44" t="n"/>
      <c r="T338" s="44" t="n"/>
      <c r="U338" s="44" t="n"/>
      <c r="V338" s="44" t="n"/>
      <c r="W338" s="44" t="n"/>
      <c r="X338" s="44" t="n"/>
      <c r="Y338" s="44" t="n"/>
      <c r="Z338" s="44" t="n"/>
    </row>
    <row customHeight="1" ht="15.75" r="339">
      <c r="A339" s="43" t="s">
        <v>1495</v>
      </c>
      <c r="B339" s="3" t="s">
        <v>1492</v>
      </c>
      <c r="C339" s="3" t="s">
        <v>1496</v>
      </c>
      <c r="D339" s="3" t="s">
        <v>951</v>
      </c>
      <c r="E339" s="3" t="s">
        <v>952</v>
      </c>
      <c r="F339" s="3" t="s">
        <v>1497</v>
      </c>
      <c r="G339" s="44" t="n"/>
      <c r="H339" s="44" t="s">
        <v>875</v>
      </c>
      <c r="I339" s="44" t="s">
        <v>15</v>
      </c>
      <c r="J339" s="3" t="n"/>
      <c r="K339" s="3" t="n"/>
      <c r="L339" s="3" t="n"/>
      <c r="M339" s="44" t="n"/>
      <c r="N339" s="44" t="n"/>
      <c r="O339" s="44" t="n"/>
      <c r="P339" s="44" t="n"/>
      <c r="Q339" s="44" t="n"/>
      <c r="R339" s="44" t="n"/>
      <c r="S339" s="44" t="n"/>
      <c r="T339" s="44" t="n"/>
      <c r="U339" s="44" t="n"/>
      <c r="V339" s="44" t="n"/>
      <c r="W339" s="44" t="n"/>
      <c r="X339" s="44" t="n"/>
      <c r="Y339" s="44" t="n"/>
      <c r="Z339" s="44" t="n"/>
    </row>
    <row customHeight="1" ht="15.75" r="340">
      <c r="A340" s="43" t="s">
        <v>1498</v>
      </c>
      <c r="B340" s="3" t="s">
        <v>1492</v>
      </c>
      <c r="C340" s="3" t="s">
        <v>1220</v>
      </c>
      <c r="D340" s="3" t="s">
        <v>1221</v>
      </c>
      <c r="E340" s="3" t="s">
        <v>1222</v>
      </c>
      <c r="F340" s="3" t="s">
        <v>1499</v>
      </c>
      <c r="G340" s="44" t="n"/>
      <c r="H340" s="44" t="s">
        <v>875</v>
      </c>
      <c r="I340" s="44" t="s">
        <v>15</v>
      </c>
      <c r="J340" s="3" t="n"/>
      <c r="K340" s="3" t="n"/>
      <c r="L340" s="3" t="n"/>
      <c r="M340" s="44" t="n"/>
      <c r="N340" s="44" t="n"/>
      <c r="O340" s="44" t="n"/>
      <c r="P340" s="44" t="n"/>
      <c r="Q340" s="44" t="n"/>
      <c r="R340" s="44" t="n"/>
      <c r="S340" s="44" t="n"/>
      <c r="T340" s="44" t="n"/>
      <c r="U340" s="44" t="n"/>
      <c r="V340" s="44" t="n"/>
      <c r="W340" s="44" t="n"/>
      <c r="X340" s="44" t="n"/>
      <c r="Y340" s="44" t="n"/>
      <c r="Z340" s="44" t="n"/>
    </row>
    <row customHeight="1" ht="15.75" r="341">
      <c r="A341" s="43" t="s">
        <v>1500</v>
      </c>
      <c r="B341" s="3" t="s">
        <v>1492</v>
      </c>
      <c r="C341" s="3" t="s">
        <v>1501</v>
      </c>
      <c r="D341" s="3" t="s">
        <v>903</v>
      </c>
      <c r="E341" s="3" t="s">
        <v>904</v>
      </c>
      <c r="F341" s="3" t="s">
        <v>1502</v>
      </c>
      <c r="G341" s="133">
        <f>HYPERLINK("http://www.villeneuve-le-roi.fr/", "https://www.villeneuve-le-roi.fr")</f>
        <v/>
      </c>
      <c r="H341" s="44" t="s">
        <v>875</v>
      </c>
      <c r="I341" s="44" t="s">
        <v>15</v>
      </c>
      <c r="J341" s="3" t="n"/>
      <c r="K341" s="3" t="n"/>
      <c r="L341" s="3" t="n"/>
      <c r="M341" s="44" t="n"/>
      <c r="N341" s="44" t="n"/>
      <c r="O341" s="44" t="n"/>
      <c r="P341" s="44" t="n"/>
      <c r="Q341" s="44" t="n"/>
      <c r="R341" s="44" t="n"/>
      <c r="S341" s="44" t="n"/>
      <c r="T341" s="44" t="n"/>
      <c r="U341" s="44" t="n"/>
      <c r="V341" s="44" t="n"/>
      <c r="W341" s="44" t="n"/>
      <c r="X341" s="44" t="n"/>
      <c r="Y341" s="44" t="n"/>
      <c r="Z341" s="44" t="n"/>
    </row>
    <row customHeight="1" ht="15.75" r="342">
      <c r="A342" s="43" t="s">
        <v>1503</v>
      </c>
      <c r="B342" s="3" t="s">
        <v>1504</v>
      </c>
      <c r="C342" s="3" t="s">
        <v>1505</v>
      </c>
      <c r="D342" s="3" t="s">
        <v>921</v>
      </c>
      <c r="E342" s="3" t="s">
        <v>922</v>
      </c>
      <c r="F342" s="3" t="s">
        <v>1506</v>
      </c>
      <c r="G342" s="44" t="n"/>
      <c r="H342" s="44" t="s">
        <v>875</v>
      </c>
      <c r="I342" s="44" t="s">
        <v>15</v>
      </c>
      <c r="J342" s="3" t="n"/>
      <c r="K342" s="3" t="n"/>
      <c r="L342" s="3" t="n"/>
      <c r="M342" s="44" t="n"/>
      <c r="N342" s="44" t="n"/>
      <c r="O342" s="44" t="n"/>
      <c r="P342" s="44" t="n"/>
      <c r="Q342" s="44" t="n"/>
      <c r="R342" s="44" t="n"/>
      <c r="S342" s="44" t="n"/>
      <c r="T342" s="44" t="n"/>
      <c r="U342" s="44" t="n"/>
      <c r="V342" s="44" t="n"/>
      <c r="W342" s="44" t="n"/>
      <c r="X342" s="44" t="n"/>
      <c r="Y342" s="44" t="n"/>
      <c r="Z342" s="44" t="n"/>
    </row>
    <row customHeight="1" ht="15.75" r="343">
      <c r="A343" s="43" t="s">
        <v>1507</v>
      </c>
      <c r="B343" s="3" t="s">
        <v>1508</v>
      </c>
      <c r="C343" s="3" t="s">
        <v>1509</v>
      </c>
      <c r="D343" s="3" t="s">
        <v>1160</v>
      </c>
      <c r="E343" s="3" t="s">
        <v>1161</v>
      </c>
      <c r="F343" s="3" t="s">
        <v>1506</v>
      </c>
      <c r="G343" s="133">
        <f>HYPERLINK("http://www.cidj.com/", "https://www.cidj.com")</f>
        <v/>
      </c>
      <c r="H343" s="44" t="s">
        <v>875</v>
      </c>
      <c r="I343" s="44" t="s">
        <v>15</v>
      </c>
      <c r="J343" s="3" t="n"/>
      <c r="K343" s="3" t="n"/>
      <c r="L343" s="3" t="n"/>
      <c r="M343" s="44" t="n"/>
      <c r="N343" s="44" t="n"/>
      <c r="O343" s="44" t="n"/>
      <c r="P343" s="44" t="n"/>
      <c r="Q343" s="44" t="n"/>
      <c r="R343" s="44" t="n"/>
      <c r="S343" s="44" t="n"/>
      <c r="T343" s="44" t="n"/>
      <c r="U343" s="44" t="n"/>
      <c r="V343" s="44" t="n"/>
      <c r="W343" s="44" t="n"/>
      <c r="X343" s="44" t="n"/>
      <c r="Y343" s="44" t="n"/>
      <c r="Z343" s="44" t="n"/>
    </row>
    <row customHeight="1" ht="15.75" r="344">
      <c r="A344" s="43" t="s">
        <v>1510</v>
      </c>
      <c r="B344" s="3" t="s">
        <v>1511</v>
      </c>
      <c r="C344" s="3" t="s">
        <v>1422</v>
      </c>
      <c r="D344" s="3" t="s">
        <v>1064</v>
      </c>
      <c r="E344" s="3" t="s">
        <v>1065</v>
      </c>
      <c r="F344" s="3" t="s">
        <v>1512</v>
      </c>
      <c r="G344" s="44" t="n"/>
      <c r="H344" s="44" t="s">
        <v>875</v>
      </c>
      <c r="I344" s="44" t="s">
        <v>15</v>
      </c>
      <c r="J344" s="3" t="n"/>
      <c r="K344" s="3" t="n"/>
      <c r="L344" s="3" t="n"/>
      <c r="M344" s="44" t="n"/>
      <c r="N344" s="44" t="n"/>
      <c r="O344" s="44" t="n"/>
      <c r="P344" s="44" t="n"/>
      <c r="Q344" s="44" t="n"/>
      <c r="R344" s="44" t="n"/>
      <c r="S344" s="44" t="n"/>
      <c r="T344" s="44" t="n"/>
      <c r="U344" s="44" t="n"/>
      <c r="V344" s="44" t="n"/>
      <c r="W344" s="44" t="n"/>
      <c r="X344" s="44" t="n"/>
      <c r="Y344" s="44" t="n"/>
      <c r="Z344" s="44" t="n"/>
    </row>
    <row customHeight="1" ht="15.75" r="345">
      <c r="A345" s="43" t="s">
        <v>1513</v>
      </c>
      <c r="B345" s="3" t="s">
        <v>1514</v>
      </c>
      <c r="C345" s="3" t="s">
        <v>1515</v>
      </c>
      <c r="D345" s="3" t="s">
        <v>1151</v>
      </c>
      <c r="E345" s="3" t="s">
        <v>1152</v>
      </c>
      <c r="F345" s="3" t="n"/>
      <c r="G345" s="133">
        <f>HYPERLINK("http://www.cidj.com/", "https://www.cidj.com")</f>
        <v/>
      </c>
      <c r="H345" s="44" t="s">
        <v>875</v>
      </c>
      <c r="I345" s="44" t="s">
        <v>15</v>
      </c>
      <c r="J345" s="3" t="n"/>
      <c r="K345" s="3" t="n"/>
      <c r="L345" s="3" t="n"/>
      <c r="M345" s="44" t="n"/>
      <c r="N345" s="44" t="n"/>
      <c r="O345" s="44" t="n"/>
      <c r="P345" s="44" t="n"/>
      <c r="Q345" s="44" t="n"/>
      <c r="R345" s="44" t="n"/>
      <c r="S345" s="44" t="n"/>
      <c r="T345" s="44" t="n"/>
      <c r="U345" s="44" t="n"/>
      <c r="V345" s="44" t="n"/>
      <c r="W345" s="44" t="n"/>
      <c r="X345" s="44" t="n"/>
      <c r="Y345" s="44" t="n"/>
      <c r="Z345" s="44" t="n"/>
    </row>
    <row customHeight="1" ht="15.75" r="346">
      <c r="A346" s="43" t="s">
        <v>1516</v>
      </c>
      <c r="B346" s="3" t="s">
        <v>1517</v>
      </c>
      <c r="C346" s="3" t="s">
        <v>1518</v>
      </c>
      <c r="D346" s="3" t="s">
        <v>879</v>
      </c>
      <c r="E346" s="3" t="s">
        <v>880</v>
      </c>
      <c r="F346" s="3" t="s">
        <v>1519</v>
      </c>
      <c r="G346" s="133">
        <f>HYPERLINK("http://www.lhaylesroses.fr/", "https://www.lhaylesroses.fr")</f>
        <v/>
      </c>
      <c r="H346" s="44" t="s">
        <v>875</v>
      </c>
      <c r="I346" s="44" t="s">
        <v>15</v>
      </c>
      <c r="J346" s="3" t="n"/>
      <c r="K346" s="3" t="n"/>
      <c r="L346" s="3" t="n"/>
      <c r="M346" s="44" t="n"/>
      <c r="N346" s="44" t="n"/>
      <c r="O346" s="44" t="n"/>
      <c r="P346" s="44" t="n"/>
      <c r="Q346" s="44" t="n"/>
      <c r="R346" s="44" t="n"/>
      <c r="S346" s="44" t="n"/>
      <c r="T346" s="44" t="n"/>
      <c r="U346" s="44" t="n"/>
      <c r="V346" s="44" t="n"/>
      <c r="W346" s="44" t="n"/>
      <c r="X346" s="44" t="n"/>
      <c r="Y346" s="44" t="n"/>
      <c r="Z346" s="44" t="n"/>
    </row>
    <row customHeight="1" ht="15.75" r="347">
      <c r="A347" s="43" t="s">
        <v>1520</v>
      </c>
      <c r="B347" s="3" t="s">
        <v>1521</v>
      </c>
      <c r="C347" s="3" t="s">
        <v>1522</v>
      </c>
      <c r="D347" s="3" t="s">
        <v>1273</v>
      </c>
      <c r="E347" s="3" t="s">
        <v>1274</v>
      </c>
      <c r="F347" s="3" t="s">
        <v>1523</v>
      </c>
      <c r="G347" s="44" t="n"/>
      <c r="H347" s="44" t="s">
        <v>875</v>
      </c>
      <c r="I347" s="44" t="s">
        <v>15</v>
      </c>
      <c r="J347" s="3" t="n"/>
      <c r="K347" s="3" t="n"/>
      <c r="L347" s="3" t="n"/>
      <c r="M347" s="44" t="n"/>
      <c r="N347" s="44" t="n"/>
      <c r="O347" s="44" t="n"/>
      <c r="P347" s="44" t="n"/>
      <c r="Q347" s="44" t="n"/>
      <c r="R347" s="44" t="n"/>
      <c r="S347" s="44" t="n"/>
      <c r="T347" s="44" t="n"/>
      <c r="U347" s="44" t="n"/>
      <c r="V347" s="44" t="n"/>
      <c r="W347" s="44" t="n"/>
      <c r="X347" s="44" t="n"/>
      <c r="Y347" s="44" t="n"/>
      <c r="Z347" s="44" t="n"/>
    </row>
    <row customHeight="1" ht="15.75" r="348">
      <c r="A348" s="43" t="s">
        <v>1524</v>
      </c>
      <c r="B348" s="3" t="s">
        <v>1492</v>
      </c>
      <c r="C348" s="3" t="s">
        <v>1525</v>
      </c>
      <c r="D348" s="3" t="s">
        <v>1245</v>
      </c>
      <c r="E348" s="3" t="s">
        <v>1246</v>
      </c>
      <c r="F348" s="3" t="s">
        <v>1526</v>
      </c>
      <c r="G348" s="44" t="n"/>
      <c r="H348" s="44" t="s">
        <v>875</v>
      </c>
      <c r="I348" s="44" t="s">
        <v>15</v>
      </c>
      <c r="J348" s="3" t="n"/>
      <c r="K348" s="3" t="n"/>
      <c r="L348" s="3" t="n"/>
      <c r="M348" s="44" t="n"/>
      <c r="N348" s="44" t="n"/>
      <c r="O348" s="44" t="n"/>
      <c r="P348" s="44" t="n"/>
      <c r="Q348" s="44" t="n"/>
      <c r="R348" s="44" t="n"/>
      <c r="S348" s="44" t="n"/>
      <c r="T348" s="44" t="n"/>
      <c r="U348" s="44" t="n"/>
      <c r="V348" s="44" t="n"/>
      <c r="W348" s="44" t="n"/>
      <c r="X348" s="44" t="n"/>
      <c r="Y348" s="44" t="n"/>
      <c r="Z348" s="44" t="n"/>
    </row>
    <row customHeight="1" ht="15.75" r="349">
      <c r="A349" s="43" t="s">
        <v>1527</v>
      </c>
      <c r="B349" s="3" t="s">
        <v>1492</v>
      </c>
      <c r="C349" s="3" t="s">
        <v>1528</v>
      </c>
      <c r="D349" s="3" t="s">
        <v>1375</v>
      </c>
      <c r="E349" s="3" t="s">
        <v>1376</v>
      </c>
      <c r="F349" s="3" t="s">
        <v>1529</v>
      </c>
      <c r="G349" s="44" t="n"/>
      <c r="H349" s="44" t="s">
        <v>875</v>
      </c>
      <c r="I349" s="44" t="s">
        <v>15</v>
      </c>
      <c r="J349" s="3" t="n"/>
      <c r="K349" s="3" t="n"/>
      <c r="L349" s="3" t="n"/>
      <c r="M349" s="44" t="n"/>
      <c r="N349" s="44" t="n"/>
      <c r="O349" s="44" t="n"/>
      <c r="P349" s="44" t="n"/>
      <c r="Q349" s="44" t="n"/>
      <c r="R349" s="44" t="n"/>
      <c r="S349" s="44" t="n"/>
      <c r="T349" s="44" t="n"/>
      <c r="U349" s="44" t="n"/>
      <c r="V349" s="44" t="n"/>
      <c r="W349" s="44" t="n"/>
      <c r="X349" s="44" t="n"/>
      <c r="Y349" s="44" t="n"/>
      <c r="Z349" s="44" t="n"/>
    </row>
    <row customHeight="1" ht="15.75" r="350">
      <c r="A350" s="43" t="s">
        <v>1530</v>
      </c>
      <c r="B350" s="3" t="s">
        <v>1492</v>
      </c>
      <c r="C350" s="3" t="s">
        <v>1531</v>
      </c>
      <c r="D350" s="3" t="s">
        <v>1285</v>
      </c>
      <c r="E350" s="3" t="s">
        <v>1286</v>
      </c>
      <c r="F350" s="3" t="s">
        <v>1532</v>
      </c>
      <c r="G350" s="44" t="n"/>
      <c r="H350" s="44" t="s">
        <v>875</v>
      </c>
      <c r="I350" s="44" t="s">
        <v>15</v>
      </c>
      <c r="J350" s="3" t="n"/>
      <c r="K350" s="3" t="n"/>
      <c r="L350" s="3" t="n"/>
      <c r="M350" s="44" t="n"/>
      <c r="N350" s="44" t="n"/>
      <c r="O350" s="44" t="n"/>
      <c r="P350" s="44" t="n"/>
      <c r="Q350" s="44" t="n"/>
      <c r="R350" s="44" t="n"/>
      <c r="S350" s="44" t="n"/>
      <c r="T350" s="44" t="n"/>
      <c r="U350" s="44" t="n"/>
      <c r="V350" s="44" t="n"/>
      <c r="W350" s="44" t="n"/>
      <c r="X350" s="44" t="n"/>
      <c r="Y350" s="44" t="n"/>
      <c r="Z350" s="44" t="n"/>
    </row>
    <row customHeight="1" ht="15.75" r="351">
      <c r="A351" s="43" t="s">
        <v>1533</v>
      </c>
      <c r="B351" s="3" t="s">
        <v>1492</v>
      </c>
      <c r="C351" s="3" t="s">
        <v>1534</v>
      </c>
      <c r="D351" s="3" t="s">
        <v>1416</v>
      </c>
      <c r="E351" s="3" t="s">
        <v>1417</v>
      </c>
      <c r="F351" s="3" t="s">
        <v>1535</v>
      </c>
      <c r="G351" s="44" t="n"/>
      <c r="H351" s="44" t="s">
        <v>875</v>
      </c>
      <c r="I351" s="44" t="s">
        <v>15</v>
      </c>
      <c r="J351" s="3" t="n"/>
      <c r="K351" s="3" t="n"/>
      <c r="L351" s="3" t="n"/>
      <c r="M351" s="44" t="n"/>
      <c r="N351" s="44" t="n"/>
      <c r="O351" s="44" t="n"/>
      <c r="P351" s="44" t="n"/>
      <c r="Q351" s="44" t="n"/>
      <c r="R351" s="44" t="n"/>
      <c r="S351" s="44" t="n"/>
      <c r="T351" s="44" t="n"/>
      <c r="U351" s="44" t="n"/>
      <c r="V351" s="44" t="n"/>
      <c r="W351" s="44" t="n"/>
      <c r="X351" s="44" t="n"/>
      <c r="Y351" s="44" t="n"/>
      <c r="Z351" s="44" t="n"/>
    </row>
    <row customHeight="1" ht="15.75" r="352">
      <c r="A352" s="43" t="s">
        <v>1536</v>
      </c>
      <c r="B352" s="3" t="s">
        <v>1492</v>
      </c>
      <c r="C352" s="3" t="s">
        <v>1537</v>
      </c>
      <c r="D352" s="3" t="s">
        <v>1141</v>
      </c>
      <c r="E352" s="3" t="s">
        <v>1142</v>
      </c>
      <c r="F352" s="3" t="s">
        <v>1538</v>
      </c>
      <c r="G352" s="44" t="n"/>
      <c r="H352" s="44" t="s">
        <v>875</v>
      </c>
      <c r="I352" s="44" t="s">
        <v>15</v>
      </c>
      <c r="J352" s="3" t="n"/>
      <c r="K352" s="3" t="n"/>
      <c r="L352" s="3" t="n"/>
      <c r="M352" s="44" t="n"/>
      <c r="N352" s="44" t="n"/>
      <c r="O352" s="44" t="n"/>
      <c r="P352" s="44" t="n"/>
      <c r="Q352" s="44" t="n"/>
      <c r="R352" s="44" t="n"/>
      <c r="S352" s="44" t="n"/>
      <c r="T352" s="44" t="n"/>
      <c r="U352" s="44" t="n"/>
      <c r="V352" s="44" t="n"/>
      <c r="W352" s="44" t="n"/>
      <c r="X352" s="44" t="n"/>
      <c r="Y352" s="44" t="n"/>
      <c r="Z352" s="44" t="n"/>
    </row>
    <row customHeight="1" ht="15.75" r="353">
      <c r="A353" s="43" t="s">
        <v>1539</v>
      </c>
      <c r="B353" s="3" t="s">
        <v>1492</v>
      </c>
      <c r="C353" s="3" t="s">
        <v>1540</v>
      </c>
      <c r="D353" s="3" t="s">
        <v>1083</v>
      </c>
      <c r="E353" s="3" t="s">
        <v>1084</v>
      </c>
      <c r="F353" s="3" t="s">
        <v>1541</v>
      </c>
      <c r="G353" s="133">
        <f>HYPERLINK("http://www.cidj.com/", "https://www.cidj.com")</f>
        <v/>
      </c>
      <c r="H353" s="44" t="s">
        <v>875</v>
      </c>
      <c r="I353" s="44" t="s">
        <v>15</v>
      </c>
      <c r="J353" s="3" t="n"/>
      <c r="K353" s="3" t="n"/>
      <c r="L353" s="3" t="n"/>
      <c r="M353" s="44" t="n"/>
      <c r="N353" s="44" t="n"/>
      <c r="O353" s="44" t="n"/>
      <c r="P353" s="44" t="n"/>
      <c r="Q353" s="44" t="n"/>
      <c r="R353" s="44" t="n"/>
      <c r="S353" s="44" t="n"/>
      <c r="T353" s="44" t="n"/>
      <c r="U353" s="44" t="n"/>
      <c r="V353" s="44" t="n"/>
      <c r="W353" s="44" t="n"/>
      <c r="X353" s="44" t="n"/>
      <c r="Y353" s="44" t="n"/>
      <c r="Z353" s="44" t="n"/>
    </row>
    <row customHeight="1" ht="15.75" r="354">
      <c r="A354" s="43" t="s">
        <v>1542</v>
      </c>
      <c r="B354" s="3" t="s">
        <v>1492</v>
      </c>
      <c r="C354" s="3" t="s">
        <v>1543</v>
      </c>
      <c r="D354" s="3" t="s">
        <v>897</v>
      </c>
      <c r="E354" s="3" t="s">
        <v>898</v>
      </c>
      <c r="F354" s="3" t="s">
        <v>1544</v>
      </c>
      <c r="G354" s="133">
        <f>HYPERLINK("http://www.vitry94.fr/", "https://www.vitry94.fr")</f>
        <v/>
      </c>
      <c r="H354" s="44" t="s">
        <v>875</v>
      </c>
      <c r="I354" s="44" t="s">
        <v>15</v>
      </c>
      <c r="J354" s="3" t="n"/>
      <c r="K354" s="3" t="n"/>
      <c r="L354" s="3" t="n"/>
      <c r="M354" s="44" t="n"/>
      <c r="N354" s="44" t="n"/>
      <c r="O354" s="44" t="n"/>
      <c r="P354" s="44" t="n"/>
      <c r="Q354" s="44" t="n"/>
      <c r="R354" s="44" t="n"/>
      <c r="S354" s="44" t="n"/>
      <c r="T354" s="44" t="n"/>
      <c r="U354" s="44" t="n"/>
      <c r="V354" s="44" t="n"/>
      <c r="W354" s="44" t="n"/>
      <c r="X354" s="44" t="n"/>
      <c r="Y354" s="44" t="n"/>
      <c r="Z354" s="44" t="n"/>
    </row>
    <row customHeight="1" ht="15.75" r="355">
      <c r="A355" s="43" t="s">
        <v>1545</v>
      </c>
      <c r="B355" s="3" t="s">
        <v>1492</v>
      </c>
      <c r="C355" s="3" t="s">
        <v>1546</v>
      </c>
      <c r="D355" s="3" t="s">
        <v>1116</v>
      </c>
      <c r="E355" s="3" t="s">
        <v>1117</v>
      </c>
      <c r="F355" s="3" t="s">
        <v>1547</v>
      </c>
      <c r="G355" s="44" t="n"/>
      <c r="H355" s="44" t="s">
        <v>875</v>
      </c>
      <c r="I355" s="44" t="s">
        <v>15</v>
      </c>
      <c r="J355" s="3" t="n"/>
      <c r="K355" s="3" t="n"/>
      <c r="L355" s="3" t="n"/>
      <c r="M355" s="44" t="n"/>
      <c r="N355" s="44" t="n"/>
      <c r="O355" s="44" t="n"/>
      <c r="P355" s="44" t="n"/>
      <c r="Q355" s="44" t="n"/>
      <c r="R355" s="44" t="n"/>
      <c r="S355" s="44" t="n"/>
      <c r="T355" s="44" t="n"/>
      <c r="U355" s="44" t="n"/>
      <c r="V355" s="44" t="n"/>
      <c r="W355" s="44" t="n"/>
      <c r="X355" s="44" t="n"/>
      <c r="Y355" s="44" t="n"/>
      <c r="Z355" s="44" t="n"/>
    </row>
    <row customHeight="1" ht="15.75" r="356">
      <c r="A356" s="43" t="s">
        <v>1548</v>
      </c>
      <c r="B356" s="3" t="s">
        <v>1508</v>
      </c>
      <c r="C356" s="3" t="s">
        <v>1549</v>
      </c>
      <c r="D356" s="3" t="s">
        <v>1365</v>
      </c>
      <c r="E356" s="3" t="s">
        <v>1366</v>
      </c>
      <c r="F356" s="3" t="s">
        <v>1550</v>
      </c>
      <c r="G356" s="44" t="n"/>
      <c r="H356" s="44" t="s">
        <v>875</v>
      </c>
      <c r="I356" s="44" t="s">
        <v>15</v>
      </c>
      <c r="J356" s="3" t="n"/>
      <c r="K356" s="3" t="n"/>
      <c r="L356" s="3" t="n"/>
      <c r="M356" s="44" t="n"/>
      <c r="N356" s="44" t="n"/>
      <c r="O356" s="44" t="n"/>
      <c r="P356" s="44" t="n"/>
      <c r="Q356" s="44" t="n"/>
      <c r="R356" s="44" t="n"/>
      <c r="S356" s="44" t="n"/>
      <c r="T356" s="44" t="n"/>
      <c r="U356" s="44" t="n"/>
      <c r="V356" s="44" t="n"/>
      <c r="W356" s="44" t="n"/>
      <c r="X356" s="44" t="n"/>
      <c r="Y356" s="44" t="n"/>
      <c r="Z356" s="44" t="n"/>
    </row>
    <row customHeight="1" ht="15.75" r="357">
      <c r="A357" s="43" t="s">
        <v>1551</v>
      </c>
      <c r="B357" s="3" t="s">
        <v>1552</v>
      </c>
      <c r="C357" s="3" t="s">
        <v>1449</v>
      </c>
      <c r="D357" s="3" t="s">
        <v>997</v>
      </c>
      <c r="E357" s="3" t="s">
        <v>981</v>
      </c>
      <c r="F357" s="3" t="s">
        <v>1553</v>
      </c>
      <c r="G357" s="133">
        <f>HYPERLINK("http://www.netvibes.com/", "https://www.netvibes.com")</f>
        <v/>
      </c>
      <c r="H357" s="44" t="s">
        <v>875</v>
      </c>
      <c r="I357" s="44" t="s">
        <v>15</v>
      </c>
      <c r="J357" s="3" t="n"/>
      <c r="K357" s="3" t="n"/>
      <c r="L357" s="3" t="n"/>
      <c r="M357" s="44" t="n"/>
      <c r="N357" s="44" t="n"/>
      <c r="O357" s="44" t="n"/>
      <c r="P357" s="44" t="n"/>
      <c r="Q357" s="44" t="n"/>
      <c r="R357" s="44" t="n"/>
      <c r="S357" s="44" t="n"/>
      <c r="T357" s="44" t="n"/>
      <c r="U357" s="44" t="n"/>
      <c r="V357" s="44" t="n"/>
      <c r="W357" s="44" t="n"/>
      <c r="X357" s="44" t="n"/>
      <c r="Y357" s="44" t="n"/>
      <c r="Z357" s="44" t="n"/>
    </row>
    <row customFormat="1" customHeight="1" ht="15.75" r="358" s="126">
      <c r="A358" s="43" t="s">
        <v>1554</v>
      </c>
      <c r="B358" s="3" t="s">
        <v>1555</v>
      </c>
      <c r="C358" s="3" t="n"/>
      <c r="D358" s="3" t="n"/>
      <c r="E358" s="3" t="s">
        <v>967</v>
      </c>
      <c r="F358" s="3" t="n"/>
      <c r="G358" s="44" t="n"/>
      <c r="H358" s="44" t="s">
        <v>875</v>
      </c>
      <c r="I358" s="44" t="s">
        <v>15</v>
      </c>
      <c r="J358" s="3" t="n"/>
      <c r="K358" s="3" t="n"/>
      <c r="L358" s="3" t="n"/>
      <c r="M358" s="44" t="n"/>
      <c r="N358" s="44" t="n"/>
      <c r="O358" s="44" t="n"/>
      <c r="P358" s="44" t="n"/>
      <c r="Q358" s="44" t="n"/>
      <c r="R358" s="44" t="n"/>
      <c r="S358" s="44" t="n"/>
      <c r="T358" s="44" t="n"/>
      <c r="U358" s="44" t="n"/>
      <c r="V358" s="44" t="n"/>
      <c r="W358" s="44" t="n"/>
      <c r="X358" s="44" t="n"/>
      <c r="Y358" s="44" t="n"/>
      <c r="Z358" s="44" t="n"/>
    </row>
    <row customFormat="1" customHeight="1" ht="15.75" r="359" s="126">
      <c r="A359" s="43" t="s">
        <v>1556</v>
      </c>
      <c r="B359" s="3" t="s">
        <v>1557</v>
      </c>
      <c r="C359" s="3" t="n"/>
      <c r="D359" s="3" t="n"/>
      <c r="E359" s="3" t="s">
        <v>916</v>
      </c>
      <c r="F359" s="3" t="n"/>
      <c r="G359" s="44" t="n"/>
      <c r="H359" s="44" t="s">
        <v>875</v>
      </c>
      <c r="I359" s="44" t="s">
        <v>15</v>
      </c>
      <c r="J359" s="3" t="n"/>
      <c r="K359" s="3" t="n"/>
      <c r="L359" s="3" t="n"/>
      <c r="M359" s="44" t="n"/>
      <c r="N359" s="44" t="n"/>
      <c r="O359" s="44" t="n"/>
      <c r="P359" s="44" t="n"/>
      <c r="Q359" s="44" t="n"/>
      <c r="R359" s="44" t="n"/>
      <c r="S359" s="44" t="n"/>
      <c r="T359" s="44" t="n"/>
      <c r="U359" s="44" t="n"/>
      <c r="V359" s="44" t="n"/>
      <c r="W359" s="44" t="n"/>
      <c r="X359" s="44" t="n"/>
      <c r="Y359" s="44" t="n"/>
      <c r="Z359" s="44" t="n"/>
    </row>
    <row customHeight="1" ht="15.75" r="360">
      <c r="A360" s="43" t="s">
        <v>1558</v>
      </c>
      <c r="B360" s="3" t="s">
        <v>1559</v>
      </c>
      <c r="C360" s="3" t="s">
        <v>1560</v>
      </c>
      <c r="D360" s="3" t="s">
        <v>1083</v>
      </c>
      <c r="E360" s="3" t="s">
        <v>1084</v>
      </c>
      <c r="F360" s="3" t="s">
        <v>1561</v>
      </c>
      <c r="G360" s="133">
        <f>HYPERLINK("http://www.charenton.fr/", "https://www.charenton.fr")</f>
        <v/>
      </c>
      <c r="H360" s="44" t="s">
        <v>875</v>
      </c>
      <c r="I360" s="44" t="s">
        <v>15</v>
      </c>
      <c r="J360" s="3" t="n"/>
      <c r="K360" s="3" t="n"/>
      <c r="L360" s="3" t="n"/>
      <c r="M360" s="44" t="n"/>
      <c r="N360" s="44" t="n"/>
      <c r="O360" s="44" t="n"/>
      <c r="P360" s="44" t="n"/>
      <c r="Q360" s="44" t="n"/>
      <c r="R360" s="44" t="n"/>
      <c r="S360" s="44" t="n"/>
      <c r="T360" s="44" t="n"/>
      <c r="U360" s="44" t="n"/>
      <c r="V360" s="44" t="n"/>
      <c r="W360" s="44" t="n"/>
      <c r="X360" s="44" t="n"/>
      <c r="Y360" s="44" t="n"/>
      <c r="Z360" s="44" t="n"/>
    </row>
    <row customHeight="1" ht="15.75" r="361">
      <c r="A361" s="43" t="s">
        <v>1562</v>
      </c>
      <c r="B361" s="3" t="s">
        <v>1563</v>
      </c>
      <c r="C361" s="3" t="s">
        <v>1564</v>
      </c>
      <c r="D361" s="3" t="s">
        <v>1015</v>
      </c>
      <c r="E361" s="3" t="s">
        <v>1016</v>
      </c>
      <c r="F361" s="121" t="s">
        <v>1565</v>
      </c>
      <c r="G361" s="44" t="n"/>
      <c r="H361" s="44" t="s">
        <v>875</v>
      </c>
      <c r="I361" s="44" t="s">
        <v>15</v>
      </c>
      <c r="J361" s="3" t="n"/>
      <c r="K361" s="3" t="n"/>
      <c r="L361" s="3" t="n"/>
      <c r="M361" s="44" t="n"/>
      <c r="N361" s="44" t="n"/>
      <c r="O361" s="44" t="n"/>
      <c r="P361" s="44" t="n"/>
      <c r="Q361" s="44" t="n"/>
      <c r="R361" s="44" t="n"/>
      <c r="S361" s="44" t="n"/>
      <c r="T361" s="44" t="n"/>
      <c r="U361" s="44" t="n"/>
      <c r="V361" s="44" t="n"/>
      <c r="W361" s="44" t="n"/>
      <c r="X361" s="44" t="n"/>
      <c r="Y361" s="44" t="n"/>
      <c r="Z361" s="44" t="n"/>
    </row>
    <row customHeight="1" ht="15.75" r="362">
      <c r="A362" s="43" t="s">
        <v>1566</v>
      </c>
      <c r="B362" s="3" t="s">
        <v>1567</v>
      </c>
      <c r="C362" s="3" t="s">
        <v>1568</v>
      </c>
      <c r="D362" s="3" t="s">
        <v>1569</v>
      </c>
      <c r="E362" s="3" t="s">
        <v>1570</v>
      </c>
      <c r="F362" s="25" t="s">
        <v>1571</v>
      </c>
      <c r="G362" s="133">
        <f>HYPERLINK("http://www.jehol-77.com", "https://www.jehol-77.com")</f>
        <v/>
      </c>
      <c r="H362" s="44" t="s">
        <v>1236</v>
      </c>
      <c r="I362" s="3" t="s">
        <v>1137</v>
      </c>
      <c r="J362" s="3" t="n"/>
      <c r="K362" s="3" t="n"/>
      <c r="L362" s="3" t="n"/>
      <c r="M362" s="44" t="n"/>
      <c r="N362" s="44" t="n"/>
      <c r="O362" s="44" t="n"/>
      <c r="P362" s="44" t="n"/>
      <c r="Q362" s="44" t="n"/>
      <c r="R362" s="44" t="n"/>
      <c r="S362" s="44" t="n"/>
      <c r="T362" s="44" t="n"/>
      <c r="U362" s="44" t="n"/>
      <c r="V362" s="44" t="n"/>
      <c r="W362" s="44" t="n"/>
      <c r="X362" s="44" t="n"/>
      <c r="Y362" s="44" t="n"/>
      <c r="Z362" s="44" t="n"/>
    </row>
    <row customHeight="1" ht="15.75" r="363">
      <c r="A363" s="43" t="s">
        <v>1572</v>
      </c>
      <c r="B363" s="122" t="s">
        <v>1573</v>
      </c>
      <c r="C363" s="3" t="s">
        <v>1574</v>
      </c>
      <c r="D363" s="3" t="s">
        <v>1575</v>
      </c>
      <c r="E363" s="3" t="s">
        <v>1576</v>
      </c>
      <c r="F363" s="25" t="s">
        <v>1577</v>
      </c>
      <c r="G363" s="134">
        <f>HYPERLINK("https://cc2morin.fr", "https://cc2morin.fr")</f>
        <v/>
      </c>
      <c r="H363" s="44" t="s">
        <v>1236</v>
      </c>
      <c r="I363" s="3" t="s">
        <v>1137</v>
      </c>
      <c r="J363" s="3" t="n"/>
      <c r="K363" s="3" t="n"/>
      <c r="L363" s="3" t="n"/>
      <c r="M363" s="44" t="n"/>
      <c r="N363" s="44" t="n"/>
      <c r="O363" s="44" t="n"/>
      <c r="P363" s="44" t="n"/>
      <c r="Q363" s="44" t="n"/>
      <c r="R363" s="44" t="n"/>
      <c r="S363" s="44" t="n"/>
      <c r="T363" s="44" t="n"/>
      <c r="U363" s="44" t="n"/>
      <c r="V363" s="44" t="n"/>
      <c r="W363" s="44" t="n"/>
      <c r="X363" s="44" t="n"/>
      <c r="Y363" s="44" t="n"/>
      <c r="Z363" s="44" t="n"/>
    </row>
    <row customHeight="1" ht="15.75" r="364">
      <c r="A364" s="43" t="s">
        <v>1578</v>
      </c>
      <c r="B364" s="3" t="s">
        <v>1579</v>
      </c>
      <c r="C364" s="3" t="s">
        <v>1580</v>
      </c>
      <c r="D364" s="3" t="s">
        <v>1581</v>
      </c>
      <c r="E364" s="3" t="s">
        <v>1582</v>
      </c>
      <c r="F364" s="25" t="s">
        <v>1583</v>
      </c>
      <c r="G364" s="123" t="n"/>
      <c r="H364" s="44" t="s">
        <v>1236</v>
      </c>
      <c r="I364" s="3" t="s">
        <v>1137</v>
      </c>
      <c r="J364" s="3" t="n"/>
      <c r="K364" s="3" t="n"/>
      <c r="L364" s="3" t="n"/>
      <c r="M364" s="44" t="n"/>
      <c r="N364" s="44" t="n"/>
      <c r="O364" s="44" t="n"/>
      <c r="P364" s="44" t="n"/>
      <c r="Q364" s="44" t="n"/>
      <c r="R364" s="44" t="n"/>
      <c r="S364" s="44" t="n"/>
      <c r="T364" s="44" t="n"/>
      <c r="U364" s="44" t="n"/>
      <c r="V364" s="44" t="n"/>
      <c r="W364" s="44" t="n"/>
      <c r="X364" s="44" t="n"/>
      <c r="Y364" s="44" t="n"/>
      <c r="Z364" s="44" t="n"/>
    </row>
    <row customHeight="1" ht="15.75" r="365">
      <c r="A365" s="43" t="s">
        <v>1584</v>
      </c>
      <c r="B365" s="3" t="s">
        <v>1585</v>
      </c>
      <c r="C365" s="3" t="s">
        <v>1586</v>
      </c>
      <c r="D365" s="3" t="s">
        <v>1587</v>
      </c>
      <c r="E365" s="3" t="s">
        <v>1588</v>
      </c>
      <c r="F365" s="25" t="s">
        <v>1589</v>
      </c>
      <c r="G365" s="134">
        <f>HYPERLINK("https://assenmarche.wixsite.com/asso", "https://assenmarche.wixsite.com/asso")</f>
        <v/>
      </c>
      <c r="H365" s="44" t="s">
        <v>1236</v>
      </c>
      <c r="I365" s="3" t="s">
        <v>1137</v>
      </c>
      <c r="J365" s="3" t="n"/>
      <c r="K365" s="3" t="n"/>
      <c r="L365" s="3" t="n"/>
      <c r="M365" s="44" t="n"/>
      <c r="N365" s="44" t="n"/>
      <c r="O365" s="44" t="n"/>
      <c r="P365" s="44" t="n"/>
      <c r="Q365" s="44" t="n"/>
      <c r="R365" s="44" t="n"/>
      <c r="S365" s="44" t="n"/>
      <c r="T365" s="44" t="n"/>
      <c r="U365" s="44" t="n"/>
      <c r="V365" s="44" t="n"/>
      <c r="W365" s="44" t="n"/>
      <c r="X365" s="44" t="n"/>
      <c r="Y365" s="44" t="n"/>
      <c r="Z365" s="44" t="n"/>
    </row>
    <row customHeight="1" ht="15.75" r="366">
      <c r="A366" s="43" t="s">
        <v>1590</v>
      </c>
      <c r="B366" s="3" t="s">
        <v>1591</v>
      </c>
      <c r="C366" s="3" t="s">
        <v>1592</v>
      </c>
      <c r="D366" s="3" t="s">
        <v>1593</v>
      </c>
      <c r="E366" s="3" t="s">
        <v>1594</v>
      </c>
      <c r="F366" s="25" t="s">
        <v>1595</v>
      </c>
      <c r="G366" s="134">
        <f>HYPERLINK("https://assontic.fr", "https://assontic.fr")</f>
        <v/>
      </c>
      <c r="H366" s="44" t="s">
        <v>1236</v>
      </c>
      <c r="I366" s="3" t="s">
        <v>1137</v>
      </c>
      <c r="J366" s="3" t="n"/>
      <c r="K366" s="3" t="n"/>
      <c r="L366" s="3" t="n"/>
      <c r="M366" s="44" t="n"/>
      <c r="N366" s="44" t="n"/>
      <c r="O366" s="44" t="n"/>
      <c r="P366" s="44" t="n"/>
      <c r="Q366" s="44" t="n"/>
      <c r="R366" s="44" t="n"/>
      <c r="S366" s="44" t="n"/>
      <c r="T366" s="44" t="n"/>
      <c r="U366" s="44" t="n"/>
      <c r="V366" s="44" t="n"/>
      <c r="W366" s="44" t="n"/>
      <c r="X366" s="44" t="n"/>
      <c r="Y366" s="44" t="n"/>
      <c r="Z366" s="44" t="n"/>
    </row>
    <row customHeight="1" ht="15.75" r="367">
      <c r="A367" s="43" t="s">
        <v>1596</v>
      </c>
      <c r="B367" s="3" t="s">
        <v>1597</v>
      </c>
      <c r="C367" s="3" t="s">
        <v>1598</v>
      </c>
      <c r="D367" s="3" t="s">
        <v>253</v>
      </c>
      <c r="E367" s="3" t="s">
        <v>254</v>
      </c>
      <c r="F367" s="25" t="s">
        <v>1147</v>
      </c>
      <c r="G367" s="134">
        <f>HYPERLINK("https://cscoop-le110.fr/", "https://cscoop-le110.fr/")</f>
        <v/>
      </c>
      <c r="H367" s="44" t="s">
        <v>1236</v>
      </c>
      <c r="I367" s="3" t="s">
        <v>1137</v>
      </c>
      <c r="J367" s="3" t="n"/>
      <c r="K367" s="3" t="n"/>
      <c r="L367" s="3" t="n"/>
      <c r="M367" s="44" t="n"/>
      <c r="N367" s="44" t="n"/>
      <c r="O367" s="44" t="n"/>
      <c r="P367" s="44" t="n"/>
      <c r="Q367" s="44" t="n"/>
      <c r="R367" s="44" t="n"/>
      <c r="S367" s="44" t="n"/>
      <c r="T367" s="44" t="n"/>
      <c r="U367" s="44" t="n"/>
      <c r="V367" s="44" t="n"/>
      <c r="W367" s="44" t="n"/>
      <c r="X367" s="44" t="n"/>
      <c r="Y367" s="44" t="n"/>
      <c r="Z367" s="44" t="n"/>
    </row>
    <row customHeight="1" ht="15.75" r="368">
      <c r="A368" s="43" t="s">
        <v>1599</v>
      </c>
      <c r="B368" s="3" t="s">
        <v>1600</v>
      </c>
      <c r="C368" s="3" t="s">
        <v>1601</v>
      </c>
      <c r="D368" s="3" t="s">
        <v>1581</v>
      </c>
      <c r="E368" s="3" t="s">
        <v>1582</v>
      </c>
      <c r="F368" s="25" t="s">
        <v>1602</v>
      </c>
      <c r="G368" s="134">
        <f>HYPERLINK("https://www.assol-mncp.fr", "https://www.assol-mncp.fr")</f>
        <v/>
      </c>
      <c r="H368" s="44" t="s">
        <v>1236</v>
      </c>
      <c r="I368" s="3" t="s">
        <v>1137</v>
      </c>
      <c r="J368" s="3" t="n"/>
      <c r="K368" s="3" t="n"/>
      <c r="L368" s="3" t="n"/>
      <c r="M368" s="44" t="n"/>
      <c r="N368" s="44" t="n"/>
      <c r="O368" s="44" t="n"/>
      <c r="P368" s="44" t="n"/>
      <c r="Q368" s="44" t="n"/>
      <c r="R368" s="44" t="n"/>
      <c r="S368" s="44" t="n"/>
      <c r="T368" s="44" t="n"/>
      <c r="U368" s="44" t="n"/>
      <c r="V368" s="44" t="n"/>
      <c r="W368" s="44" t="n"/>
      <c r="X368" s="44" t="n"/>
      <c r="Y368" s="44" t="n"/>
      <c r="Z368" s="44" t="n"/>
    </row>
    <row customHeight="1" ht="15.75" r="369">
      <c r="A369" s="43" t="s">
        <v>1603</v>
      </c>
      <c r="B369" s="3" t="s">
        <v>1604</v>
      </c>
      <c r="C369" s="3" t="s">
        <v>1605</v>
      </c>
      <c r="D369" s="3" t="s">
        <v>1606</v>
      </c>
      <c r="E369" s="3" t="s">
        <v>1607</v>
      </c>
      <c r="F369" s="3" t="s">
        <v>1608</v>
      </c>
      <c r="G369" s="134">
        <f>HYPERLINK("https://picoulet.centres-sociaux.fr/", "https://picoulet.centres-sociaux.fr/")</f>
        <v/>
      </c>
      <c r="H369" s="44" t="s">
        <v>1236</v>
      </c>
      <c r="I369" s="3" t="s">
        <v>1137</v>
      </c>
      <c r="J369" s="3" t="n"/>
      <c r="K369" s="3" t="n"/>
      <c r="L369" s="3" t="n"/>
      <c r="M369" s="44" t="n"/>
      <c r="N369" s="44" t="n"/>
      <c r="O369" s="44" t="n"/>
      <c r="P369" s="44" t="n"/>
      <c r="Q369" s="44" t="n"/>
      <c r="R369" s="44" t="n"/>
      <c r="S369" s="44" t="n"/>
      <c r="T369" s="44" t="n"/>
      <c r="U369" s="44" t="n"/>
      <c r="V369" s="44" t="n"/>
      <c r="W369" s="44" t="n"/>
      <c r="X369" s="44" t="n"/>
      <c r="Y369" s="44" t="n"/>
      <c r="Z369" s="44" t="n"/>
    </row>
    <row customHeight="1" ht="15.75" r="370">
      <c r="A370" s="43" t="s">
        <v>1609</v>
      </c>
      <c r="B370" s="3" t="s">
        <v>1610</v>
      </c>
      <c r="C370" s="3" t="s">
        <v>1611</v>
      </c>
      <c r="D370" s="3" t="s">
        <v>1612</v>
      </c>
      <c r="E370" s="3" t="s">
        <v>1613</v>
      </c>
      <c r="F370" s="3" t="s">
        <v>1614</v>
      </c>
      <c r="G370" s="134">
        <f>HYPERLINK("https://www.igny.fr/vivre-a-igny/le-patio/", "https://www.igny.fr/vivre-a-igny/le-patio/")</f>
        <v/>
      </c>
      <c r="H370" s="44" t="s">
        <v>1236</v>
      </c>
      <c r="I370" s="3" t="s">
        <v>1615</v>
      </c>
      <c r="J370" s="3" t="n"/>
      <c r="K370" s="3" t="n"/>
      <c r="L370" s="3" t="n"/>
      <c r="M370" s="44" t="n"/>
      <c r="N370" s="44" t="n"/>
      <c r="O370" s="44" t="n"/>
      <c r="P370" s="44" t="n"/>
      <c r="Q370" s="44" t="n"/>
      <c r="R370" s="44" t="n"/>
      <c r="S370" s="44" t="n"/>
      <c r="T370" s="44" t="n"/>
      <c r="U370" s="44" t="n"/>
      <c r="V370" s="44" t="n"/>
      <c r="W370" s="44" t="n"/>
      <c r="X370" s="44" t="n"/>
      <c r="Y370" s="44" t="n"/>
      <c r="Z370" s="44" t="n"/>
    </row>
    <row customHeight="1" ht="15.75" r="371">
      <c r="A371" s="43" t="s">
        <v>1616</v>
      </c>
      <c r="B371" s="3" t="s">
        <v>1617</v>
      </c>
      <c r="C371" s="3" t="s">
        <v>1618</v>
      </c>
      <c r="D371" s="3" t="s">
        <v>1619</v>
      </c>
      <c r="E371" s="3" t="s">
        <v>1607</v>
      </c>
      <c r="F371" s="111" t="s">
        <v>1620</v>
      </c>
      <c r="G371" s="123" t="s">
        <v>1621</v>
      </c>
      <c r="H371" s="44" t="s">
        <v>1236</v>
      </c>
      <c r="I371" s="3" t="s">
        <v>1622</v>
      </c>
      <c r="J371" s="3" t="n"/>
      <c r="K371" s="3" t="n"/>
      <c r="L371" s="3" t="n"/>
      <c r="M371" s="44" t="n"/>
      <c r="N371" s="44" t="n"/>
      <c r="O371" s="44" t="n"/>
      <c r="P371" s="44" t="n"/>
      <c r="Q371" s="44" t="n"/>
      <c r="R371" s="44" t="n"/>
      <c r="S371" s="44" t="n"/>
      <c r="T371" s="44" t="n"/>
      <c r="U371" s="44" t="n"/>
      <c r="V371" s="44" t="n"/>
      <c r="W371" s="44" t="n"/>
      <c r="X371" s="44" t="n"/>
      <c r="Y371" s="44" t="n"/>
      <c r="Z371" s="44" t="n"/>
    </row>
    <row customHeight="1" ht="15.75" r="372">
      <c r="A372" s="43" t="s">
        <v>1623</v>
      </c>
      <c r="B372" s="1" t="s">
        <v>1617</v>
      </c>
      <c r="C372" s="1" t="s">
        <v>1624</v>
      </c>
      <c r="D372" s="3" t="s">
        <v>1606</v>
      </c>
      <c r="E372" s="3" t="s">
        <v>1607</v>
      </c>
      <c r="F372" s="111" t="s">
        <v>985</v>
      </c>
      <c r="G372" s="123" t="s">
        <v>1625</v>
      </c>
      <c r="H372" s="44" t="s">
        <v>1236</v>
      </c>
      <c r="I372" s="3" t="s">
        <v>1622</v>
      </c>
      <c r="J372" s="3" t="n"/>
      <c r="K372" s="3" t="n"/>
      <c r="L372" s="3" t="n"/>
      <c r="M372" s="44" t="n"/>
      <c r="N372" s="44" t="n"/>
      <c r="O372" s="44" t="n"/>
      <c r="P372" s="44" t="n"/>
      <c r="Q372" s="44" t="n"/>
      <c r="R372" s="44" t="n"/>
      <c r="S372" s="44" t="n"/>
      <c r="T372" s="44" t="n"/>
      <c r="U372" s="44" t="n"/>
      <c r="V372" s="44" t="n"/>
      <c r="W372" s="44" t="n"/>
      <c r="X372" s="44" t="n"/>
      <c r="Y372" s="44" t="n"/>
      <c r="Z372" s="44" t="n"/>
    </row>
    <row customHeight="1" ht="15.75" r="373">
      <c r="A373" s="43" t="s">
        <v>1626</v>
      </c>
      <c r="B373" s="1" t="s">
        <v>1617</v>
      </c>
      <c r="C373" s="1" t="s">
        <v>1627</v>
      </c>
      <c r="D373" s="3" t="s">
        <v>1628</v>
      </c>
      <c r="E373" s="3" t="s">
        <v>1607</v>
      </c>
      <c r="F373" s="111" t="s">
        <v>1629</v>
      </c>
      <c r="G373" s="123" t="s">
        <v>1625</v>
      </c>
      <c r="H373" s="44" t="s">
        <v>1236</v>
      </c>
      <c r="I373" s="3" t="s">
        <v>1622</v>
      </c>
      <c r="J373" s="3" t="n"/>
      <c r="K373" s="3" t="n"/>
      <c r="L373" s="3" t="n"/>
      <c r="M373" s="44" t="n"/>
      <c r="N373" s="44" t="n"/>
      <c r="O373" s="44" t="n"/>
      <c r="P373" s="44" t="n"/>
      <c r="Q373" s="44" t="n"/>
      <c r="R373" s="44" t="n"/>
      <c r="S373" s="44" t="n"/>
      <c r="T373" s="44" t="n"/>
      <c r="U373" s="44" t="n"/>
      <c r="V373" s="44" t="n"/>
      <c r="W373" s="44" t="n"/>
      <c r="X373" s="44" t="n"/>
      <c r="Y373" s="44" t="n"/>
      <c r="Z373" s="44" t="n"/>
    </row>
    <row customHeight="1" ht="15.75" r="374">
      <c r="A374" s="43" t="s">
        <v>1630</v>
      </c>
      <c r="B374" s="1" t="s">
        <v>1617</v>
      </c>
      <c r="C374" s="1" t="s">
        <v>1631</v>
      </c>
      <c r="D374" s="3" t="s">
        <v>1619</v>
      </c>
      <c r="E374" s="3" t="s">
        <v>1607</v>
      </c>
      <c r="F374" s="111" t="s">
        <v>1632</v>
      </c>
      <c r="G374" s="123" t="s">
        <v>1625</v>
      </c>
      <c r="H374" s="44" t="s">
        <v>1236</v>
      </c>
      <c r="I374" s="3" t="s">
        <v>1622</v>
      </c>
      <c r="J374" s="3" t="n"/>
      <c r="K374" s="3" t="n"/>
      <c r="L374" s="3" t="n"/>
      <c r="M374" s="44" t="n"/>
      <c r="N374" s="44" t="n"/>
      <c r="O374" s="44" t="n"/>
      <c r="P374" s="44" t="n"/>
      <c r="Q374" s="44" t="n"/>
      <c r="R374" s="44" t="n"/>
      <c r="S374" s="44" t="n"/>
      <c r="T374" s="44" t="n"/>
      <c r="U374" s="44" t="n"/>
      <c r="V374" s="44" t="n"/>
      <c r="W374" s="44" t="n"/>
      <c r="X374" s="44" t="n"/>
      <c r="Y374" s="44" t="n"/>
      <c r="Z374" s="44" t="n"/>
    </row>
    <row customHeight="1" ht="15.75" r="375">
      <c r="B375" s="122" t="n"/>
      <c r="C375" s="3" t="n"/>
      <c r="D375" s="3" t="n"/>
      <c r="E375" s="3" t="n"/>
      <c r="F375" s="25" t="n"/>
      <c r="G375" s="123" t="n"/>
      <c r="H375" s="44" t="n"/>
      <c r="I375" s="3" t="n"/>
      <c r="J375" s="3" t="n"/>
      <c r="K375" s="3" t="n"/>
      <c r="L375" s="3" t="n"/>
      <c r="M375" s="44" t="n"/>
      <c r="N375" s="44" t="n"/>
      <c r="O375" s="44" t="n"/>
      <c r="P375" s="44" t="n"/>
      <c r="Q375" s="44" t="n"/>
      <c r="R375" s="44" t="n"/>
      <c r="S375" s="44" t="n"/>
      <c r="T375" s="44" t="n"/>
      <c r="U375" s="44" t="n"/>
      <c r="V375" s="44" t="n"/>
      <c r="W375" s="44" t="n"/>
      <c r="X375" s="44" t="n"/>
      <c r="Y375" s="44" t="n"/>
      <c r="Z375" s="44" t="n"/>
    </row>
    <row customHeight="1" ht="15.75" r="376">
      <c r="B376" s="122" t="n"/>
      <c r="C376" s="3" t="n"/>
      <c r="D376" s="3" t="n"/>
      <c r="E376" s="3" t="n"/>
      <c r="F376" s="25" t="n"/>
      <c r="G376" s="123" t="n"/>
      <c r="H376" s="44" t="n"/>
      <c r="I376" s="3" t="n"/>
      <c r="J376" s="3" t="n"/>
      <c r="K376" s="3" t="n"/>
      <c r="L376" s="3" t="n"/>
      <c r="M376" s="44" t="n"/>
      <c r="N376" s="44" t="n"/>
      <c r="O376" s="44" t="n"/>
      <c r="P376" s="44" t="n"/>
      <c r="Q376" s="44" t="n"/>
      <c r="R376" s="44" t="n"/>
      <c r="S376" s="44" t="n"/>
      <c r="T376" s="44" t="n"/>
      <c r="U376" s="44" t="n"/>
      <c r="V376" s="44" t="n"/>
      <c r="W376" s="44" t="n"/>
      <c r="X376" s="44" t="n"/>
      <c r="Y376" s="44" t="n"/>
      <c r="Z376" s="44" t="n"/>
    </row>
    <row customHeight="1" ht="15.75" r="377">
      <c r="B377" s="122" t="n"/>
      <c r="C377" s="3" t="n"/>
      <c r="D377" s="3" t="n"/>
      <c r="E377" s="3" t="n"/>
      <c r="F377" s="25" t="n"/>
      <c r="G377" s="123" t="n"/>
      <c r="H377" s="44" t="n"/>
      <c r="I377" s="3" t="n"/>
      <c r="J377" s="3" t="n"/>
      <c r="K377" s="3" t="n"/>
      <c r="L377" s="3" t="n"/>
      <c r="M377" s="44" t="n"/>
      <c r="N377" s="44" t="n"/>
      <c r="O377" s="44" t="n"/>
      <c r="P377" s="44" t="n"/>
      <c r="Q377" s="44" t="n"/>
      <c r="R377" s="44" t="n"/>
      <c r="S377" s="44" t="n"/>
      <c r="T377" s="44" t="n"/>
      <c r="U377" s="44" t="n"/>
      <c r="V377" s="44" t="n"/>
      <c r="W377" s="44" t="n"/>
      <c r="X377" s="44" t="n"/>
      <c r="Y377" s="44" t="n"/>
      <c r="Z377" s="44" t="n"/>
    </row>
    <row customHeight="1" ht="15.75" r="378">
      <c r="B378" s="122" t="n"/>
      <c r="C378" s="3" t="n"/>
      <c r="D378" s="3" t="n"/>
      <c r="E378" s="3" t="n"/>
      <c r="F378" s="25" t="n"/>
      <c r="G378" s="123" t="n"/>
      <c r="H378" s="44" t="n"/>
      <c r="I378" s="3" t="n"/>
      <c r="J378" s="3" t="n"/>
      <c r="K378" s="3" t="n"/>
      <c r="L378" s="3" t="n"/>
      <c r="M378" s="44" t="n"/>
      <c r="N378" s="44" t="n"/>
      <c r="O378" s="44" t="n"/>
      <c r="P378" s="44" t="n"/>
      <c r="Q378" s="44" t="n"/>
      <c r="R378" s="44" t="n"/>
      <c r="S378" s="44" t="n"/>
      <c r="T378" s="44" t="n"/>
      <c r="U378" s="44" t="n"/>
      <c r="V378" s="44" t="n"/>
      <c r="W378" s="44" t="n"/>
      <c r="X378" s="44" t="n"/>
      <c r="Y378" s="44" t="n"/>
      <c r="Z378" s="44" t="n"/>
    </row>
    <row customHeight="1" ht="15.75" r="379">
      <c r="B379" s="122" t="n"/>
      <c r="C379" s="3" t="n"/>
      <c r="D379" s="3" t="n"/>
      <c r="E379" s="3" t="n"/>
      <c r="F379" s="25" t="n"/>
      <c r="G379" s="123" t="n"/>
      <c r="H379" s="44" t="n"/>
      <c r="I379" s="3" t="n"/>
      <c r="J379" s="3" t="n"/>
      <c r="K379" s="3" t="n"/>
      <c r="L379" s="3" t="n"/>
      <c r="M379" s="44" t="n"/>
      <c r="N379" s="44" t="n"/>
      <c r="O379" s="44" t="n"/>
      <c r="P379" s="44" t="n"/>
      <c r="Q379" s="44" t="n"/>
      <c r="R379" s="44" t="n"/>
      <c r="S379" s="44" t="n"/>
      <c r="T379" s="44" t="n"/>
      <c r="U379" s="44" t="n"/>
      <c r="V379" s="44" t="n"/>
      <c r="W379" s="44" t="n"/>
      <c r="X379" s="44" t="n"/>
      <c r="Y379" s="44" t="n"/>
      <c r="Z379" s="44" t="n"/>
    </row>
    <row customHeight="1" ht="15.75" r="380">
      <c r="B380" s="122" t="n"/>
      <c r="C380" s="3" t="n"/>
      <c r="D380" s="3" t="n"/>
      <c r="E380" s="3" t="n"/>
      <c r="F380" s="25" t="n"/>
      <c r="G380" s="123" t="n"/>
      <c r="H380" s="44" t="n"/>
      <c r="I380" s="3" t="n"/>
      <c r="J380" s="3" t="n"/>
      <c r="K380" s="3" t="n"/>
      <c r="L380" s="3" t="n"/>
      <c r="M380" s="44" t="n"/>
      <c r="N380" s="44" t="n"/>
      <c r="O380" s="44" t="n"/>
      <c r="P380" s="44" t="n"/>
      <c r="Q380" s="44" t="n"/>
      <c r="R380" s="44" t="n"/>
      <c r="S380" s="44" t="n"/>
      <c r="T380" s="44" t="n"/>
      <c r="U380" s="44" t="n"/>
      <c r="V380" s="44" t="n"/>
      <c r="W380" s="44" t="n"/>
      <c r="X380" s="44" t="n"/>
      <c r="Y380" s="44" t="n"/>
      <c r="Z380" s="44" t="n"/>
    </row>
    <row customHeight="1" ht="15.75" r="381">
      <c r="B381" s="122" t="n"/>
      <c r="C381" s="3" t="n"/>
      <c r="D381" s="3" t="n"/>
      <c r="E381" s="3" t="n"/>
      <c r="F381" s="25" t="n"/>
      <c r="G381" s="123" t="n"/>
      <c r="H381" s="44" t="n"/>
      <c r="I381" s="3" t="n"/>
      <c r="J381" s="3" t="n"/>
      <c r="K381" s="3" t="n"/>
      <c r="L381" s="3" t="n"/>
      <c r="M381" s="44" t="n"/>
      <c r="N381" s="44" t="n"/>
      <c r="O381" s="44" t="n"/>
      <c r="P381" s="44" t="n"/>
      <c r="Q381" s="44" t="n"/>
      <c r="R381" s="44" t="n"/>
      <c r="S381" s="44" t="n"/>
      <c r="T381" s="44" t="n"/>
      <c r="U381" s="44" t="n"/>
      <c r="V381" s="44" t="n"/>
      <c r="W381" s="44" t="n"/>
      <c r="X381" s="44" t="n"/>
      <c r="Y381" s="44" t="n"/>
      <c r="Z381" s="44" t="n"/>
    </row>
    <row customHeight="1" ht="15.75" r="382">
      <c r="B382" s="122" t="n"/>
      <c r="C382" s="3" t="n"/>
      <c r="D382" s="3" t="n"/>
      <c r="E382" s="3" t="n"/>
      <c r="F382" s="25" t="n"/>
      <c r="G382" s="123" t="n"/>
      <c r="H382" s="44" t="n"/>
      <c r="I382" s="3" t="n"/>
      <c r="J382" s="3" t="n"/>
      <c r="K382" s="3" t="n"/>
      <c r="L382" s="3" t="n"/>
      <c r="M382" s="44" t="n"/>
      <c r="N382" s="44" t="n"/>
      <c r="O382" s="44" t="n"/>
      <c r="P382" s="44" t="n"/>
      <c r="Q382" s="44" t="n"/>
      <c r="R382" s="44" t="n"/>
      <c r="S382" s="44" t="n"/>
      <c r="T382" s="44" t="n"/>
      <c r="U382" s="44" t="n"/>
      <c r="V382" s="44" t="n"/>
      <c r="W382" s="44" t="n"/>
      <c r="X382" s="44" t="n"/>
      <c r="Y382" s="44" t="n"/>
      <c r="Z382" s="44" t="n"/>
    </row>
    <row customHeight="1" ht="15.75" r="383">
      <c r="B383" s="122" t="n"/>
      <c r="C383" s="3" t="n"/>
      <c r="D383" s="3" t="n"/>
      <c r="E383" s="3" t="n"/>
      <c r="F383" s="25" t="n"/>
      <c r="G383" s="123" t="n"/>
      <c r="H383" s="44" t="n"/>
      <c r="I383" s="3" t="n"/>
      <c r="J383" s="3" t="n"/>
      <c r="K383" s="3" t="n"/>
      <c r="L383" s="3" t="n"/>
      <c r="M383" s="44" t="n"/>
      <c r="N383" s="44" t="n"/>
      <c r="O383" s="44" t="n"/>
      <c r="P383" s="44" t="n"/>
      <c r="Q383" s="44" t="n"/>
      <c r="R383" s="44" t="n"/>
      <c r="S383" s="44" t="n"/>
      <c r="T383" s="44" t="n"/>
      <c r="U383" s="44" t="n"/>
      <c r="V383" s="44" t="n"/>
      <c r="W383" s="44" t="n"/>
      <c r="X383" s="44" t="n"/>
      <c r="Y383" s="44" t="n"/>
      <c r="Z383" s="44" t="n"/>
    </row>
    <row customHeight="1" ht="15.75" r="384">
      <c r="B384" s="122" t="n"/>
      <c r="C384" s="3" t="n"/>
      <c r="D384" s="3" t="n"/>
      <c r="E384" s="3" t="n"/>
      <c r="F384" s="25" t="n"/>
      <c r="G384" s="123" t="n"/>
      <c r="H384" s="44" t="n"/>
      <c r="I384" s="3" t="n"/>
      <c r="J384" s="3" t="n"/>
      <c r="K384" s="3" t="n"/>
      <c r="L384" s="3" t="n"/>
      <c r="M384" s="44" t="n"/>
      <c r="N384" s="44" t="n"/>
      <c r="O384" s="44" t="n"/>
      <c r="P384" s="44" t="n"/>
      <c r="Q384" s="44" t="n"/>
      <c r="R384" s="44" t="n"/>
      <c r="S384" s="44" t="n"/>
      <c r="T384" s="44" t="n"/>
      <c r="U384" s="44" t="n"/>
      <c r="V384" s="44" t="n"/>
      <c r="W384" s="44" t="n"/>
      <c r="X384" s="44" t="n"/>
      <c r="Y384" s="44" t="n"/>
      <c r="Z384" s="44" t="n"/>
    </row>
    <row customHeight="1" ht="15.75" r="385">
      <c r="B385" s="122" t="n"/>
      <c r="C385" s="3" t="n"/>
      <c r="D385" s="3" t="n"/>
      <c r="E385" s="3" t="n"/>
      <c r="F385" s="25" t="n"/>
      <c r="G385" s="123" t="n"/>
      <c r="H385" s="44" t="n"/>
      <c r="I385" s="3" t="n"/>
      <c r="J385" s="3" t="n"/>
      <c r="K385" s="3" t="n"/>
      <c r="L385" s="3" t="n"/>
      <c r="M385" s="44" t="n"/>
      <c r="N385" s="44" t="n"/>
      <c r="O385" s="44" t="n"/>
      <c r="P385" s="44" t="n"/>
      <c r="Q385" s="44" t="n"/>
      <c r="R385" s="44" t="n"/>
      <c r="S385" s="44" t="n"/>
      <c r="T385" s="44" t="n"/>
      <c r="U385" s="44" t="n"/>
      <c r="V385" s="44" t="n"/>
      <c r="W385" s="44" t="n"/>
      <c r="X385" s="44" t="n"/>
      <c r="Y385" s="44" t="n"/>
      <c r="Z385" s="44" t="n"/>
    </row>
    <row customHeight="1" ht="15.75" r="386">
      <c r="B386" s="122" t="n"/>
      <c r="C386" s="3" t="n"/>
      <c r="D386" s="3" t="n"/>
      <c r="E386" s="3" t="n"/>
      <c r="F386" s="25" t="n"/>
      <c r="G386" s="123" t="n"/>
      <c r="H386" s="44" t="n"/>
      <c r="I386" s="3" t="n"/>
      <c r="J386" s="3" t="n"/>
      <c r="K386" s="3" t="n"/>
      <c r="L386" s="3" t="n"/>
      <c r="M386" s="44" t="n"/>
      <c r="N386" s="44" t="n"/>
      <c r="O386" s="44" t="n"/>
      <c r="P386" s="44" t="n"/>
      <c r="Q386" s="44" t="n"/>
      <c r="R386" s="44" t="n"/>
      <c r="S386" s="44" t="n"/>
      <c r="T386" s="44" t="n"/>
      <c r="U386" s="44" t="n"/>
      <c r="V386" s="44" t="n"/>
      <c r="W386" s="44" t="n"/>
      <c r="X386" s="44" t="n"/>
      <c r="Y386" s="44" t="n"/>
      <c r="Z386" s="44" t="n"/>
    </row>
    <row customHeight="1" ht="15.75" r="387">
      <c r="B387" s="122" t="n"/>
      <c r="C387" s="3" t="n"/>
      <c r="D387" s="3" t="n"/>
      <c r="E387" s="3" t="n"/>
      <c r="F387" s="25" t="n"/>
      <c r="G387" s="123" t="n"/>
      <c r="H387" s="44" t="n"/>
      <c r="I387" s="3" t="n"/>
      <c r="J387" s="3" t="n"/>
      <c r="K387" s="3" t="n"/>
      <c r="L387" s="3" t="n"/>
      <c r="M387" s="44" t="n"/>
      <c r="N387" s="44" t="n"/>
      <c r="O387" s="44" t="n"/>
      <c r="P387" s="44" t="n"/>
      <c r="Q387" s="44" t="n"/>
      <c r="R387" s="44" t="n"/>
      <c r="S387" s="44" t="n"/>
      <c r="T387" s="44" t="n"/>
      <c r="U387" s="44" t="n"/>
      <c r="V387" s="44" t="n"/>
      <c r="W387" s="44" t="n"/>
      <c r="X387" s="44" t="n"/>
      <c r="Y387" s="44" t="n"/>
      <c r="Z387" s="44" t="n"/>
    </row>
    <row customHeight="1" ht="15.75" r="388">
      <c r="B388" s="122" t="n"/>
      <c r="C388" s="3" t="n"/>
      <c r="D388" s="3" t="n"/>
      <c r="E388" s="3" t="n"/>
      <c r="F388" s="25" t="n"/>
      <c r="G388" s="123" t="n"/>
      <c r="H388" s="44" t="n"/>
      <c r="I388" s="3" t="n"/>
      <c r="J388" s="3" t="n"/>
      <c r="K388" s="3" t="n"/>
      <c r="L388" s="3" t="n"/>
      <c r="M388" s="44" t="n"/>
      <c r="N388" s="44" t="n"/>
      <c r="O388" s="44" t="n"/>
      <c r="P388" s="44" t="n"/>
      <c r="Q388" s="44" t="n"/>
      <c r="R388" s="44" t="n"/>
      <c r="S388" s="44" t="n"/>
      <c r="T388" s="44" t="n"/>
      <c r="U388" s="44" t="n"/>
      <c r="V388" s="44" t="n"/>
      <c r="W388" s="44" t="n"/>
      <c r="X388" s="44" t="n"/>
      <c r="Y388" s="44" t="n"/>
      <c r="Z388" s="44" t="n"/>
    </row>
    <row customHeight="1" ht="15.75" r="389">
      <c r="B389" s="122" t="n"/>
      <c r="C389" s="3" t="n"/>
      <c r="D389" s="3" t="n"/>
      <c r="E389" s="3" t="n"/>
      <c r="F389" s="25" t="n"/>
      <c r="G389" s="123" t="n"/>
      <c r="H389" s="44" t="n"/>
      <c r="I389" s="3" t="n"/>
      <c r="J389" s="3" t="n"/>
      <c r="K389" s="3" t="n"/>
      <c r="L389" s="3" t="n"/>
      <c r="M389" s="44" t="n"/>
      <c r="N389" s="44" t="n"/>
      <c r="O389" s="44" t="n"/>
      <c r="P389" s="44" t="n"/>
      <c r="Q389" s="44" t="n"/>
      <c r="R389" s="44" t="n"/>
      <c r="S389" s="44" t="n"/>
      <c r="T389" s="44" t="n"/>
      <c r="U389" s="44" t="n"/>
      <c r="V389" s="44" t="n"/>
      <c r="W389" s="44" t="n"/>
      <c r="X389" s="44" t="n"/>
      <c r="Y389" s="44" t="n"/>
      <c r="Z389" s="44" t="n"/>
    </row>
    <row customHeight="1" ht="15.75" r="390">
      <c r="B390" s="122" t="n"/>
      <c r="C390" s="3" t="n"/>
      <c r="D390" s="3" t="n"/>
      <c r="E390" s="3" t="n"/>
      <c r="F390" s="25" t="n"/>
      <c r="G390" s="123" t="n"/>
      <c r="H390" s="44" t="n"/>
      <c r="I390" s="3" t="n"/>
      <c r="J390" s="3" t="n"/>
      <c r="K390" s="3" t="n"/>
      <c r="L390" s="3" t="n"/>
      <c r="M390" s="44" t="n"/>
      <c r="N390" s="44" t="n"/>
      <c r="O390" s="44" t="n"/>
      <c r="P390" s="44" t="n"/>
      <c r="Q390" s="44" t="n"/>
      <c r="R390" s="44" t="n"/>
      <c r="S390" s="44" t="n"/>
      <c r="T390" s="44" t="n"/>
      <c r="U390" s="44" t="n"/>
      <c r="V390" s="44" t="n"/>
      <c r="W390" s="44" t="n"/>
      <c r="X390" s="44" t="n"/>
      <c r="Y390" s="44" t="n"/>
      <c r="Z390" s="44" t="n"/>
    </row>
    <row customHeight="1" ht="15.75" r="391">
      <c r="B391" s="122" t="n"/>
      <c r="C391" s="3" t="n"/>
      <c r="D391" s="3" t="n"/>
      <c r="E391" s="3" t="n"/>
      <c r="F391" s="25" t="n"/>
      <c r="G391" s="123" t="n"/>
      <c r="H391" s="44" t="n"/>
      <c r="I391" s="3" t="n"/>
      <c r="J391" s="3" t="n"/>
      <c r="K391" s="3" t="n"/>
      <c r="L391" s="3" t="n"/>
      <c r="M391" s="44" t="n"/>
      <c r="N391" s="44" t="n"/>
      <c r="O391" s="44" t="n"/>
      <c r="P391" s="44" t="n"/>
      <c r="Q391" s="44" t="n"/>
      <c r="R391" s="44" t="n"/>
      <c r="S391" s="44" t="n"/>
      <c r="T391" s="44" t="n"/>
      <c r="U391" s="44" t="n"/>
      <c r="V391" s="44" t="n"/>
      <c r="W391" s="44" t="n"/>
      <c r="X391" s="44" t="n"/>
      <c r="Y391" s="44" t="n"/>
      <c r="Z391" s="44" t="n"/>
    </row>
    <row customHeight="1" ht="15.75" r="392">
      <c r="B392" s="122" t="n"/>
      <c r="C392" s="3" t="n"/>
      <c r="D392" s="3" t="n"/>
      <c r="E392" s="3" t="n"/>
      <c r="F392" s="25" t="n"/>
      <c r="G392" s="123" t="n"/>
      <c r="H392" s="44" t="n"/>
      <c r="I392" s="3" t="n"/>
      <c r="J392" s="3" t="n"/>
      <c r="K392" s="3" t="n"/>
      <c r="L392" s="3" t="n"/>
      <c r="M392" s="44" t="n"/>
      <c r="N392" s="44" t="n"/>
      <c r="O392" s="44" t="n"/>
      <c r="P392" s="44" t="n"/>
      <c r="Q392" s="44" t="n"/>
      <c r="R392" s="44" t="n"/>
      <c r="S392" s="44" t="n"/>
      <c r="T392" s="44" t="n"/>
      <c r="U392" s="44" t="n"/>
      <c r="V392" s="44" t="n"/>
      <c r="W392" s="44" t="n"/>
      <c r="X392" s="44" t="n"/>
      <c r="Y392" s="44" t="n"/>
      <c r="Z392" s="44" t="n"/>
    </row>
    <row customHeight="1" ht="15.75" r="393">
      <c r="B393" s="122" t="n"/>
      <c r="C393" s="3" t="n"/>
      <c r="D393" s="3" t="n"/>
      <c r="E393" s="3" t="n"/>
      <c r="F393" s="25" t="n"/>
      <c r="G393" s="123" t="n"/>
      <c r="H393" s="44" t="n"/>
      <c r="I393" s="3" t="n"/>
      <c r="J393" s="3" t="n"/>
      <c r="K393" s="3" t="n"/>
      <c r="L393" s="3" t="n"/>
      <c r="M393" s="44" t="n"/>
      <c r="N393" s="44" t="n"/>
      <c r="O393" s="44" t="n"/>
      <c r="P393" s="44" t="n"/>
      <c r="Q393" s="44" t="n"/>
      <c r="R393" s="44" t="n"/>
      <c r="S393" s="44" t="n"/>
      <c r="T393" s="44" t="n"/>
      <c r="U393" s="44" t="n"/>
      <c r="V393" s="44" t="n"/>
      <c r="W393" s="44" t="n"/>
      <c r="X393" s="44" t="n"/>
      <c r="Y393" s="44" t="n"/>
      <c r="Z393" s="44" t="n"/>
    </row>
    <row customHeight="1" ht="15.75" r="394">
      <c r="B394" s="122" t="n"/>
      <c r="C394" s="3" t="n"/>
      <c r="D394" s="3" t="n"/>
      <c r="E394" s="3" t="n"/>
      <c r="F394" s="25" t="n"/>
      <c r="G394" s="123" t="n"/>
      <c r="H394" s="44" t="n"/>
      <c r="I394" s="3" t="n"/>
      <c r="J394" s="3" t="n"/>
      <c r="K394" s="3" t="n"/>
      <c r="L394" s="3" t="n"/>
      <c r="M394" s="44" t="n"/>
      <c r="N394" s="44" t="n"/>
      <c r="O394" s="44" t="n"/>
      <c r="P394" s="44" t="n"/>
      <c r="Q394" s="44" t="n"/>
      <c r="R394" s="44" t="n"/>
      <c r="S394" s="44" t="n"/>
      <c r="T394" s="44" t="n"/>
      <c r="U394" s="44" t="n"/>
      <c r="V394" s="44" t="n"/>
      <c r="W394" s="44" t="n"/>
      <c r="X394" s="44" t="n"/>
      <c r="Y394" s="44" t="n"/>
      <c r="Z394" s="44" t="n"/>
    </row>
    <row customHeight="1" ht="15.75" r="395">
      <c r="B395" s="122" t="n"/>
      <c r="C395" s="3" t="n"/>
      <c r="D395" s="3" t="n"/>
      <c r="E395" s="3" t="n"/>
      <c r="F395" s="25" t="n"/>
      <c r="G395" s="123" t="n"/>
      <c r="H395" s="44" t="n"/>
      <c r="I395" s="3" t="n"/>
      <c r="J395" s="3" t="n"/>
      <c r="K395" s="3" t="n"/>
      <c r="L395" s="3" t="n"/>
      <c r="M395" s="44" t="n"/>
      <c r="N395" s="44" t="n"/>
      <c r="O395" s="44" t="n"/>
      <c r="P395" s="44" t="n"/>
      <c r="Q395" s="44" t="n"/>
      <c r="R395" s="44" t="n"/>
      <c r="S395" s="44" t="n"/>
      <c r="T395" s="44" t="n"/>
      <c r="U395" s="44" t="n"/>
      <c r="V395" s="44" t="n"/>
      <c r="W395" s="44" t="n"/>
      <c r="X395" s="44" t="n"/>
      <c r="Y395" s="44" t="n"/>
      <c r="Z395" s="44" t="n"/>
    </row>
    <row customHeight="1" ht="15.75" r="396">
      <c r="B396" s="122" t="n"/>
      <c r="C396" s="3" t="n"/>
      <c r="D396" s="3" t="n"/>
      <c r="E396" s="3" t="n"/>
      <c r="F396" s="25" t="n"/>
      <c r="G396" s="123" t="n"/>
      <c r="H396" s="44" t="n"/>
      <c r="I396" s="3" t="n"/>
      <c r="J396" s="3" t="n"/>
      <c r="K396" s="3" t="n"/>
      <c r="L396" s="3" t="n"/>
      <c r="M396" s="44" t="n"/>
      <c r="N396" s="44" t="n"/>
      <c r="O396" s="44" t="n"/>
      <c r="P396" s="44" t="n"/>
      <c r="Q396" s="44" t="n"/>
      <c r="R396" s="44" t="n"/>
      <c r="S396" s="44" t="n"/>
      <c r="T396" s="44" t="n"/>
      <c r="U396" s="44" t="n"/>
      <c r="V396" s="44" t="n"/>
      <c r="W396" s="44" t="n"/>
      <c r="X396" s="44" t="n"/>
      <c r="Y396" s="44" t="n"/>
      <c r="Z396" s="44" t="n"/>
    </row>
    <row customHeight="1" ht="15.75" r="397">
      <c r="B397" s="122" t="n"/>
      <c r="C397" s="3" t="n"/>
      <c r="D397" s="3" t="n"/>
      <c r="E397" s="3" t="n"/>
      <c r="F397" s="25" t="n"/>
      <c r="G397" s="123" t="n"/>
      <c r="H397" s="44" t="n"/>
      <c r="I397" s="3" t="n"/>
      <c r="J397" s="3" t="n"/>
      <c r="K397" s="3" t="n"/>
      <c r="L397" s="3" t="n"/>
      <c r="M397" s="44" t="n"/>
      <c r="N397" s="44" t="n"/>
      <c r="O397" s="44" t="n"/>
      <c r="P397" s="44" t="n"/>
      <c r="Q397" s="44" t="n"/>
      <c r="R397" s="44" t="n"/>
      <c r="S397" s="44" t="n"/>
      <c r="T397" s="44" t="n"/>
      <c r="U397" s="44" t="n"/>
      <c r="V397" s="44" t="n"/>
      <c r="W397" s="44" t="n"/>
      <c r="X397" s="44" t="n"/>
      <c r="Y397" s="44" t="n"/>
      <c r="Z397" s="44" t="n"/>
    </row>
    <row customHeight="1" ht="15.75" r="398">
      <c r="B398" s="122" t="n"/>
      <c r="C398" s="3" t="n"/>
      <c r="D398" s="3" t="n"/>
      <c r="E398" s="3" t="n"/>
      <c r="F398" s="25" t="n"/>
      <c r="G398" s="123" t="n"/>
      <c r="H398" s="44" t="n"/>
      <c r="I398" s="3" t="n"/>
      <c r="J398" s="3" t="n"/>
      <c r="K398" s="3" t="n"/>
      <c r="L398" s="3" t="n"/>
      <c r="M398" s="44" t="n"/>
      <c r="N398" s="44" t="n"/>
      <c r="O398" s="44" t="n"/>
      <c r="P398" s="44" t="n"/>
      <c r="Q398" s="44" t="n"/>
      <c r="R398" s="44" t="n"/>
      <c r="S398" s="44" t="n"/>
      <c r="T398" s="44" t="n"/>
      <c r="U398" s="44" t="n"/>
      <c r="V398" s="44" t="n"/>
      <c r="W398" s="44" t="n"/>
      <c r="X398" s="44" t="n"/>
      <c r="Y398" s="44" t="n"/>
      <c r="Z398" s="44" t="n"/>
    </row>
    <row customHeight="1" ht="15.75" r="399">
      <c r="B399" s="122" t="n"/>
      <c r="C399" s="3" t="n"/>
      <c r="D399" s="3" t="n"/>
      <c r="E399" s="3" t="n"/>
      <c r="F399" s="25" t="n"/>
      <c r="G399" s="123" t="n"/>
      <c r="H399" s="44" t="n"/>
      <c r="I399" s="3" t="n"/>
      <c r="J399" s="3" t="n"/>
      <c r="K399" s="3" t="n"/>
      <c r="L399" s="3" t="n"/>
      <c r="M399" s="44" t="n"/>
      <c r="N399" s="44" t="n"/>
      <c r="O399" s="44" t="n"/>
      <c r="P399" s="44" t="n"/>
      <c r="Q399" s="44" t="n"/>
      <c r="R399" s="44" t="n"/>
      <c r="S399" s="44" t="n"/>
      <c r="T399" s="44" t="n"/>
      <c r="U399" s="44" t="n"/>
      <c r="V399" s="44" t="n"/>
      <c r="W399" s="44" t="n"/>
      <c r="X399" s="44" t="n"/>
      <c r="Y399" s="44" t="n"/>
      <c r="Z399" s="44" t="n"/>
    </row>
    <row customHeight="1" ht="15.75" r="400">
      <c r="B400" s="122" t="n"/>
      <c r="C400" s="3" t="n"/>
      <c r="D400" s="3" t="n"/>
      <c r="E400" s="3" t="n"/>
      <c r="F400" s="25" t="n"/>
      <c r="G400" s="123" t="n"/>
      <c r="H400" s="44" t="n"/>
      <c r="I400" s="3" t="n"/>
      <c r="J400" s="3" t="n"/>
      <c r="K400" s="3" t="n"/>
      <c r="L400" s="3" t="n"/>
      <c r="M400" s="44" t="n"/>
      <c r="N400" s="44" t="n"/>
      <c r="O400" s="44" t="n"/>
      <c r="P400" s="44" t="n"/>
      <c r="Q400" s="44" t="n"/>
      <c r="R400" s="44" t="n"/>
      <c r="S400" s="44" t="n"/>
      <c r="T400" s="44" t="n"/>
      <c r="U400" s="44" t="n"/>
      <c r="V400" s="44" t="n"/>
      <c r="W400" s="44" t="n"/>
      <c r="X400" s="44" t="n"/>
      <c r="Y400" s="44" t="n"/>
      <c r="Z400" s="44" t="n"/>
    </row>
    <row customHeight="1" ht="15.75" r="401">
      <c r="B401" s="122" t="n"/>
      <c r="C401" s="3" t="n"/>
      <c r="D401" s="3" t="n"/>
      <c r="E401" s="3" t="n"/>
      <c r="F401" s="25" t="n"/>
      <c r="G401" s="123" t="n"/>
      <c r="H401" s="44" t="n"/>
      <c r="I401" s="3" t="n"/>
      <c r="J401" s="3" t="n"/>
      <c r="K401" s="3" t="n"/>
      <c r="L401" s="3" t="n"/>
      <c r="M401" s="44" t="n"/>
      <c r="N401" s="44" t="n"/>
      <c r="O401" s="44" t="n"/>
      <c r="P401" s="44" t="n"/>
      <c r="Q401" s="44" t="n"/>
      <c r="R401" s="44" t="n"/>
      <c r="S401" s="44" t="n"/>
      <c r="T401" s="44" t="n"/>
      <c r="U401" s="44" t="n"/>
      <c r="V401" s="44" t="n"/>
      <c r="W401" s="44" t="n"/>
      <c r="X401" s="44" t="n"/>
      <c r="Y401" s="44" t="n"/>
      <c r="Z401" s="44" t="n"/>
    </row>
    <row customHeight="1" ht="15.75" r="402">
      <c r="B402" s="122" t="n"/>
      <c r="C402" s="3" t="n"/>
      <c r="D402" s="3" t="n"/>
      <c r="E402" s="3" t="n"/>
      <c r="F402" s="25" t="n"/>
      <c r="G402" s="123" t="n"/>
      <c r="H402" s="44" t="n"/>
      <c r="I402" s="3" t="n"/>
      <c r="J402" s="3" t="n"/>
      <c r="K402" s="3" t="n"/>
      <c r="L402" s="3" t="n"/>
      <c r="M402" s="44" t="n"/>
      <c r="N402" s="44" t="n"/>
      <c r="O402" s="44" t="n"/>
      <c r="P402" s="44" t="n"/>
      <c r="Q402" s="44" t="n"/>
      <c r="R402" s="44" t="n"/>
      <c r="S402" s="44" t="n"/>
      <c r="T402" s="44" t="n"/>
      <c r="U402" s="44" t="n"/>
      <c r="V402" s="44" t="n"/>
      <c r="W402" s="44" t="n"/>
      <c r="X402" s="44" t="n"/>
      <c r="Y402" s="44" t="n"/>
      <c r="Z402" s="44" t="n"/>
    </row>
    <row customHeight="1" ht="15.75" r="403">
      <c r="B403" s="122" t="n"/>
      <c r="C403" s="3" t="n"/>
      <c r="D403" s="3" t="n"/>
      <c r="E403" s="3" t="n"/>
      <c r="F403" s="25" t="n"/>
      <c r="G403" s="123" t="n"/>
      <c r="H403" s="44" t="n"/>
      <c r="I403" s="3" t="n"/>
      <c r="J403" s="3" t="n"/>
      <c r="K403" s="3" t="n"/>
      <c r="L403" s="3" t="n"/>
      <c r="M403" s="44" t="n"/>
      <c r="N403" s="44" t="n"/>
      <c r="O403" s="44" t="n"/>
      <c r="P403" s="44" t="n"/>
      <c r="Q403" s="44" t="n"/>
      <c r="R403" s="44" t="n"/>
      <c r="S403" s="44" t="n"/>
      <c r="T403" s="44" t="n"/>
      <c r="U403" s="44" t="n"/>
      <c r="V403" s="44" t="n"/>
      <c r="W403" s="44" t="n"/>
      <c r="X403" s="44" t="n"/>
      <c r="Y403" s="44" t="n"/>
      <c r="Z403" s="44" t="n"/>
    </row>
    <row customHeight="1" ht="15.75" r="404">
      <c r="B404" s="122" t="n"/>
      <c r="C404" s="3" t="n"/>
      <c r="D404" s="3" t="n"/>
      <c r="E404" s="3" t="n"/>
      <c r="F404" s="25" t="n"/>
      <c r="G404" s="123" t="n"/>
      <c r="H404" s="44" t="n"/>
      <c r="I404" s="3" t="n"/>
      <c r="J404" s="3" t="n"/>
      <c r="K404" s="3" t="n"/>
      <c r="L404" s="3" t="n"/>
      <c r="M404" s="44" t="n"/>
      <c r="N404" s="44" t="n"/>
      <c r="O404" s="44" t="n"/>
      <c r="P404" s="44" t="n"/>
      <c r="Q404" s="44" t="n"/>
      <c r="R404" s="44" t="n"/>
      <c r="S404" s="44" t="n"/>
      <c r="T404" s="44" t="n"/>
      <c r="U404" s="44" t="n"/>
      <c r="V404" s="44" t="n"/>
      <c r="W404" s="44" t="n"/>
      <c r="X404" s="44" t="n"/>
      <c r="Y404" s="44" t="n"/>
      <c r="Z404" s="44" t="n"/>
    </row>
    <row customHeight="1" ht="15.75" r="405">
      <c r="B405" s="122" t="n"/>
      <c r="C405" s="3" t="n"/>
      <c r="D405" s="3" t="n"/>
      <c r="E405" s="3" t="n"/>
      <c r="F405" s="25" t="n"/>
      <c r="G405" s="123" t="n"/>
      <c r="H405" s="44" t="n"/>
      <c r="I405" s="3" t="n"/>
      <c r="J405" s="3" t="n"/>
      <c r="K405" s="3" t="n"/>
      <c r="L405" s="3" t="n"/>
      <c r="M405" s="44" t="n"/>
      <c r="N405" s="44" t="n"/>
      <c r="O405" s="44" t="n"/>
      <c r="P405" s="44" t="n"/>
      <c r="Q405" s="44" t="n"/>
      <c r="R405" s="44" t="n"/>
      <c r="S405" s="44" t="n"/>
      <c r="T405" s="44" t="n"/>
      <c r="U405" s="44" t="n"/>
      <c r="V405" s="44" t="n"/>
      <c r="W405" s="44" t="n"/>
      <c r="X405" s="44" t="n"/>
      <c r="Y405" s="44" t="n"/>
      <c r="Z405" s="44" t="n"/>
    </row>
    <row customHeight="1" ht="15.75" r="406">
      <c r="B406" s="122" t="n"/>
      <c r="C406" s="3" t="n"/>
      <c r="D406" s="3" t="n"/>
      <c r="E406" s="3" t="n"/>
      <c r="F406" s="25" t="n"/>
      <c r="G406" s="123" t="n"/>
      <c r="H406" s="44" t="n"/>
      <c r="I406" s="3" t="n"/>
      <c r="J406" s="3" t="n"/>
      <c r="K406" s="3" t="n"/>
      <c r="L406" s="3" t="n"/>
      <c r="M406" s="44" t="n"/>
      <c r="N406" s="44" t="n"/>
      <c r="O406" s="44" t="n"/>
      <c r="P406" s="44" t="n"/>
      <c r="Q406" s="44" t="n"/>
      <c r="R406" s="44" t="n"/>
      <c r="S406" s="44" t="n"/>
      <c r="T406" s="44" t="n"/>
      <c r="U406" s="44" t="n"/>
      <c r="V406" s="44" t="n"/>
      <c r="W406" s="44" t="n"/>
      <c r="X406" s="44" t="n"/>
      <c r="Y406" s="44" t="n"/>
      <c r="Z406" s="44" t="n"/>
    </row>
    <row customHeight="1" ht="15.75" r="407">
      <c r="B407" s="122" t="n"/>
      <c r="C407" s="3" t="n"/>
      <c r="D407" s="3" t="n"/>
      <c r="E407" s="3" t="n"/>
      <c r="F407" s="25" t="n"/>
      <c r="G407" s="123" t="n"/>
      <c r="H407" s="44" t="n"/>
      <c r="I407" s="3" t="n"/>
      <c r="J407" s="3" t="n"/>
      <c r="K407" s="3" t="n"/>
      <c r="L407" s="3" t="n"/>
      <c r="M407" s="44" t="n"/>
      <c r="N407" s="44" t="n"/>
      <c r="O407" s="44" t="n"/>
      <c r="P407" s="44" t="n"/>
      <c r="Q407" s="44" t="n"/>
      <c r="R407" s="44" t="n"/>
      <c r="S407" s="44" t="n"/>
      <c r="T407" s="44" t="n"/>
      <c r="U407" s="44" t="n"/>
      <c r="V407" s="44" t="n"/>
      <c r="W407" s="44" t="n"/>
      <c r="X407" s="44" t="n"/>
      <c r="Y407" s="44" t="n"/>
      <c r="Z407" s="44" t="n"/>
    </row>
    <row customHeight="1" ht="15.75" r="408">
      <c r="B408" s="122" t="n"/>
      <c r="C408" s="3" t="n"/>
      <c r="D408" s="3" t="n"/>
      <c r="E408" s="3" t="n"/>
      <c r="F408" s="25" t="n"/>
      <c r="G408" s="123" t="n"/>
      <c r="H408" s="44" t="n"/>
      <c r="I408" s="3" t="n"/>
      <c r="J408" s="3" t="n"/>
      <c r="K408" s="3" t="n"/>
      <c r="L408" s="3" t="n"/>
      <c r="M408" s="44" t="n"/>
      <c r="N408" s="44" t="n"/>
      <c r="O408" s="44" t="n"/>
      <c r="P408" s="44" t="n"/>
      <c r="Q408" s="44" t="n"/>
      <c r="R408" s="44" t="n"/>
      <c r="S408" s="44" t="n"/>
      <c r="T408" s="44" t="n"/>
      <c r="U408" s="44" t="n"/>
      <c r="V408" s="44" t="n"/>
      <c r="W408" s="44" t="n"/>
      <c r="X408" s="44" t="n"/>
      <c r="Y408" s="44" t="n"/>
      <c r="Z408" s="44" t="n"/>
    </row>
    <row customHeight="1" ht="15.75" r="409">
      <c r="B409" s="122" t="n"/>
      <c r="C409" s="3" t="n"/>
      <c r="D409" s="3" t="n"/>
      <c r="E409" s="3" t="n"/>
      <c r="F409" s="25" t="n"/>
      <c r="G409" s="123" t="n"/>
      <c r="H409" s="44" t="n"/>
      <c r="I409" s="3" t="n"/>
      <c r="J409" s="3" t="n"/>
      <c r="K409" s="3" t="n"/>
      <c r="L409" s="3" t="n"/>
      <c r="M409" s="44" t="n"/>
      <c r="N409" s="44" t="n"/>
      <c r="O409" s="44" t="n"/>
      <c r="P409" s="44" t="n"/>
      <c r="Q409" s="44" t="n"/>
      <c r="R409" s="44" t="n"/>
      <c r="S409" s="44" t="n"/>
      <c r="T409" s="44" t="n"/>
      <c r="U409" s="44" t="n"/>
      <c r="V409" s="44" t="n"/>
      <c r="W409" s="44" t="n"/>
      <c r="X409" s="44" t="n"/>
      <c r="Y409" s="44" t="n"/>
      <c r="Z409" s="44" t="n"/>
    </row>
    <row customHeight="1" ht="15.75" r="410">
      <c r="B410" s="122" t="n"/>
      <c r="C410" s="3" t="n"/>
      <c r="D410" s="3" t="n"/>
      <c r="E410" s="3" t="n"/>
      <c r="F410" s="25" t="n"/>
      <c r="G410" s="123" t="n"/>
      <c r="H410" s="44" t="n"/>
      <c r="I410" s="3" t="n"/>
      <c r="J410" s="3" t="n"/>
      <c r="K410" s="3" t="n"/>
      <c r="L410" s="3" t="n"/>
      <c r="M410" s="44" t="n"/>
      <c r="N410" s="44" t="n"/>
      <c r="O410" s="44" t="n"/>
      <c r="P410" s="44" t="n"/>
      <c r="Q410" s="44" t="n"/>
      <c r="R410" s="44" t="n"/>
      <c r="S410" s="44" t="n"/>
      <c r="T410" s="44" t="n"/>
      <c r="U410" s="44" t="n"/>
      <c r="V410" s="44" t="n"/>
      <c r="W410" s="44" t="n"/>
      <c r="X410" s="44" t="n"/>
      <c r="Y410" s="44" t="n"/>
      <c r="Z410" s="44" t="n"/>
    </row>
    <row customHeight="1" ht="15.75" r="411">
      <c r="B411" s="122" t="n"/>
      <c r="C411" s="3" t="n"/>
      <c r="D411" s="3" t="n"/>
      <c r="E411" s="3" t="n"/>
      <c r="F411" s="25" t="n"/>
      <c r="G411" s="123" t="n"/>
      <c r="H411" s="44" t="n"/>
      <c r="I411" s="3" t="n"/>
      <c r="J411" s="3" t="n"/>
      <c r="K411" s="3" t="n"/>
      <c r="L411" s="3" t="n"/>
      <c r="M411" s="44" t="n"/>
      <c r="N411" s="44" t="n"/>
      <c r="O411" s="44" t="n"/>
      <c r="P411" s="44" t="n"/>
      <c r="Q411" s="44" t="n"/>
      <c r="R411" s="44" t="n"/>
      <c r="S411" s="44" t="n"/>
      <c r="T411" s="44" t="n"/>
      <c r="U411" s="44" t="n"/>
      <c r="V411" s="44" t="n"/>
      <c r="W411" s="44" t="n"/>
      <c r="X411" s="44" t="n"/>
      <c r="Y411" s="44" t="n"/>
      <c r="Z411" s="44" t="n"/>
    </row>
    <row customHeight="1" ht="15.75" r="412">
      <c r="B412" s="122" t="n"/>
      <c r="C412" s="3" t="n"/>
      <c r="D412" s="3" t="n"/>
      <c r="E412" s="3" t="n"/>
      <c r="F412" s="25" t="n"/>
      <c r="G412" s="123" t="n"/>
      <c r="H412" s="44" t="n"/>
      <c r="I412" s="3" t="n"/>
      <c r="J412" s="3" t="n"/>
      <c r="K412" s="3" t="n"/>
      <c r="L412" s="3" t="n"/>
      <c r="M412" s="44" t="n"/>
      <c r="N412" s="44" t="n"/>
      <c r="O412" s="44" t="n"/>
      <c r="P412" s="44" t="n"/>
      <c r="Q412" s="44" t="n"/>
      <c r="R412" s="44" t="n"/>
      <c r="S412" s="44" t="n"/>
      <c r="T412" s="44" t="n"/>
      <c r="U412" s="44" t="n"/>
      <c r="V412" s="44" t="n"/>
      <c r="W412" s="44" t="n"/>
      <c r="X412" s="44" t="n"/>
      <c r="Y412" s="44" t="n"/>
      <c r="Z412" s="44" t="n"/>
    </row>
    <row customHeight="1" ht="15.75" r="413">
      <c r="B413" s="122" t="n"/>
      <c r="C413" s="3" t="n"/>
      <c r="D413" s="3" t="n"/>
      <c r="E413" s="3" t="n"/>
      <c r="F413" s="25" t="n"/>
      <c r="G413" s="123" t="n"/>
      <c r="H413" s="44" t="n"/>
      <c r="I413" s="3" t="n"/>
      <c r="J413" s="3" t="n"/>
      <c r="K413" s="3" t="n"/>
      <c r="L413" s="3" t="n"/>
      <c r="M413" s="44" t="n"/>
      <c r="N413" s="44" t="n"/>
      <c r="O413" s="44" t="n"/>
      <c r="P413" s="44" t="n"/>
      <c r="Q413" s="44" t="n"/>
      <c r="R413" s="44" t="n"/>
      <c r="S413" s="44" t="n"/>
      <c r="T413" s="44" t="n"/>
      <c r="U413" s="44" t="n"/>
      <c r="V413" s="44" t="n"/>
      <c r="W413" s="44" t="n"/>
      <c r="X413" s="44" t="n"/>
      <c r="Y413" s="44" t="n"/>
      <c r="Z413" s="44" t="n"/>
    </row>
    <row customHeight="1" ht="15.75" r="414">
      <c r="B414" s="122" t="n"/>
      <c r="C414" s="3" t="n"/>
      <c r="D414" s="3" t="n"/>
      <c r="E414" s="3" t="n"/>
      <c r="F414" s="25" t="n"/>
      <c r="G414" s="123" t="n"/>
      <c r="H414" s="44" t="n"/>
      <c r="I414" s="3" t="n"/>
      <c r="J414" s="3" t="n"/>
      <c r="K414" s="3" t="n"/>
      <c r="L414" s="3" t="n"/>
      <c r="M414" s="44" t="n"/>
      <c r="N414" s="44" t="n"/>
      <c r="O414" s="44" t="n"/>
      <c r="P414" s="44" t="n"/>
      <c r="Q414" s="44" t="n"/>
      <c r="R414" s="44" t="n"/>
      <c r="S414" s="44" t="n"/>
      <c r="T414" s="44" t="n"/>
      <c r="U414" s="44" t="n"/>
      <c r="V414" s="44" t="n"/>
      <c r="W414" s="44" t="n"/>
      <c r="X414" s="44" t="n"/>
      <c r="Y414" s="44" t="n"/>
      <c r="Z414" s="44" t="n"/>
    </row>
    <row customHeight="1" ht="15.75" r="415">
      <c r="B415" s="122" t="n"/>
      <c r="C415" s="3" t="n"/>
      <c r="D415" s="3" t="n"/>
      <c r="E415" s="3" t="n"/>
      <c r="F415" s="25" t="n"/>
      <c r="G415" s="123" t="n"/>
      <c r="H415" s="44" t="n"/>
      <c r="I415" s="3" t="n"/>
      <c r="J415" s="3" t="n"/>
      <c r="K415" s="3" t="n"/>
      <c r="L415" s="3" t="n"/>
      <c r="M415" s="44" t="n"/>
      <c r="N415" s="44" t="n"/>
      <c r="O415" s="44" t="n"/>
      <c r="P415" s="44" t="n"/>
      <c r="Q415" s="44" t="n"/>
      <c r="R415" s="44" t="n"/>
      <c r="S415" s="44" t="n"/>
      <c r="T415" s="44" t="n"/>
      <c r="U415" s="44" t="n"/>
      <c r="V415" s="44" t="n"/>
      <c r="W415" s="44" t="n"/>
      <c r="X415" s="44" t="n"/>
      <c r="Y415" s="44" t="n"/>
      <c r="Z415" s="44" t="n"/>
    </row>
    <row customHeight="1" ht="15.75" r="416">
      <c r="B416" s="122" t="n"/>
      <c r="C416" s="3" t="n"/>
      <c r="D416" s="3" t="n"/>
      <c r="E416" s="3" t="n"/>
      <c r="F416" s="25" t="n"/>
      <c r="G416" s="123" t="n"/>
      <c r="H416" s="44" t="n"/>
      <c r="I416" s="3" t="n"/>
      <c r="J416" s="3" t="n"/>
      <c r="K416" s="3" t="n"/>
      <c r="L416" s="3" t="n"/>
      <c r="M416" s="44" t="n"/>
      <c r="N416" s="44" t="n"/>
      <c r="O416" s="44" t="n"/>
      <c r="P416" s="44" t="n"/>
      <c r="Q416" s="44" t="n"/>
      <c r="R416" s="44" t="n"/>
      <c r="S416" s="44" t="n"/>
      <c r="T416" s="44" t="n"/>
      <c r="U416" s="44" t="n"/>
      <c r="V416" s="44" t="n"/>
      <c r="W416" s="44" t="n"/>
      <c r="X416" s="44" t="n"/>
      <c r="Y416" s="44" t="n"/>
      <c r="Z416" s="44" t="n"/>
    </row>
    <row customHeight="1" ht="15.75" r="417">
      <c r="B417" s="122" t="n"/>
      <c r="C417" s="3" t="n"/>
      <c r="D417" s="3" t="n"/>
      <c r="E417" s="3" t="n"/>
      <c r="F417" s="25" t="n"/>
      <c r="G417" s="123" t="n"/>
      <c r="H417" s="44" t="n"/>
      <c r="I417" s="3" t="n"/>
      <c r="J417" s="3" t="n"/>
      <c r="K417" s="3" t="n"/>
      <c r="L417" s="3" t="n"/>
      <c r="M417" s="44" t="n"/>
      <c r="N417" s="44" t="n"/>
      <c r="O417" s="44" t="n"/>
      <c r="P417" s="44" t="n"/>
      <c r="Q417" s="44" t="n"/>
      <c r="R417" s="44" t="n"/>
      <c r="S417" s="44" t="n"/>
      <c r="T417" s="44" t="n"/>
      <c r="U417" s="44" t="n"/>
      <c r="V417" s="44" t="n"/>
      <c r="W417" s="44" t="n"/>
      <c r="X417" s="44" t="n"/>
      <c r="Y417" s="44" t="n"/>
      <c r="Z417" s="44" t="n"/>
    </row>
    <row customHeight="1" ht="15.75" r="418">
      <c r="B418" s="122" t="n"/>
      <c r="C418" s="3" t="n"/>
      <c r="D418" s="3" t="n"/>
      <c r="E418" s="3" t="n"/>
      <c r="F418" s="25" t="n"/>
      <c r="G418" s="123" t="n"/>
      <c r="H418" s="44" t="n"/>
      <c r="I418" s="3" t="n"/>
      <c r="J418" s="3" t="n"/>
      <c r="K418" s="3" t="n"/>
      <c r="L418" s="3" t="n"/>
      <c r="M418" s="44" t="n"/>
      <c r="N418" s="44" t="n"/>
      <c r="O418" s="44" t="n"/>
      <c r="P418" s="44" t="n"/>
      <c r="Q418" s="44" t="n"/>
      <c r="R418" s="44" t="n"/>
      <c r="S418" s="44" t="n"/>
      <c r="T418" s="44" t="n"/>
      <c r="U418" s="44" t="n"/>
      <c r="V418" s="44" t="n"/>
      <c r="W418" s="44" t="n"/>
      <c r="X418" s="44" t="n"/>
      <c r="Y418" s="44" t="n"/>
      <c r="Z418" s="44" t="n"/>
    </row>
    <row customHeight="1" ht="15.75" r="419">
      <c r="B419" s="122" t="n"/>
      <c r="C419" s="3" t="n"/>
      <c r="D419" s="3" t="n"/>
      <c r="E419" s="3" t="n"/>
      <c r="F419" s="25" t="n"/>
      <c r="G419" s="123" t="n"/>
      <c r="H419" s="44" t="n"/>
      <c r="I419" s="3" t="n"/>
      <c r="J419" s="3" t="n"/>
      <c r="K419" s="3" t="n"/>
      <c r="L419" s="3" t="n"/>
      <c r="M419" s="44" t="n"/>
      <c r="N419" s="44" t="n"/>
      <c r="O419" s="44" t="n"/>
      <c r="P419" s="44" t="n"/>
      <c r="Q419" s="44" t="n"/>
      <c r="R419" s="44" t="n"/>
      <c r="S419" s="44" t="n"/>
      <c r="T419" s="44" t="n"/>
      <c r="U419" s="44" t="n"/>
      <c r="V419" s="44" t="n"/>
      <c r="W419" s="44" t="n"/>
      <c r="X419" s="44" t="n"/>
      <c r="Y419" s="44" t="n"/>
      <c r="Z419" s="44" t="n"/>
    </row>
    <row customHeight="1" ht="15.75" r="420">
      <c r="B420" s="122" t="n"/>
      <c r="C420" s="3" t="n"/>
      <c r="D420" s="3" t="n"/>
      <c r="E420" s="3" t="n"/>
      <c r="F420" s="25" t="n"/>
      <c r="G420" s="123" t="n"/>
      <c r="H420" s="44" t="n"/>
      <c r="I420" s="3" t="n"/>
      <c r="J420" s="3" t="n"/>
      <c r="K420" s="3" t="n"/>
      <c r="L420" s="3" t="n"/>
      <c r="M420" s="44" t="n"/>
      <c r="N420" s="44" t="n"/>
      <c r="O420" s="44" t="n"/>
      <c r="P420" s="44" t="n"/>
      <c r="Q420" s="44" t="n"/>
      <c r="R420" s="44" t="n"/>
      <c r="S420" s="44" t="n"/>
      <c r="T420" s="44" t="n"/>
      <c r="U420" s="44" t="n"/>
      <c r="V420" s="44" t="n"/>
      <c r="W420" s="44" t="n"/>
      <c r="X420" s="44" t="n"/>
      <c r="Y420" s="44" t="n"/>
      <c r="Z420" s="44" t="n"/>
    </row>
    <row customHeight="1" ht="15.75" r="421">
      <c r="B421" s="122" t="n"/>
      <c r="C421" s="3" t="n"/>
      <c r="D421" s="3" t="n"/>
      <c r="E421" s="3" t="n"/>
      <c r="F421" s="25" t="n"/>
      <c r="G421" s="123" t="n"/>
      <c r="H421" s="44" t="n"/>
      <c r="I421" s="3" t="n"/>
      <c r="J421" s="3" t="n"/>
      <c r="K421" s="3" t="n"/>
      <c r="L421" s="3" t="n"/>
      <c r="M421" s="44" t="n"/>
      <c r="N421" s="44" t="n"/>
      <c r="O421" s="44" t="n"/>
      <c r="P421" s="44" t="n"/>
      <c r="Q421" s="44" t="n"/>
      <c r="R421" s="44" t="n"/>
      <c r="S421" s="44" t="n"/>
      <c r="T421" s="44" t="n"/>
      <c r="U421" s="44" t="n"/>
      <c r="V421" s="44" t="n"/>
      <c r="W421" s="44" t="n"/>
      <c r="X421" s="44" t="n"/>
      <c r="Y421" s="44" t="n"/>
      <c r="Z421" s="44" t="n"/>
    </row>
    <row customHeight="1" ht="15.75" r="422">
      <c r="B422" s="122" t="n"/>
      <c r="C422" s="3" t="n"/>
      <c r="D422" s="3" t="n"/>
      <c r="E422" s="3" t="n"/>
      <c r="F422" s="25" t="n"/>
      <c r="G422" s="123" t="n"/>
      <c r="H422" s="44" t="n"/>
      <c r="I422" s="3" t="n"/>
      <c r="J422" s="3" t="n"/>
      <c r="K422" s="3" t="n"/>
      <c r="L422" s="3" t="n"/>
      <c r="M422" s="44" t="n"/>
      <c r="N422" s="44" t="n"/>
      <c r="O422" s="44" t="n"/>
      <c r="P422" s="44" t="n"/>
      <c r="Q422" s="44" t="n"/>
      <c r="R422" s="44" t="n"/>
      <c r="S422" s="44" t="n"/>
      <c r="T422" s="44" t="n"/>
      <c r="U422" s="44" t="n"/>
      <c r="V422" s="44" t="n"/>
      <c r="W422" s="44" t="n"/>
      <c r="X422" s="44" t="n"/>
      <c r="Y422" s="44" t="n"/>
      <c r="Z422" s="44" t="n"/>
    </row>
    <row customHeight="1" ht="15.75" r="423">
      <c r="B423" s="122" t="n"/>
      <c r="C423" s="3" t="n"/>
      <c r="D423" s="3" t="n"/>
      <c r="E423" s="3" t="n"/>
      <c r="F423" s="25" t="n"/>
      <c r="G423" s="123" t="n"/>
      <c r="H423" s="44" t="n"/>
      <c r="I423" s="3" t="n"/>
      <c r="J423" s="3" t="n"/>
      <c r="K423" s="3" t="n"/>
      <c r="L423" s="3" t="n"/>
      <c r="M423" s="44" t="n"/>
      <c r="N423" s="44" t="n"/>
      <c r="O423" s="44" t="n"/>
      <c r="P423" s="44" t="n"/>
      <c r="Q423" s="44" t="n"/>
      <c r="R423" s="44" t="n"/>
      <c r="S423" s="44" t="n"/>
      <c r="T423" s="44" t="n"/>
      <c r="U423" s="44" t="n"/>
      <c r="V423" s="44" t="n"/>
      <c r="W423" s="44" t="n"/>
      <c r="X423" s="44" t="n"/>
      <c r="Y423" s="44" t="n"/>
      <c r="Z423" s="44" t="n"/>
    </row>
    <row customHeight="1" ht="15.75" r="424">
      <c r="B424" s="122" t="n"/>
      <c r="C424" s="3" t="n"/>
      <c r="D424" s="3" t="n"/>
      <c r="E424" s="3" t="n"/>
      <c r="F424" s="25" t="n"/>
      <c r="G424" s="123" t="n"/>
      <c r="H424" s="44" t="n"/>
      <c r="I424" s="3" t="n"/>
      <c r="J424" s="3" t="n"/>
      <c r="K424" s="3" t="n"/>
      <c r="L424" s="3" t="n"/>
      <c r="M424" s="44" t="n"/>
      <c r="N424" s="44" t="n"/>
      <c r="O424" s="44" t="n"/>
      <c r="P424" s="44" t="n"/>
      <c r="Q424" s="44" t="n"/>
      <c r="R424" s="44" t="n"/>
      <c r="S424" s="44" t="n"/>
      <c r="T424" s="44" t="n"/>
      <c r="U424" s="44" t="n"/>
      <c r="V424" s="44" t="n"/>
      <c r="W424" s="44" t="n"/>
      <c r="X424" s="44" t="n"/>
      <c r="Y424" s="44" t="n"/>
      <c r="Z424" s="44" t="n"/>
    </row>
    <row customHeight="1" ht="15.75" r="425">
      <c r="B425" s="122" t="n"/>
      <c r="C425" s="3" t="n"/>
      <c r="D425" s="3" t="n"/>
      <c r="E425" s="3" t="n"/>
      <c r="F425" s="25" t="n"/>
      <c r="G425" s="123" t="n"/>
      <c r="H425" s="44" t="n"/>
      <c r="I425" s="3" t="n"/>
      <c r="J425" s="3" t="n"/>
      <c r="K425" s="3" t="n"/>
      <c r="L425" s="3" t="n"/>
      <c r="M425" s="44" t="n"/>
      <c r="N425" s="44" t="n"/>
      <c r="O425" s="44" t="n"/>
      <c r="P425" s="44" t="n"/>
      <c r="Q425" s="44" t="n"/>
      <c r="R425" s="44" t="n"/>
      <c r="S425" s="44" t="n"/>
      <c r="T425" s="44" t="n"/>
      <c r="U425" s="44" t="n"/>
      <c r="V425" s="44" t="n"/>
      <c r="W425" s="44" t="n"/>
      <c r="X425" s="44" t="n"/>
      <c r="Y425" s="44" t="n"/>
      <c r="Z425" s="44" t="n"/>
    </row>
    <row customHeight="1" ht="15.75" r="426">
      <c r="B426" s="122" t="n"/>
      <c r="C426" s="3" t="n"/>
      <c r="D426" s="3" t="n"/>
      <c r="E426" s="3" t="n"/>
      <c r="F426" s="25" t="n"/>
      <c r="G426" s="123" t="n"/>
      <c r="H426" s="44" t="n"/>
      <c r="I426" s="3" t="n"/>
      <c r="J426" s="3" t="n"/>
      <c r="K426" s="3" t="n"/>
      <c r="L426" s="3" t="n"/>
      <c r="M426" s="44" t="n"/>
      <c r="N426" s="44" t="n"/>
      <c r="O426" s="44" t="n"/>
      <c r="P426" s="44" t="n"/>
      <c r="Q426" s="44" t="n"/>
      <c r="R426" s="44" t="n"/>
      <c r="S426" s="44" t="n"/>
      <c r="T426" s="44" t="n"/>
      <c r="U426" s="44" t="n"/>
      <c r="V426" s="44" t="n"/>
      <c r="W426" s="44" t="n"/>
      <c r="X426" s="44" t="n"/>
      <c r="Y426" s="44" t="n"/>
      <c r="Z426" s="44" t="n"/>
    </row>
    <row customHeight="1" ht="15.75" r="427">
      <c r="B427" s="122" t="n"/>
      <c r="C427" s="3" t="n"/>
      <c r="D427" s="3" t="n"/>
      <c r="E427" s="3" t="n"/>
      <c r="F427" s="25" t="n"/>
      <c r="G427" s="123" t="n"/>
      <c r="H427" s="44" t="n"/>
      <c r="I427" s="3" t="n"/>
      <c r="J427" s="3" t="n"/>
      <c r="K427" s="3" t="n"/>
      <c r="L427" s="3" t="n"/>
      <c r="M427" s="44" t="n"/>
      <c r="N427" s="44" t="n"/>
      <c r="O427" s="44" t="n"/>
      <c r="P427" s="44" t="n"/>
      <c r="Q427" s="44" t="n"/>
      <c r="R427" s="44" t="n"/>
      <c r="S427" s="44" t="n"/>
      <c r="T427" s="44" t="n"/>
      <c r="U427" s="44" t="n"/>
      <c r="V427" s="44" t="n"/>
      <c r="W427" s="44" t="n"/>
      <c r="X427" s="44" t="n"/>
      <c r="Y427" s="44" t="n"/>
      <c r="Z427" s="44" t="n"/>
    </row>
    <row customHeight="1" ht="15.75" r="428">
      <c r="B428" s="122" t="n"/>
      <c r="C428" s="3" t="n"/>
      <c r="D428" s="3" t="n"/>
      <c r="E428" s="3" t="n"/>
      <c r="F428" s="25" t="n"/>
      <c r="G428" s="123" t="n"/>
      <c r="H428" s="44" t="n"/>
      <c r="I428" s="3" t="n"/>
      <c r="J428" s="3" t="n"/>
      <c r="K428" s="3" t="n"/>
      <c r="L428" s="3" t="n"/>
      <c r="M428" s="44" t="n"/>
      <c r="N428" s="44" t="n"/>
      <c r="O428" s="44" t="n"/>
      <c r="P428" s="44" t="n"/>
      <c r="Q428" s="44" t="n"/>
      <c r="R428" s="44" t="n"/>
      <c r="S428" s="44" t="n"/>
      <c r="T428" s="44" t="n"/>
      <c r="U428" s="44" t="n"/>
      <c r="V428" s="44" t="n"/>
      <c r="W428" s="44" t="n"/>
      <c r="X428" s="44" t="n"/>
      <c r="Y428" s="44" t="n"/>
      <c r="Z428" s="44" t="n"/>
    </row>
    <row customHeight="1" ht="15.75" r="429">
      <c r="B429" s="122" t="n"/>
      <c r="C429" s="3" t="n"/>
      <c r="D429" s="3" t="n"/>
      <c r="E429" s="3" t="n"/>
      <c r="F429" s="25" t="n"/>
      <c r="G429" s="123" t="n"/>
      <c r="H429" s="44" t="n"/>
      <c r="I429" s="3" t="n"/>
      <c r="J429" s="3" t="n"/>
      <c r="K429" s="3" t="n"/>
      <c r="L429" s="3" t="n"/>
      <c r="M429" s="44" t="n"/>
      <c r="N429" s="44" t="n"/>
      <c r="O429" s="44" t="n"/>
      <c r="P429" s="44" t="n"/>
      <c r="Q429" s="44" t="n"/>
      <c r="R429" s="44" t="n"/>
      <c r="S429" s="44" t="n"/>
      <c r="T429" s="44" t="n"/>
      <c r="U429" s="44" t="n"/>
      <c r="V429" s="44" t="n"/>
      <c r="W429" s="44" t="n"/>
      <c r="X429" s="44" t="n"/>
      <c r="Y429" s="44" t="n"/>
      <c r="Z429" s="44" t="n"/>
    </row>
    <row customHeight="1" ht="15.75" r="430">
      <c r="B430" s="122" t="n"/>
      <c r="C430" s="3" t="n"/>
      <c r="D430" s="3" t="n"/>
      <c r="E430" s="3" t="n"/>
      <c r="F430" s="25" t="n"/>
      <c r="G430" s="123" t="n"/>
      <c r="H430" s="44" t="n"/>
      <c r="I430" s="3" t="n"/>
      <c r="J430" s="3" t="n"/>
      <c r="K430" s="3" t="n"/>
      <c r="L430" s="3" t="n"/>
      <c r="M430" s="44" t="n"/>
      <c r="N430" s="44" t="n"/>
      <c r="O430" s="44" t="n"/>
      <c r="P430" s="44" t="n"/>
      <c r="Q430" s="44" t="n"/>
      <c r="R430" s="44" t="n"/>
      <c r="S430" s="44" t="n"/>
      <c r="T430" s="44" t="n"/>
      <c r="U430" s="44" t="n"/>
      <c r="V430" s="44" t="n"/>
      <c r="W430" s="44" t="n"/>
      <c r="X430" s="44" t="n"/>
      <c r="Y430" s="44" t="n"/>
      <c r="Z430" s="44" t="n"/>
    </row>
    <row customHeight="1" ht="15.75" r="431">
      <c r="B431" s="122" t="n"/>
      <c r="C431" s="3" t="n"/>
      <c r="D431" s="3" t="n"/>
      <c r="E431" s="3" t="n"/>
      <c r="F431" s="25" t="n"/>
      <c r="G431" s="123" t="n"/>
      <c r="H431" s="44" t="n"/>
      <c r="I431" s="3" t="n"/>
      <c r="J431" s="3" t="n"/>
      <c r="K431" s="3" t="n"/>
      <c r="L431" s="3" t="n"/>
      <c r="M431" s="44" t="n"/>
      <c r="N431" s="44" t="n"/>
      <c r="O431" s="44" t="n"/>
      <c r="P431" s="44" t="n"/>
      <c r="Q431" s="44" t="n"/>
      <c r="R431" s="44" t="n"/>
      <c r="S431" s="44" t="n"/>
      <c r="T431" s="44" t="n"/>
      <c r="U431" s="44" t="n"/>
      <c r="V431" s="44" t="n"/>
      <c r="W431" s="44" t="n"/>
      <c r="X431" s="44" t="n"/>
      <c r="Y431" s="44" t="n"/>
      <c r="Z431" s="44" t="n"/>
    </row>
    <row customHeight="1" ht="15.75" r="432">
      <c r="B432" s="122" t="n"/>
      <c r="C432" s="3" t="n"/>
      <c r="D432" s="3" t="n"/>
      <c r="E432" s="3" t="n"/>
      <c r="F432" s="25" t="n"/>
      <c r="G432" s="123" t="n"/>
      <c r="H432" s="44" t="n"/>
      <c r="I432" s="3" t="n"/>
      <c r="J432" s="3" t="n"/>
      <c r="K432" s="3" t="n"/>
      <c r="L432" s="3" t="n"/>
      <c r="M432" s="44" t="n"/>
      <c r="N432" s="44" t="n"/>
      <c r="O432" s="44" t="n"/>
      <c r="P432" s="44" t="n"/>
      <c r="Q432" s="44" t="n"/>
      <c r="R432" s="44" t="n"/>
      <c r="S432" s="44" t="n"/>
      <c r="T432" s="44" t="n"/>
      <c r="U432" s="44" t="n"/>
      <c r="V432" s="44" t="n"/>
      <c r="W432" s="44" t="n"/>
      <c r="X432" s="44" t="n"/>
      <c r="Y432" s="44" t="n"/>
      <c r="Z432" s="44" t="n"/>
    </row>
    <row customHeight="1" ht="15.75" r="433">
      <c r="B433" s="122" t="n"/>
      <c r="C433" s="3" t="n"/>
      <c r="D433" s="3" t="n"/>
      <c r="E433" s="3" t="n"/>
      <c r="F433" s="25" t="n"/>
      <c r="G433" s="123" t="n"/>
      <c r="H433" s="44" t="n"/>
      <c r="I433" s="3" t="n"/>
      <c r="J433" s="3" t="n"/>
      <c r="K433" s="3" t="n"/>
      <c r="L433" s="3" t="n"/>
      <c r="M433" s="44" t="n"/>
      <c r="N433" s="44" t="n"/>
      <c r="O433" s="44" t="n"/>
      <c r="P433" s="44" t="n"/>
      <c r="Q433" s="44" t="n"/>
      <c r="R433" s="44" t="n"/>
      <c r="S433" s="44" t="n"/>
      <c r="T433" s="44" t="n"/>
      <c r="U433" s="44" t="n"/>
      <c r="V433" s="44" t="n"/>
      <c r="W433" s="44" t="n"/>
      <c r="X433" s="44" t="n"/>
      <c r="Y433" s="44" t="n"/>
      <c r="Z433" s="44" t="n"/>
    </row>
    <row customHeight="1" ht="15.75" r="434">
      <c r="B434" s="122" t="n"/>
      <c r="C434" s="3" t="n"/>
      <c r="D434" s="3" t="n"/>
      <c r="E434" s="3" t="n"/>
      <c r="F434" s="25" t="n"/>
      <c r="G434" s="123" t="n"/>
      <c r="H434" s="44" t="n"/>
      <c r="I434" s="3" t="n"/>
      <c r="J434" s="3" t="n"/>
      <c r="K434" s="3" t="n"/>
      <c r="L434" s="3" t="n"/>
      <c r="M434" s="44" t="n"/>
      <c r="N434" s="44" t="n"/>
      <c r="O434" s="44" t="n"/>
      <c r="P434" s="44" t="n"/>
      <c r="Q434" s="44" t="n"/>
      <c r="R434" s="44" t="n"/>
      <c r="S434" s="44" t="n"/>
      <c r="T434" s="44" t="n"/>
      <c r="U434" s="44" t="n"/>
      <c r="V434" s="44" t="n"/>
      <c r="W434" s="44" t="n"/>
      <c r="X434" s="44" t="n"/>
      <c r="Y434" s="44" t="n"/>
      <c r="Z434" s="44" t="n"/>
    </row>
  </sheetData>
  <autoFilter ref="A1:H366"/>
  <conditionalFormatting sqref="B1:G434">
    <cfRule dxfId="0" priority="1" type="containsBlanks">
      <formula>LEN(TRIM(B1))=0</formula>
    </cfRule>
  </conditionalFormatting>
  <conditionalFormatting sqref="C1:C434">
    <cfRule dxfId="1" priority="2" text="-" type="containsText">
      <formula>NOT(ISERROR(SEARCH(("-"),(C1))))</formula>
    </cfRule>
    <cfRule dxfId="1" priority="3" text="/" type="containsText">
      <formula>NOT(ISERROR(SEARCH(("/"),(C1))))</formula>
    </cfRule>
    <cfRule dxfId="1" priority="4" text="," type="containsText">
      <formula>NOT(ISERROR(SEARCH((","),(C1))))</formula>
    </cfRule>
  </conditionalFormatting>
  <conditionalFormatting sqref="B1:B434">
    <cfRule dxfId="1" priority="5" text="\n" type="containsText">
      <formula>NOT(ISERROR(SEARCH(("\n"),(B1))))</formula>
    </cfRule>
  </conditionalFormatting>
  <conditionalFormatting sqref="G1:G434">
    <cfRule dxfId="2" priority="6" text="https://" type="notContainsText">
      <formula>ISERROR(SEARCH(("https://"),(G1)))</formula>
    </cfRule>
  </conditionalFormatting>
  <pageMargins bottom="1" footer="0.5" header="0.5" left="0.75" right="0.75" top="1"/>
  <legacyDrawing xmlns:r="http://schemas.openxmlformats.org/officeDocument/2006/relationships" r:id="anysvml"/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2021-06-04T12:17:33Z</dcterms:created>
  <dcterms:modified xmlns:dcterms="http://purl.org/dc/terms/" xmlns:xsi="http://www.w3.org/2001/XMLSchema-instance" xsi:type="dcterms:W3CDTF">2021-06-04T12:17:33Z</dcterms:modified>
</cp:coreProperties>
</file>