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E001EX02201.comptes.diplomatie.gouv.fr\Groupes\SG_FAE_PERM_ELECTION\RESULTATS LEG T1\CIRCO 6\"/>
    </mc:Choice>
  </mc:AlternateContent>
  <bookViews>
    <workbookView xWindow="360" yWindow="270" windowWidth="14940" windowHeight="9150"/>
  </bookViews>
  <sheets>
    <sheet name="default" sheetId="1" r:id="rId1"/>
  </sheets>
  <definedNames>
    <definedName name="_xlnm.Print_Area" localSheetId="0">default!$B$1:$AP$14</definedName>
  </definedNames>
  <calcPr calcId="152511"/>
</workbook>
</file>

<file path=xl/calcChain.xml><?xml version="1.0" encoding="utf-8"?>
<calcChain xmlns="http://schemas.openxmlformats.org/spreadsheetml/2006/main">
  <c r="G9" i="1" l="1"/>
  <c r="G8" i="1"/>
  <c r="G7" i="1"/>
  <c r="G5" i="1"/>
  <c r="G4" i="1"/>
  <c r="G3" i="1"/>
  <c r="H14" i="1" l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AP12" i="1"/>
  <c r="AP13" i="1"/>
  <c r="AP14" i="1" s="1"/>
  <c r="AP11" i="1"/>
  <c r="AP10" i="1"/>
  <c r="AP4" i="1"/>
  <c r="AP5" i="1"/>
  <c r="AP6" i="1"/>
  <c r="AP7" i="1"/>
  <c r="AP8" i="1"/>
  <c r="AP9" i="1"/>
  <c r="AP3" i="1"/>
  <c r="F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F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F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E11" i="1"/>
  <c r="F14" i="1" l="1"/>
  <c r="G12" i="1"/>
  <c r="G13" i="1"/>
  <c r="G11" i="1"/>
  <c r="E14" i="1"/>
  <c r="G14" i="1" s="1"/>
</calcChain>
</file>

<file path=xl/sharedStrings.xml><?xml version="1.0" encoding="utf-8"?>
<sst xmlns="http://schemas.openxmlformats.org/spreadsheetml/2006/main" count="103" uniqueCount="44">
  <si>
    <t>Libellé circonscription électorale</t>
  </si>
  <si>
    <t>Code LEC-Libellé LEC</t>
  </si>
  <si>
    <t>Type de vote</t>
  </si>
  <si>
    <t>Nombre inscrits</t>
  </si>
  <si>
    <t>Nombre votants</t>
  </si>
  <si>
    <t>Nombre bulletins blanc</t>
  </si>
  <si>
    <t>Nombre bulletins annulé</t>
  </si>
  <si>
    <t>Arnaud DORTHE</t>
  </si>
  <si>
    <t>Chantal RUSAIL</t>
  </si>
  <si>
    <t>Danielle MENGUE</t>
  </si>
  <si>
    <t>Ernest PRIAROLLO</t>
  </si>
  <si>
    <t>Guillaume GROSSO</t>
  </si>
  <si>
    <t>Jean-Philippe CLAVEL</t>
  </si>
  <si>
    <t>Jérôme DUMARTY</t>
  </si>
  <si>
    <t>Joachim SON-FORGET</t>
  </si>
  <si>
    <t>Magali MANGIN</t>
  </si>
  <si>
    <t>Marc FERRACCI</t>
  </si>
  <si>
    <t>Michèle SELLÈS LEFRANC</t>
  </si>
  <si>
    <t>Olivier BERNARD</t>
  </si>
  <si>
    <t>Philippe TISSOT</t>
  </si>
  <si>
    <t>Régine MAZLOUM-MARTIN</t>
  </si>
  <si>
    <t>Roxane CORBRAN</t>
  </si>
  <si>
    <t>Total</t>
  </si>
  <si>
    <t>Nombre de voix</t>
  </si>
  <si>
    <t>Nombre de voix (% exprimés)</t>
  </si>
  <si>
    <t>Circonscription 06</t>
  </si>
  <si>
    <t>GVA-GENEVE</t>
  </si>
  <si>
    <t>SUFFRAGE</t>
  </si>
  <si>
    <t>40</t>
  </si>
  <si>
    <t>36</t>
  </si>
  <si>
    <t>VPC</t>
  </si>
  <si>
    <t>0</t>
  </si>
  <si>
    <t>VPI</t>
  </si>
  <si>
    <t>230</t>
  </si>
  <si>
    <t>ZRH-ZURICH</t>
  </si>
  <si>
    <t>9</t>
  </si>
  <si>
    <t>3</t>
  </si>
  <si>
    <t>58</t>
  </si>
  <si>
    <t>Modalités de suffrage</t>
  </si>
  <si>
    <t>URNE</t>
  </si>
  <si>
    <t>TOTAL</t>
  </si>
  <si>
    <t>Tour 1 - Circo 6</t>
  </si>
  <si>
    <t>Nombre exprimé</t>
  </si>
  <si>
    <t>Pourcentage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</si>
</sst>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10" x14ac:knownFonts="1">
    <font>
      <sz val="10"/>
      <name val="Arial"/>
    </font>
    <font>
      <sz val="8"/>
      <color indexed="11"/>
      <name val="Arial"/>
      <family val="2"/>
    </font>
    <font>
      <b/>
      <sz val="8"/>
      <color indexed="11"/>
      <name val="Arial"/>
      <family val="2"/>
    </font>
    <font>
      <sz val="8"/>
      <color indexed="14"/>
      <name val="Arial"/>
      <family val="2"/>
    </font>
    <font>
      <sz val="8"/>
      <color indexed="16"/>
      <name val="Arial"/>
      <family val="2"/>
    </font>
    <font>
      <b/>
      <sz val="8"/>
      <color indexed="16"/>
      <name val="Arial"/>
      <family val="2"/>
    </font>
    <font>
      <b/>
      <sz val="8"/>
      <color indexed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2" tint="-0.249977111117893"/>
        <bgColor indexed="64"/>
      </patternFill>
    </fill>
  </fills>
  <borders count="13">
    <border>
      <left/>
      <right/>
      <top/>
      <bottom/>
      <diagonal/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  <diagonal/>
    </border>
    <border>
      <left style="hair">
        <color indexed="15"/>
      </left>
      <right style="hair">
        <color indexed="15"/>
      </right>
      <top style="hair">
        <color indexed="15"/>
      </top>
      <bottom style="hair">
        <color indexed="15"/>
      </bottom>
      <diagonal/>
    </border>
    <border>
      <left style="hair">
        <color indexed="10"/>
      </left>
      <right/>
      <top style="hair">
        <color indexed="10"/>
      </top>
      <bottom style="hair">
        <color indexed="10"/>
      </bottom>
      <diagonal/>
    </border>
    <border>
      <left style="hair">
        <color indexed="10"/>
      </left>
      <right/>
      <top/>
      <bottom style="hair">
        <color indexed="10"/>
      </bottom>
      <diagonal/>
    </border>
    <border>
      <left style="hair">
        <color indexed="15"/>
      </left>
      <right/>
      <top style="hair">
        <color indexed="15"/>
      </top>
      <bottom style="hair">
        <color indexed="15"/>
      </bottom>
      <diagonal/>
    </border>
    <border>
      <left style="hair">
        <color indexed="15"/>
      </left>
      <right/>
      <top/>
      <bottom/>
      <diagonal/>
    </border>
    <border>
      <left/>
      <right style="hair">
        <color indexed="10"/>
      </right>
      <top style="hair">
        <color indexed="10"/>
      </top>
      <bottom style="hair">
        <color indexed="10"/>
      </bottom>
      <diagonal/>
    </border>
    <border>
      <left/>
      <right style="hair">
        <color indexed="15"/>
      </right>
      <top style="hair">
        <color indexed="15"/>
      </top>
      <bottom style="hair">
        <color indexed="1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4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left" vertical="center"/>
    </xf>
    <xf numFmtId="0" fontId="6" fillId="3" borderId="9" xfId="0" applyFont="1" applyFill="1" applyBorder="1" applyAlignment="1">
      <alignment horizontal="left" vertical="center"/>
    </xf>
    <xf numFmtId="0" fontId="7" fillId="6" borderId="9" xfId="0" applyFont="1" applyFill="1" applyBorder="1"/>
    <xf numFmtId="3" fontId="1" fillId="2" borderId="9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164" fontId="6" fillId="3" borderId="9" xfId="2" applyNumberFormat="1" applyFont="1" applyFill="1" applyBorder="1" applyAlignment="1">
      <alignment horizontal="left" vertical="center"/>
    </xf>
    <xf numFmtId="164" fontId="7" fillId="6" borderId="9" xfId="2" applyNumberFormat="1" applyFont="1" applyFill="1" applyBorder="1"/>
    <xf numFmtId="164" fontId="3" fillId="4" borderId="9" xfId="2" applyNumberFormat="1" applyFont="1" applyFill="1" applyBorder="1" applyAlignment="1">
      <alignment horizontal="left" vertical="center"/>
    </xf>
    <xf numFmtId="164" fontId="3" fillId="5" borderId="9" xfId="2" applyNumberFormat="1" applyFont="1" applyFill="1" applyBorder="1" applyAlignment="1">
      <alignment horizontal="left" vertical="center"/>
    </xf>
    <xf numFmtId="10" fontId="3" fillId="4" borderId="9" xfId="1" applyNumberFormat="1" applyFont="1" applyFill="1" applyBorder="1" applyAlignment="1">
      <alignment horizontal="center" vertical="center"/>
    </xf>
    <xf numFmtId="10" fontId="6" fillId="3" borderId="9" xfId="0" applyNumberFormat="1" applyFont="1" applyFill="1" applyBorder="1" applyAlignment="1">
      <alignment horizontal="center" vertical="center"/>
    </xf>
    <xf numFmtId="3" fontId="4" fillId="4" borderId="9" xfId="0" applyNumberFormat="1" applyFont="1" applyFill="1" applyBorder="1" applyAlignment="1">
      <alignment horizontal="right" vertical="center" wrapText="1"/>
    </xf>
    <xf numFmtId="3" fontId="5" fillId="3" borderId="8" xfId="0" applyNumberFormat="1" applyFont="1" applyFill="1" applyBorder="1" applyAlignment="1">
      <alignment horizontal="right" vertical="center" wrapText="1"/>
    </xf>
    <xf numFmtId="3" fontId="4" fillId="4" borderId="2" xfId="0" applyNumberFormat="1" applyFont="1" applyFill="1" applyBorder="1" applyAlignment="1">
      <alignment horizontal="right" vertical="center" wrapText="1"/>
    </xf>
    <xf numFmtId="3" fontId="5" fillId="3" borderId="2" xfId="0" applyNumberFormat="1" applyFont="1" applyFill="1" applyBorder="1" applyAlignment="1">
      <alignment horizontal="right" vertical="center" wrapText="1"/>
    </xf>
    <xf numFmtId="3" fontId="4" fillId="5" borderId="9" xfId="0" applyNumberFormat="1" applyFont="1" applyFill="1" applyBorder="1" applyAlignment="1">
      <alignment horizontal="right" vertical="center" wrapText="1"/>
    </xf>
    <xf numFmtId="3" fontId="4" fillId="5" borderId="2" xfId="0" applyNumberFormat="1" applyFont="1" applyFill="1" applyBorder="1" applyAlignment="1">
      <alignment horizontal="right" vertical="center" wrapText="1"/>
    </xf>
    <xf numFmtId="3" fontId="5" fillId="3" borderId="9" xfId="0" applyNumberFormat="1" applyFont="1" applyFill="1" applyBorder="1" applyAlignment="1">
      <alignment horizontal="right" vertical="center" wrapText="1"/>
    </xf>
    <xf numFmtId="10" fontId="7" fillId="6" borderId="9" xfId="1" applyNumberFormat="1" applyFont="1" applyFill="1" applyBorder="1" applyAlignment="1">
      <alignment horizontal="center"/>
    </xf>
    <xf numFmtId="0" fontId="3" fillId="4" borderId="9" xfId="0" applyFont="1" applyFill="1" applyBorder="1" applyAlignment="1">
      <alignment horizontal="right" vertical="center"/>
    </xf>
    <xf numFmtId="0" fontId="3" fillId="5" borderId="9" xfId="0" applyFont="1" applyFill="1" applyBorder="1" applyAlignment="1">
      <alignment horizontal="right" vertical="center"/>
    </xf>
    <xf numFmtId="0" fontId="6" fillId="3" borderId="9" xfId="0" applyFont="1" applyFill="1" applyBorder="1" applyAlignment="1">
      <alignment horizontal="right" vertical="center"/>
    </xf>
    <xf numFmtId="0" fontId="7" fillId="6" borderId="9" xfId="0" applyFont="1" applyFill="1" applyBorder="1" applyAlignment="1">
      <alignment horizontal="right"/>
    </xf>
    <xf numFmtId="164" fontId="7" fillId="6" borderId="10" xfId="2" applyNumberFormat="1" applyFont="1" applyFill="1" applyBorder="1" applyAlignment="1">
      <alignment horizontal="center" vertical="center"/>
    </xf>
    <xf numFmtId="164" fontId="7" fillId="6" borderId="11" xfId="2" applyNumberFormat="1" applyFont="1" applyFill="1" applyBorder="1" applyAlignment="1">
      <alignment horizontal="center" vertical="center"/>
    </xf>
    <xf numFmtId="164" fontId="7" fillId="6" borderId="12" xfId="2" applyNumberFormat="1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 applyProtection="1"/>
    <xf numFmtId="0" fontId="3" fillId="4" borderId="5" xfId="0" applyFont="1" applyFill="1" applyBorder="1" applyAlignment="1">
      <alignment horizontal="left" vertical="center"/>
    </xf>
    <xf numFmtId="0" fontId="0" fillId="0" borderId="6" xfId="0" applyFont="1" applyBorder="1" applyAlignment="1" applyProtection="1"/>
    <xf numFmtId="0" fontId="3" fillId="4" borderId="9" xfId="0" applyFont="1" applyFill="1" applyBorder="1" applyAlignment="1">
      <alignment horizontal="left" vertical="center"/>
    </xf>
    <xf numFmtId="0" fontId="3" fillId="4" borderId="9" xfId="0" applyFont="1" applyFill="1" applyBorder="1" applyAlignment="1">
      <alignment horizontal="left" vertical="top"/>
    </xf>
    <xf numFmtId="0" fontId="1" fillId="2" borderId="3" xfId="0" applyFont="1" applyFill="1" applyBorder="1" applyAlignment="1">
      <alignment horizontal="center" vertical="center" wrapText="1"/>
    </xf>
    <xf numFmtId="0" fontId="0" fillId="0" borderId="4" xfId="0" applyFont="1" applyBorder="1" applyAlignment="1" applyProtection="1"/>
    <xf numFmtId="164" fontId="3" fillId="4" borderId="10" xfId="2" applyNumberFormat="1" applyFont="1" applyFill="1" applyBorder="1" applyAlignment="1">
      <alignment horizontal="center" vertical="center"/>
    </xf>
    <xf numFmtId="164" fontId="3" fillId="4" borderId="11" xfId="2" applyNumberFormat="1" applyFont="1" applyFill="1" applyBorder="1" applyAlignment="1">
      <alignment horizontal="center" vertical="center"/>
    </xf>
    <xf numFmtId="164" fontId="3" fillId="4" borderId="12" xfId="2" applyNumberFormat="1" applyFont="1" applyFill="1" applyBorder="1" applyAlignment="1">
      <alignment horizontal="center" vertical="center"/>
    </xf>
  </cellXfs>
  <cellStyles count="3">
    <cellStyle name="Milliers" xfId="2" builtinId="3"/>
    <cellStyle name="Normal" xfId="0" builtinId="0"/>
    <cellStyle name="Pourcentage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11A0D9"/>
      <rgbColor rgb="00FFFFFF"/>
      <rgbColor rgb="00C5CBCB"/>
      <rgbColor rgb="00F0F0F0"/>
      <rgbColor rgb="00000000"/>
      <rgbColor rgb="00CDD1D3"/>
      <rgbColor rgb="00515151"/>
      <rgbColor rgb="00DDDDDD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14"/>
  <sheetViews>
    <sheetView tabSelected="1" zoomScale="70" zoomScaleNormal="70" workbookViewId="0">
      <selection activeCell="B1" sqref="B1:AP14"/>
    </sheetView>
  </sheetViews>
  <sheetFormatPr baseColWidth="10" defaultColWidth="9.140625" defaultRowHeight="12.75" x14ac:dyDescent="0.2"/>
  <cols>
    <col min="1" max="1" width="0.28515625" customWidth="1"/>
    <col min="2" max="9" width="17.140625" customWidth="1"/>
    <col min="10" max="24" width="11.42578125" customWidth="1"/>
    <col min="25" max="41" width="11.42578125" hidden="1" customWidth="1"/>
    <col min="42" max="42" width="9.140625" style="10"/>
  </cols>
  <sheetData>
    <row r="1" spans="1:42" ht="30" customHeight="1" x14ac:dyDescent="0.2">
      <c r="A1" s="40" t="s">
        <v>0</v>
      </c>
      <c r="B1" s="34" t="s">
        <v>41</v>
      </c>
      <c r="C1" s="34" t="s">
        <v>1</v>
      </c>
      <c r="D1" s="34" t="s">
        <v>2</v>
      </c>
      <c r="E1" s="34" t="s">
        <v>3</v>
      </c>
      <c r="F1" s="34" t="s">
        <v>4</v>
      </c>
      <c r="G1" s="34" t="s">
        <v>43</v>
      </c>
      <c r="H1" s="34" t="s">
        <v>5</v>
      </c>
      <c r="I1" s="34" t="s">
        <v>6</v>
      </c>
      <c r="J1" s="4" t="s">
        <v>7</v>
      </c>
      <c r="K1" s="4" t="s">
        <v>8</v>
      </c>
      <c r="L1" s="4" t="s">
        <v>9</v>
      </c>
      <c r="M1" s="4" t="s">
        <v>10</v>
      </c>
      <c r="N1" s="4" t="s">
        <v>11</v>
      </c>
      <c r="O1" s="4" t="s">
        <v>12</v>
      </c>
      <c r="P1" s="4" t="s">
        <v>13</v>
      </c>
      <c r="Q1" s="4" t="s">
        <v>14</v>
      </c>
      <c r="R1" s="4" t="s">
        <v>15</v>
      </c>
      <c r="S1" s="4" t="s">
        <v>16</v>
      </c>
      <c r="T1" s="4" t="s">
        <v>17</v>
      </c>
      <c r="U1" s="4" t="s">
        <v>18</v>
      </c>
      <c r="V1" s="4" t="s">
        <v>19</v>
      </c>
      <c r="W1" s="4" t="s">
        <v>20</v>
      </c>
      <c r="X1" s="4" t="s">
        <v>21</v>
      </c>
      <c r="Y1" s="3" t="s">
        <v>22</v>
      </c>
      <c r="Z1" s="1" t="s">
        <v>7</v>
      </c>
      <c r="AA1" s="1" t="s">
        <v>8</v>
      </c>
      <c r="AB1" s="1" t="s">
        <v>9</v>
      </c>
      <c r="AC1" s="1" t="s">
        <v>10</v>
      </c>
      <c r="AD1" s="1" t="s">
        <v>11</v>
      </c>
      <c r="AE1" s="1" t="s">
        <v>12</v>
      </c>
      <c r="AF1" s="1" t="s">
        <v>13</v>
      </c>
      <c r="AG1" s="1" t="s">
        <v>14</v>
      </c>
      <c r="AH1" s="1" t="s">
        <v>15</v>
      </c>
      <c r="AI1" s="1" t="s">
        <v>16</v>
      </c>
      <c r="AJ1" s="1" t="s">
        <v>17</v>
      </c>
      <c r="AK1" s="1" t="s">
        <v>18</v>
      </c>
      <c r="AL1" s="1" t="s">
        <v>19</v>
      </c>
      <c r="AM1" s="1" t="s">
        <v>20</v>
      </c>
      <c r="AN1" s="1" t="s">
        <v>21</v>
      </c>
      <c r="AO1" s="2" t="s">
        <v>22</v>
      </c>
      <c r="AP1" s="9" t="s">
        <v>22</v>
      </c>
    </row>
    <row r="2" spans="1:42" ht="45" customHeight="1" x14ac:dyDescent="0.2">
      <c r="A2" s="41"/>
      <c r="B2" s="35"/>
      <c r="C2" s="35"/>
      <c r="D2" s="35"/>
      <c r="E2" s="35"/>
      <c r="F2" s="35"/>
      <c r="G2" s="35"/>
      <c r="H2" s="35"/>
      <c r="I2" s="35"/>
      <c r="J2" s="4" t="s">
        <v>23</v>
      </c>
      <c r="K2" s="4" t="s">
        <v>23</v>
      </c>
      <c r="L2" s="4" t="s">
        <v>23</v>
      </c>
      <c r="M2" s="4" t="s">
        <v>23</v>
      </c>
      <c r="N2" s="4" t="s">
        <v>23</v>
      </c>
      <c r="O2" s="4" t="s">
        <v>23</v>
      </c>
      <c r="P2" s="4" t="s">
        <v>23</v>
      </c>
      <c r="Q2" s="4" t="s">
        <v>23</v>
      </c>
      <c r="R2" s="4" t="s">
        <v>23</v>
      </c>
      <c r="S2" s="4" t="s">
        <v>23</v>
      </c>
      <c r="T2" s="4" t="s">
        <v>23</v>
      </c>
      <c r="U2" s="4" t="s">
        <v>23</v>
      </c>
      <c r="V2" s="4" t="s">
        <v>23</v>
      </c>
      <c r="W2" s="4" t="s">
        <v>23</v>
      </c>
      <c r="X2" s="4" t="s">
        <v>23</v>
      </c>
      <c r="Y2" s="3" t="s">
        <v>23</v>
      </c>
      <c r="Z2" s="1" t="s">
        <v>24</v>
      </c>
      <c r="AA2" s="1" t="s">
        <v>24</v>
      </c>
      <c r="AB2" s="1" t="s">
        <v>24</v>
      </c>
      <c r="AC2" s="1" t="s">
        <v>24</v>
      </c>
      <c r="AD2" s="1" t="s">
        <v>24</v>
      </c>
      <c r="AE2" s="1" t="s">
        <v>24</v>
      </c>
      <c r="AF2" s="1" t="s">
        <v>24</v>
      </c>
      <c r="AG2" s="1" t="s">
        <v>24</v>
      </c>
      <c r="AH2" s="1" t="s">
        <v>24</v>
      </c>
      <c r="AI2" s="1" t="s">
        <v>24</v>
      </c>
      <c r="AJ2" s="1" t="s">
        <v>24</v>
      </c>
      <c r="AK2" s="1" t="s">
        <v>24</v>
      </c>
      <c r="AL2" s="1" t="s">
        <v>24</v>
      </c>
      <c r="AM2" s="1" t="s">
        <v>24</v>
      </c>
      <c r="AN2" s="1" t="s">
        <v>24</v>
      </c>
      <c r="AO2" s="2" t="s">
        <v>24</v>
      </c>
      <c r="AP2" s="9" t="s">
        <v>42</v>
      </c>
    </row>
    <row r="3" spans="1:42" ht="15" customHeight="1" x14ac:dyDescent="0.2">
      <c r="A3" s="36" t="s">
        <v>25</v>
      </c>
      <c r="B3" s="38"/>
      <c r="C3" s="39" t="s">
        <v>26</v>
      </c>
      <c r="D3" s="5" t="s">
        <v>27</v>
      </c>
      <c r="E3" s="42">
        <v>124754</v>
      </c>
      <c r="F3" s="13">
        <v>6827</v>
      </c>
      <c r="G3" s="15">
        <f>AP3/E3</f>
        <v>5.4114497330746907E-2</v>
      </c>
      <c r="H3" s="25" t="s">
        <v>28</v>
      </c>
      <c r="I3" s="25" t="s">
        <v>29</v>
      </c>
      <c r="J3" s="17">
        <v>20</v>
      </c>
      <c r="K3" s="17">
        <v>421</v>
      </c>
      <c r="L3" s="17">
        <v>78</v>
      </c>
      <c r="M3" s="17">
        <v>93</v>
      </c>
      <c r="N3" s="17">
        <v>450</v>
      </c>
      <c r="O3" s="17">
        <v>34</v>
      </c>
      <c r="P3" s="17">
        <v>54</v>
      </c>
      <c r="Q3" s="17">
        <v>362</v>
      </c>
      <c r="R3" s="17">
        <v>1637</v>
      </c>
      <c r="S3" s="17">
        <v>2208</v>
      </c>
      <c r="T3" s="17">
        <v>37</v>
      </c>
      <c r="U3" s="17">
        <v>9</v>
      </c>
      <c r="V3" s="17">
        <v>599</v>
      </c>
      <c r="W3" s="17">
        <v>615</v>
      </c>
      <c r="X3" s="17">
        <v>134</v>
      </c>
      <c r="Y3" s="18">
        <v>6751</v>
      </c>
      <c r="Z3" s="19">
        <v>2.9625240705080727E-3</v>
      </c>
      <c r="AA3" s="19">
        <v>6.2361131684194937E-2</v>
      </c>
      <c r="AB3" s="19">
        <v>1.1553843874981484E-2</v>
      </c>
      <c r="AC3" s="19">
        <v>1.3775736927862539E-2</v>
      </c>
      <c r="AD3" s="19">
        <v>6.6656791586431646E-2</v>
      </c>
      <c r="AE3" s="19">
        <v>5.0362909198637239E-3</v>
      </c>
      <c r="AF3" s="19">
        <v>7.9988149903717966E-3</v>
      </c>
      <c r="AG3" s="19">
        <v>5.3621685676196122E-2</v>
      </c>
      <c r="AH3" s="19">
        <v>0.24248259517108575</v>
      </c>
      <c r="AI3" s="19">
        <v>0.32706265738409124</v>
      </c>
      <c r="AJ3" s="19">
        <v>5.4806695304399347E-3</v>
      </c>
      <c r="AK3" s="19">
        <v>1.3331358317286328E-3</v>
      </c>
      <c r="AL3" s="19">
        <v>8.8727595911716778E-2</v>
      </c>
      <c r="AM3" s="19">
        <v>9.1097615168123244E-2</v>
      </c>
      <c r="AN3" s="19">
        <v>1.9848911272404089E-2</v>
      </c>
      <c r="AO3" s="20">
        <v>6.6666666666666666E-2</v>
      </c>
      <c r="AP3" s="17">
        <f>SUM(J3:X3)</f>
        <v>6751</v>
      </c>
    </row>
    <row r="4" spans="1:42" ht="15" customHeight="1" x14ac:dyDescent="0.2">
      <c r="A4" s="37"/>
      <c r="B4" s="35"/>
      <c r="C4" s="35"/>
      <c r="D4" s="6" t="s">
        <v>30</v>
      </c>
      <c r="E4" s="43"/>
      <c r="F4" s="14">
        <v>118</v>
      </c>
      <c r="G4" s="15">
        <f>AP4/E3</f>
        <v>9.4586145534411722E-4</v>
      </c>
      <c r="H4" s="26" t="s">
        <v>31</v>
      </c>
      <c r="I4" s="26" t="s">
        <v>31</v>
      </c>
      <c r="J4" s="21">
        <v>0</v>
      </c>
      <c r="K4" s="21">
        <v>7</v>
      </c>
      <c r="L4" s="21">
        <v>0</v>
      </c>
      <c r="M4" s="21">
        <v>0</v>
      </c>
      <c r="N4" s="21">
        <v>8</v>
      </c>
      <c r="O4" s="21">
        <v>3</v>
      </c>
      <c r="P4" s="21">
        <v>0</v>
      </c>
      <c r="Q4" s="21">
        <v>4</v>
      </c>
      <c r="R4" s="21">
        <v>24</v>
      </c>
      <c r="S4" s="21">
        <v>44</v>
      </c>
      <c r="T4" s="21">
        <v>1</v>
      </c>
      <c r="U4" s="21">
        <v>0</v>
      </c>
      <c r="V4" s="21">
        <v>8</v>
      </c>
      <c r="W4" s="21">
        <v>15</v>
      </c>
      <c r="X4" s="21">
        <v>4</v>
      </c>
      <c r="Y4" s="18">
        <v>118</v>
      </c>
      <c r="Z4" s="22">
        <v>0</v>
      </c>
      <c r="AA4" s="22">
        <v>5.9322033898305086E-2</v>
      </c>
      <c r="AB4" s="22">
        <v>0</v>
      </c>
      <c r="AC4" s="22">
        <v>0</v>
      </c>
      <c r="AD4" s="22">
        <v>6.7796610169491525E-2</v>
      </c>
      <c r="AE4" s="22">
        <v>2.5423728813559324E-2</v>
      </c>
      <c r="AF4" s="22">
        <v>0</v>
      </c>
      <c r="AG4" s="22">
        <v>3.3898305084745763E-2</v>
      </c>
      <c r="AH4" s="22">
        <v>0.20338983050847459</v>
      </c>
      <c r="AI4" s="22">
        <v>0.3728813559322034</v>
      </c>
      <c r="AJ4" s="22">
        <v>8.4745762711864406E-3</v>
      </c>
      <c r="AK4" s="22">
        <v>0</v>
      </c>
      <c r="AL4" s="22">
        <v>6.7796610169491525E-2</v>
      </c>
      <c r="AM4" s="22">
        <v>0.1271186440677966</v>
      </c>
      <c r="AN4" s="22">
        <v>3.3898305084745763E-2</v>
      </c>
      <c r="AO4" s="20">
        <v>6.6666666666666666E-2</v>
      </c>
      <c r="AP4" s="21">
        <f t="shared" ref="AP4:AP10" si="0">SUM(J4:X4)</f>
        <v>118</v>
      </c>
    </row>
    <row r="5" spans="1:42" ht="15" customHeight="1" x14ac:dyDescent="0.2">
      <c r="A5" s="37"/>
      <c r="B5" s="35"/>
      <c r="C5" s="35"/>
      <c r="D5" s="5" t="s">
        <v>32</v>
      </c>
      <c r="E5" s="44"/>
      <c r="F5" s="13">
        <v>20059</v>
      </c>
      <c r="G5" s="15">
        <f>AP5/E3</f>
        <v>0.15894480337303815</v>
      </c>
      <c r="H5" s="25" t="s">
        <v>33</v>
      </c>
      <c r="I5" s="25" t="s">
        <v>31</v>
      </c>
      <c r="J5" s="17">
        <v>193</v>
      </c>
      <c r="K5" s="17">
        <v>699</v>
      </c>
      <c r="L5" s="17">
        <v>50</v>
      </c>
      <c r="M5" s="17">
        <v>182</v>
      </c>
      <c r="N5" s="17">
        <v>1077</v>
      </c>
      <c r="O5" s="17">
        <v>20</v>
      </c>
      <c r="P5" s="17">
        <v>278</v>
      </c>
      <c r="Q5" s="17">
        <v>795</v>
      </c>
      <c r="R5" s="17">
        <v>3986</v>
      </c>
      <c r="S5" s="17">
        <v>7283</v>
      </c>
      <c r="T5" s="17">
        <v>243</v>
      </c>
      <c r="U5" s="17">
        <v>4</v>
      </c>
      <c r="V5" s="17">
        <v>1258</v>
      </c>
      <c r="W5" s="17">
        <v>1653</v>
      </c>
      <c r="X5" s="17">
        <v>2108</v>
      </c>
      <c r="Y5" s="18">
        <v>19829</v>
      </c>
      <c r="Z5" s="19">
        <v>9.7332190226436036E-3</v>
      </c>
      <c r="AA5" s="19">
        <v>3.525139946542942E-2</v>
      </c>
      <c r="AB5" s="19">
        <v>2.5215593322910888E-3</v>
      </c>
      <c r="AC5" s="19">
        <v>9.1784759695395634E-3</v>
      </c>
      <c r="AD5" s="19">
        <v>5.431438801755005E-2</v>
      </c>
      <c r="AE5" s="19">
        <v>1.0086237329164356E-3</v>
      </c>
      <c r="AF5" s="19">
        <v>1.4019869887538453E-2</v>
      </c>
      <c r="AG5" s="19">
        <v>4.0092793383428312E-2</v>
      </c>
      <c r="AH5" s="19">
        <v>0.2010187099702456</v>
      </c>
      <c r="AI5" s="19">
        <v>0.36729033234151998</v>
      </c>
      <c r="AJ5" s="19">
        <v>1.2254778354934692E-2</v>
      </c>
      <c r="AK5" s="19">
        <v>2.017247465832871E-4</v>
      </c>
      <c r="AL5" s="19">
        <v>6.3442432800443788E-2</v>
      </c>
      <c r="AM5" s="19">
        <v>8.3362751525543399E-2</v>
      </c>
      <c r="AN5" s="19">
        <v>0.10630894144939231</v>
      </c>
      <c r="AO5" s="20">
        <v>6.6666666666666666E-2</v>
      </c>
      <c r="AP5" s="17">
        <f t="shared" si="0"/>
        <v>19829</v>
      </c>
    </row>
    <row r="6" spans="1:42" ht="15" customHeight="1" x14ac:dyDescent="0.2">
      <c r="A6" s="37"/>
      <c r="B6" s="35"/>
      <c r="C6" s="35"/>
      <c r="D6" s="7" t="s">
        <v>22</v>
      </c>
      <c r="E6" s="11"/>
      <c r="F6" s="11"/>
      <c r="G6" s="16"/>
      <c r="H6" s="27"/>
      <c r="I6" s="27"/>
      <c r="J6" s="23">
        <v>213</v>
      </c>
      <c r="K6" s="23">
        <v>1127</v>
      </c>
      <c r="L6" s="23">
        <v>128</v>
      </c>
      <c r="M6" s="23">
        <v>275</v>
      </c>
      <c r="N6" s="23">
        <v>1535</v>
      </c>
      <c r="O6" s="23">
        <v>57</v>
      </c>
      <c r="P6" s="23">
        <v>332</v>
      </c>
      <c r="Q6" s="23">
        <v>1161</v>
      </c>
      <c r="R6" s="23">
        <v>5647</v>
      </c>
      <c r="S6" s="23">
        <v>9535</v>
      </c>
      <c r="T6" s="23">
        <v>281</v>
      </c>
      <c r="U6" s="23">
        <v>13</v>
      </c>
      <c r="V6" s="23">
        <v>1865</v>
      </c>
      <c r="W6" s="23">
        <v>2283</v>
      </c>
      <c r="X6" s="23">
        <v>2246</v>
      </c>
      <c r="Y6" s="18">
        <v>26698</v>
      </c>
      <c r="Z6" s="20">
        <v>7.9781257022997973E-3</v>
      </c>
      <c r="AA6" s="20">
        <v>4.2212899842684844E-2</v>
      </c>
      <c r="AB6" s="20">
        <v>4.7943666192224134E-3</v>
      </c>
      <c r="AC6" s="20">
        <v>1.0300397033485655E-2</v>
      </c>
      <c r="AD6" s="20">
        <v>5.7494943441456288E-2</v>
      </c>
      <c r="AE6" s="20">
        <v>2.1349913851224809E-3</v>
      </c>
      <c r="AF6" s="20">
        <v>1.2435388418608135E-2</v>
      </c>
      <c r="AG6" s="20">
        <v>4.34864034759158E-2</v>
      </c>
      <c r="AH6" s="20">
        <v>0.21151397108397632</v>
      </c>
      <c r="AI6" s="20">
        <v>0.35714285714285715</v>
      </c>
      <c r="AJ6" s="20">
        <v>1.0525132968761706E-2</v>
      </c>
      <c r="AK6" s="20">
        <v>4.8692785976477636E-4</v>
      </c>
      <c r="AL6" s="20">
        <v>6.9855419881639069E-2</v>
      </c>
      <c r="AM6" s="20">
        <v>8.5512023372537271E-2</v>
      </c>
      <c r="AN6" s="20">
        <v>8.4126151771668295E-2</v>
      </c>
      <c r="AO6" s="20">
        <v>6.6666666666666666E-2</v>
      </c>
      <c r="AP6" s="23">
        <f t="shared" si="0"/>
        <v>26698</v>
      </c>
    </row>
    <row r="7" spans="1:42" ht="15" customHeight="1" x14ac:dyDescent="0.2">
      <c r="A7" s="37"/>
      <c r="B7" s="35"/>
      <c r="C7" s="39" t="s">
        <v>34</v>
      </c>
      <c r="D7" s="5" t="s">
        <v>27</v>
      </c>
      <c r="E7" s="42">
        <v>25067</v>
      </c>
      <c r="F7" s="13">
        <v>1129</v>
      </c>
      <c r="G7" s="15">
        <f>AP7/E7</f>
        <v>4.4560577651892926E-2</v>
      </c>
      <c r="H7" s="25" t="s">
        <v>35</v>
      </c>
      <c r="I7" s="25" t="s">
        <v>36</v>
      </c>
      <c r="J7" s="17">
        <v>4</v>
      </c>
      <c r="K7" s="17">
        <v>44</v>
      </c>
      <c r="L7" s="17">
        <v>13</v>
      </c>
      <c r="M7" s="17">
        <v>19</v>
      </c>
      <c r="N7" s="17">
        <v>90</v>
      </c>
      <c r="O7" s="17">
        <v>4</v>
      </c>
      <c r="P7" s="17">
        <v>6</v>
      </c>
      <c r="Q7" s="17">
        <v>57</v>
      </c>
      <c r="R7" s="17">
        <v>237</v>
      </c>
      <c r="S7" s="17">
        <v>428</v>
      </c>
      <c r="T7" s="17">
        <v>9</v>
      </c>
      <c r="U7" s="17">
        <v>0</v>
      </c>
      <c r="V7" s="17">
        <v>76</v>
      </c>
      <c r="W7" s="17">
        <v>103</v>
      </c>
      <c r="X7" s="17">
        <v>27</v>
      </c>
      <c r="Y7" s="18">
        <v>1117</v>
      </c>
      <c r="Z7" s="19">
        <v>3.5810205908683975E-3</v>
      </c>
      <c r="AA7" s="19">
        <v>3.9391226499552373E-2</v>
      </c>
      <c r="AB7" s="19">
        <v>1.1638316920322292E-2</v>
      </c>
      <c r="AC7" s="19">
        <v>1.7009847806624886E-2</v>
      </c>
      <c r="AD7" s="19">
        <v>8.0572963294538946E-2</v>
      </c>
      <c r="AE7" s="19">
        <v>3.5810205908683975E-3</v>
      </c>
      <c r="AF7" s="19">
        <v>5.3715308863025966E-3</v>
      </c>
      <c r="AG7" s="19">
        <v>5.1029543419874666E-2</v>
      </c>
      <c r="AH7" s="19">
        <v>0.21217547000895254</v>
      </c>
      <c r="AI7" s="19">
        <v>0.38316920322291853</v>
      </c>
      <c r="AJ7" s="19">
        <v>8.057296329453895E-3</v>
      </c>
      <c r="AK7" s="19">
        <v>0</v>
      </c>
      <c r="AL7" s="19">
        <v>6.8039391226499546E-2</v>
      </c>
      <c r="AM7" s="19">
        <v>9.2211280214861233E-2</v>
      </c>
      <c r="AN7" s="19">
        <v>2.4171888988361683E-2</v>
      </c>
      <c r="AO7" s="20">
        <v>6.6666666666666666E-2</v>
      </c>
      <c r="AP7" s="17">
        <f t="shared" si="0"/>
        <v>1117</v>
      </c>
    </row>
    <row r="8" spans="1:42" ht="15" customHeight="1" x14ac:dyDescent="0.2">
      <c r="A8" s="37"/>
      <c r="B8" s="35"/>
      <c r="C8" s="35"/>
      <c r="D8" s="6" t="s">
        <v>30</v>
      </c>
      <c r="E8" s="43"/>
      <c r="F8" s="14">
        <v>55</v>
      </c>
      <c r="G8" s="15">
        <f>AP8/E7</f>
        <v>2.1941197590457573E-3</v>
      </c>
      <c r="H8" s="26" t="s">
        <v>31</v>
      </c>
      <c r="I8" s="26" t="s">
        <v>31</v>
      </c>
      <c r="J8" s="21">
        <v>1</v>
      </c>
      <c r="K8" s="21">
        <v>5</v>
      </c>
      <c r="L8" s="21">
        <v>0</v>
      </c>
      <c r="M8" s="21">
        <v>4</v>
      </c>
      <c r="N8" s="21">
        <v>3</v>
      </c>
      <c r="O8" s="21">
        <v>0</v>
      </c>
      <c r="P8" s="21">
        <v>0</v>
      </c>
      <c r="Q8" s="21">
        <v>7</v>
      </c>
      <c r="R8" s="21">
        <v>7</v>
      </c>
      <c r="S8" s="21">
        <v>20</v>
      </c>
      <c r="T8" s="21">
        <v>0</v>
      </c>
      <c r="U8" s="21">
        <v>0</v>
      </c>
      <c r="V8" s="21">
        <v>3</v>
      </c>
      <c r="W8" s="21">
        <v>5</v>
      </c>
      <c r="X8" s="21">
        <v>0</v>
      </c>
      <c r="Y8" s="18">
        <v>55</v>
      </c>
      <c r="Z8" s="22">
        <v>1.8181818181818181E-2</v>
      </c>
      <c r="AA8" s="22">
        <v>9.0909090909090912E-2</v>
      </c>
      <c r="AB8" s="22">
        <v>0</v>
      </c>
      <c r="AC8" s="22">
        <v>7.2727272727272724E-2</v>
      </c>
      <c r="AD8" s="22">
        <v>5.4545454545454543E-2</v>
      </c>
      <c r="AE8" s="22">
        <v>0</v>
      </c>
      <c r="AF8" s="22">
        <v>0</v>
      </c>
      <c r="AG8" s="22">
        <v>0.12727272727272726</v>
      </c>
      <c r="AH8" s="22">
        <v>0.12727272727272726</v>
      </c>
      <c r="AI8" s="22">
        <v>0.36363636363636365</v>
      </c>
      <c r="AJ8" s="22">
        <v>0</v>
      </c>
      <c r="AK8" s="22">
        <v>0</v>
      </c>
      <c r="AL8" s="22">
        <v>5.4545454545454543E-2</v>
      </c>
      <c r="AM8" s="22">
        <v>9.0909090909090912E-2</v>
      </c>
      <c r="AN8" s="22">
        <v>0</v>
      </c>
      <c r="AO8" s="20">
        <v>6.6666666666666666E-2</v>
      </c>
      <c r="AP8" s="21">
        <f t="shared" si="0"/>
        <v>55</v>
      </c>
    </row>
    <row r="9" spans="1:42" ht="15" customHeight="1" x14ac:dyDescent="0.2">
      <c r="A9" s="37"/>
      <c r="B9" s="35"/>
      <c r="C9" s="35"/>
      <c r="D9" s="5" t="s">
        <v>32</v>
      </c>
      <c r="E9" s="44"/>
      <c r="F9" s="13">
        <v>5715</v>
      </c>
      <c r="G9" s="15">
        <f>AP9/E7</f>
        <v>0.22567519048948817</v>
      </c>
      <c r="H9" s="25" t="s">
        <v>37</v>
      </c>
      <c r="I9" s="25" t="s">
        <v>31</v>
      </c>
      <c r="J9" s="17">
        <v>43</v>
      </c>
      <c r="K9" s="17">
        <v>121</v>
      </c>
      <c r="L9" s="17">
        <v>14</v>
      </c>
      <c r="M9" s="17">
        <v>59</v>
      </c>
      <c r="N9" s="17">
        <v>389</v>
      </c>
      <c r="O9" s="17">
        <v>5</v>
      </c>
      <c r="P9" s="17">
        <v>89</v>
      </c>
      <c r="Q9" s="17">
        <v>278</v>
      </c>
      <c r="R9" s="17">
        <v>907</v>
      </c>
      <c r="S9" s="17">
        <v>2250</v>
      </c>
      <c r="T9" s="17">
        <v>46</v>
      </c>
      <c r="U9" s="17">
        <v>0</v>
      </c>
      <c r="V9" s="17">
        <v>266</v>
      </c>
      <c r="W9" s="17">
        <v>475</v>
      </c>
      <c r="X9" s="17">
        <v>715</v>
      </c>
      <c r="Y9" s="18">
        <v>5657</v>
      </c>
      <c r="Z9" s="19">
        <v>7.6012020505568326E-3</v>
      </c>
      <c r="AA9" s="19">
        <v>2.1389429025985503E-2</v>
      </c>
      <c r="AB9" s="19">
        <v>2.474809969948736E-3</v>
      </c>
      <c r="AC9" s="19">
        <v>1.0429556301926816E-2</v>
      </c>
      <c r="AD9" s="19">
        <v>6.8764362736432744E-2</v>
      </c>
      <c r="AE9" s="19">
        <v>8.8386070355312004E-4</v>
      </c>
      <c r="AF9" s="19">
        <v>1.5732720523245536E-2</v>
      </c>
      <c r="AG9" s="19">
        <v>4.9142655117553474E-2</v>
      </c>
      <c r="AH9" s="19">
        <v>0.16033233162453597</v>
      </c>
      <c r="AI9" s="19">
        <v>0.39773731659890399</v>
      </c>
      <c r="AJ9" s="19">
        <v>8.1315184726887049E-3</v>
      </c>
      <c r="AK9" s="19">
        <v>0</v>
      </c>
      <c r="AL9" s="19">
        <v>4.7021389429025985E-2</v>
      </c>
      <c r="AM9" s="19">
        <v>8.3966766837546405E-2</v>
      </c>
      <c r="AN9" s="19">
        <v>0.12639208060809617</v>
      </c>
      <c r="AO9" s="20">
        <v>6.6666666666666666E-2</v>
      </c>
      <c r="AP9" s="17">
        <f t="shared" si="0"/>
        <v>5657</v>
      </c>
    </row>
    <row r="10" spans="1:42" ht="15" customHeight="1" x14ac:dyDescent="0.2">
      <c r="A10" s="37"/>
      <c r="B10" s="35"/>
      <c r="C10" s="35"/>
      <c r="D10" s="7" t="s">
        <v>22</v>
      </c>
      <c r="E10" s="7"/>
      <c r="F10" s="7"/>
      <c r="G10" s="7"/>
      <c r="H10" s="27"/>
      <c r="I10" s="27"/>
      <c r="J10" s="23">
        <v>48</v>
      </c>
      <c r="K10" s="23">
        <v>170</v>
      </c>
      <c r="L10" s="23">
        <v>27</v>
      </c>
      <c r="M10" s="23">
        <v>82</v>
      </c>
      <c r="N10" s="23">
        <v>482</v>
      </c>
      <c r="O10" s="23">
        <v>9</v>
      </c>
      <c r="P10" s="23">
        <v>95</v>
      </c>
      <c r="Q10" s="23">
        <v>342</v>
      </c>
      <c r="R10" s="23">
        <v>1151</v>
      </c>
      <c r="S10" s="23">
        <v>2698</v>
      </c>
      <c r="T10" s="23">
        <v>55</v>
      </c>
      <c r="U10" s="23">
        <v>0</v>
      </c>
      <c r="V10" s="23">
        <v>345</v>
      </c>
      <c r="W10" s="23">
        <v>583</v>
      </c>
      <c r="X10" s="23">
        <v>742</v>
      </c>
      <c r="Y10" s="18">
        <v>6829</v>
      </c>
      <c r="Z10" s="20">
        <v>7.0288475618685018E-3</v>
      </c>
      <c r="AA10" s="20">
        <v>2.4893835114950944E-2</v>
      </c>
      <c r="AB10" s="20">
        <v>3.9537267535510326E-3</v>
      </c>
      <c r="AC10" s="20">
        <v>1.2007614584858691E-2</v>
      </c>
      <c r="AD10" s="20">
        <v>7.058134426709621E-2</v>
      </c>
      <c r="AE10" s="20">
        <v>1.3179089178503441E-3</v>
      </c>
      <c r="AF10" s="20">
        <v>1.391126079953141E-2</v>
      </c>
      <c r="AG10" s="20">
        <v>5.0080538878313076E-2</v>
      </c>
      <c r="AH10" s="20">
        <v>0.16854590716063844</v>
      </c>
      <c r="AI10" s="20">
        <v>0.39507980670669207</v>
      </c>
      <c r="AJ10" s="20">
        <v>8.053887831307659E-3</v>
      </c>
      <c r="AK10" s="20">
        <v>0</v>
      </c>
      <c r="AL10" s="20">
        <v>5.0519841850929857E-2</v>
      </c>
      <c r="AM10" s="20">
        <v>8.5371211011861181E-2</v>
      </c>
      <c r="AN10" s="20">
        <v>0.10865426856055059</v>
      </c>
      <c r="AO10" s="20">
        <v>6.6666666666666666E-2</v>
      </c>
      <c r="AP10" s="23">
        <f t="shared" si="0"/>
        <v>6829</v>
      </c>
    </row>
    <row r="11" spans="1:42" ht="22.5" customHeight="1" x14ac:dyDescent="0.2">
      <c r="B11" s="32" t="s">
        <v>38</v>
      </c>
      <c r="C11" s="32"/>
      <c r="D11" s="8" t="s">
        <v>39</v>
      </c>
      <c r="E11" s="29">
        <f>E7+E3</f>
        <v>149821</v>
      </c>
      <c r="F11" s="12">
        <f t="shared" ref="F11:X13" si="1">F7+F3</f>
        <v>7956</v>
      </c>
      <c r="G11" s="24">
        <f>AP11/E11</f>
        <v>5.2516002429565951E-2</v>
      </c>
      <c r="H11" s="28">
        <f t="shared" si="1"/>
        <v>49</v>
      </c>
      <c r="I11" s="28">
        <f t="shared" si="1"/>
        <v>39</v>
      </c>
      <c r="J11" s="8">
        <f t="shared" si="1"/>
        <v>24</v>
      </c>
      <c r="K11" s="8">
        <f t="shared" si="1"/>
        <v>465</v>
      </c>
      <c r="L11" s="8">
        <f t="shared" si="1"/>
        <v>91</v>
      </c>
      <c r="M11" s="8">
        <f t="shared" si="1"/>
        <v>112</v>
      </c>
      <c r="N11" s="8">
        <f t="shared" si="1"/>
        <v>540</v>
      </c>
      <c r="O11" s="8">
        <f t="shared" si="1"/>
        <v>38</v>
      </c>
      <c r="P11" s="8">
        <f t="shared" si="1"/>
        <v>60</v>
      </c>
      <c r="Q11" s="8">
        <f t="shared" si="1"/>
        <v>419</v>
      </c>
      <c r="R11" s="8">
        <f t="shared" si="1"/>
        <v>1874</v>
      </c>
      <c r="S11" s="8">
        <f t="shared" si="1"/>
        <v>2636</v>
      </c>
      <c r="T11" s="8">
        <f t="shared" si="1"/>
        <v>46</v>
      </c>
      <c r="U11" s="8">
        <f t="shared" si="1"/>
        <v>9</v>
      </c>
      <c r="V11" s="8">
        <f t="shared" si="1"/>
        <v>675</v>
      </c>
      <c r="W11" s="8">
        <f t="shared" si="1"/>
        <v>718</v>
      </c>
      <c r="X11" s="8">
        <f t="shared" si="1"/>
        <v>161</v>
      </c>
      <c r="AP11" s="8">
        <f>AP3+AP7</f>
        <v>7868</v>
      </c>
    </row>
    <row r="12" spans="1:42" ht="24.75" customHeight="1" x14ac:dyDescent="0.2">
      <c r="B12" s="32"/>
      <c r="C12" s="32"/>
      <c r="D12" s="8" t="s">
        <v>30</v>
      </c>
      <c r="E12" s="30"/>
      <c r="F12" s="12">
        <f t="shared" ref="F12:U12" si="2">F8+F4</f>
        <v>173</v>
      </c>
      <c r="G12" s="24">
        <f>AP12/E11</f>
        <v>1.1547112888046402E-3</v>
      </c>
      <c r="H12" s="8">
        <f t="shared" si="2"/>
        <v>0</v>
      </c>
      <c r="I12" s="8">
        <f t="shared" si="2"/>
        <v>0</v>
      </c>
      <c r="J12" s="8">
        <f t="shared" si="2"/>
        <v>1</v>
      </c>
      <c r="K12" s="8">
        <f t="shared" si="2"/>
        <v>12</v>
      </c>
      <c r="L12" s="8">
        <f t="shared" si="2"/>
        <v>0</v>
      </c>
      <c r="M12" s="8">
        <f t="shared" si="2"/>
        <v>4</v>
      </c>
      <c r="N12" s="8">
        <f t="shared" si="2"/>
        <v>11</v>
      </c>
      <c r="O12" s="8">
        <f t="shared" si="2"/>
        <v>3</v>
      </c>
      <c r="P12" s="8">
        <f t="shared" si="2"/>
        <v>0</v>
      </c>
      <c r="Q12" s="8">
        <f t="shared" si="2"/>
        <v>11</v>
      </c>
      <c r="R12" s="8">
        <f t="shared" si="2"/>
        <v>31</v>
      </c>
      <c r="S12" s="8">
        <f t="shared" si="2"/>
        <v>64</v>
      </c>
      <c r="T12" s="8">
        <f t="shared" si="2"/>
        <v>1</v>
      </c>
      <c r="U12" s="8">
        <f t="shared" si="2"/>
        <v>0</v>
      </c>
      <c r="V12" s="8">
        <f t="shared" si="1"/>
        <v>11</v>
      </c>
      <c r="W12" s="8">
        <f t="shared" si="1"/>
        <v>20</v>
      </c>
      <c r="X12" s="8">
        <f t="shared" si="1"/>
        <v>4</v>
      </c>
      <c r="AP12" s="8">
        <f t="shared" ref="AP12:AP13" si="3">AP4+AP8</f>
        <v>173</v>
      </c>
    </row>
    <row r="13" spans="1:42" ht="25.5" customHeight="1" x14ac:dyDescent="0.2">
      <c r="B13" s="32"/>
      <c r="C13" s="32"/>
      <c r="D13" s="8" t="s">
        <v>32</v>
      </c>
      <c r="E13" s="31"/>
      <c r="F13" s="12">
        <f t="shared" si="1"/>
        <v>25774</v>
      </c>
      <c r="G13" s="24">
        <f>AP13/E11</f>
        <v>0.17010966419927781</v>
      </c>
      <c r="H13" s="8">
        <f t="shared" si="1"/>
        <v>288</v>
      </c>
      <c r="I13" s="8">
        <f t="shared" si="1"/>
        <v>0</v>
      </c>
      <c r="J13" s="8">
        <f t="shared" si="1"/>
        <v>236</v>
      </c>
      <c r="K13" s="8">
        <f t="shared" si="1"/>
        <v>820</v>
      </c>
      <c r="L13" s="8">
        <f t="shared" si="1"/>
        <v>64</v>
      </c>
      <c r="M13" s="8">
        <f t="shared" si="1"/>
        <v>241</v>
      </c>
      <c r="N13" s="8">
        <f t="shared" si="1"/>
        <v>1466</v>
      </c>
      <c r="O13" s="8">
        <f t="shared" si="1"/>
        <v>25</v>
      </c>
      <c r="P13" s="8">
        <f t="shared" si="1"/>
        <v>367</v>
      </c>
      <c r="Q13" s="8">
        <f t="shared" si="1"/>
        <v>1073</v>
      </c>
      <c r="R13" s="8">
        <f t="shared" si="1"/>
        <v>4893</v>
      </c>
      <c r="S13" s="8">
        <f t="shared" si="1"/>
        <v>9533</v>
      </c>
      <c r="T13" s="8">
        <f t="shared" si="1"/>
        <v>289</v>
      </c>
      <c r="U13" s="8">
        <f t="shared" si="1"/>
        <v>4</v>
      </c>
      <c r="V13" s="8">
        <f t="shared" si="1"/>
        <v>1524</v>
      </c>
      <c r="W13" s="8">
        <f t="shared" si="1"/>
        <v>2128</v>
      </c>
      <c r="X13" s="8">
        <f t="shared" si="1"/>
        <v>2823</v>
      </c>
      <c r="AP13" s="8">
        <f t="shared" si="3"/>
        <v>25486</v>
      </c>
    </row>
    <row r="14" spans="1:42" ht="32.25" customHeight="1" x14ac:dyDescent="0.2">
      <c r="B14" s="33" t="s">
        <v>40</v>
      </c>
      <c r="C14" s="33"/>
      <c r="D14" s="33"/>
      <c r="E14" s="12">
        <f>E11</f>
        <v>149821</v>
      </c>
      <c r="F14" s="12">
        <f>F11+F12+F13</f>
        <v>33903</v>
      </c>
      <c r="G14" s="24">
        <f>AP14/E14</f>
        <v>0.2237803779176484</v>
      </c>
      <c r="H14" s="8">
        <f t="shared" ref="H14:X14" si="4">H11+H12+H13</f>
        <v>337</v>
      </c>
      <c r="I14" s="8">
        <f t="shared" si="4"/>
        <v>39</v>
      </c>
      <c r="J14" s="8">
        <f t="shared" si="4"/>
        <v>261</v>
      </c>
      <c r="K14" s="8">
        <f t="shared" si="4"/>
        <v>1297</v>
      </c>
      <c r="L14" s="8">
        <f t="shared" si="4"/>
        <v>155</v>
      </c>
      <c r="M14" s="8">
        <f t="shared" si="4"/>
        <v>357</v>
      </c>
      <c r="N14" s="8">
        <f t="shared" si="4"/>
        <v>2017</v>
      </c>
      <c r="O14" s="8">
        <f t="shared" si="4"/>
        <v>66</v>
      </c>
      <c r="P14" s="8">
        <f t="shared" si="4"/>
        <v>427</v>
      </c>
      <c r="Q14" s="8">
        <f t="shared" si="4"/>
        <v>1503</v>
      </c>
      <c r="R14" s="8">
        <f t="shared" si="4"/>
        <v>6798</v>
      </c>
      <c r="S14" s="8">
        <f t="shared" si="4"/>
        <v>12233</v>
      </c>
      <c r="T14" s="8">
        <f t="shared" si="4"/>
        <v>336</v>
      </c>
      <c r="U14" s="8">
        <f t="shared" si="4"/>
        <v>13</v>
      </c>
      <c r="V14" s="8">
        <f t="shared" si="4"/>
        <v>2210</v>
      </c>
      <c r="W14" s="8">
        <f t="shared" si="4"/>
        <v>2866</v>
      </c>
      <c r="X14" s="8">
        <f t="shared" si="4"/>
        <v>2988</v>
      </c>
      <c r="AP14" s="8">
        <f>AP11+AP12+AP13</f>
        <v>33527</v>
      </c>
    </row>
  </sheetData>
  <mergeCells count="18">
    <mergeCell ref="A3:A10"/>
    <mergeCell ref="B3:B10"/>
    <mergeCell ref="C3:C6"/>
    <mergeCell ref="C7:C10"/>
    <mergeCell ref="A1:A2"/>
    <mergeCell ref="B1:B2"/>
    <mergeCell ref="C1:C2"/>
    <mergeCell ref="E11:E13"/>
    <mergeCell ref="B11:C13"/>
    <mergeCell ref="B14:D14"/>
    <mergeCell ref="H1:H2"/>
    <mergeCell ref="I1:I2"/>
    <mergeCell ref="E3:E5"/>
    <mergeCell ref="E7:E9"/>
    <mergeCell ref="G1:G2"/>
    <mergeCell ref="D1:D2"/>
    <mergeCell ref="E1:E2"/>
    <mergeCell ref="F1:F2"/>
  </mergeCells>
  <pageMargins left="0.78740157499999996" right="0.78740157499999996" top="0.984251969" bottom="0.984251969" header="0.5" footer="0.5"/>
  <pageSetup paperSize="9" scale="41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default</vt:lpstr>
      <vt:lpstr>default!Zone_d_impression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VIVION Nicolas</dc:creator>
  <cp:lastModifiedBy>MORCILLO Frederique</cp:lastModifiedBy>
  <cp:lastPrinted>2022-06-06T00:45:51Z</cp:lastPrinted>
  <dcterms:created xsi:type="dcterms:W3CDTF">2022-06-05T23:07:56Z</dcterms:created>
  <dcterms:modified xsi:type="dcterms:W3CDTF">2022-06-06T00:45:54Z</dcterms:modified>
</cp:coreProperties>
</file>