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bfrouin\OneDrive - Alstom\Perso\COVID\"/>
    </mc:Choice>
  </mc:AlternateContent>
  <xr:revisionPtr revIDLastSave="799" documentId="8_{2F96A0AB-E1B8-421E-980D-8369CED181BD}" xr6:coauthVersionLast="45" xr6:coauthVersionMax="45" xr10:uidLastSave="{46BAC633-42CF-409D-9C17-3186F0DDF15D}"/>
  <bookViews>
    <workbookView xWindow="-120" yWindow="-120" windowWidth="29040" windowHeight="15840" xr2:uid="{00000000-000D-0000-FFFF-FFFF00000000}"/>
  </bookViews>
  <sheets>
    <sheet name="Rapport Hospi" sheetId="10" r:id="rId1"/>
    <sheet name="Rapport vacci 60+ synth" sheetId="11" r:id="rId2"/>
    <sheet name="Rapport vacci det" sheetId="4" r:id="rId3"/>
    <sheet name="Src. Hospi 2021-05-20" sheetId="5" r:id="rId4"/>
    <sheet name="Src. vacsi-tot-a-reg-2021-05-13" sheetId="1" r:id="rId5"/>
    <sheet name="Configuration" sheetId="6" r:id="rId6"/>
  </sheets>
  <externalReferences>
    <externalReference r:id="rId7"/>
  </externalReferences>
  <definedNames>
    <definedName name="_xlnm._FilterDatabase" localSheetId="4" hidden="1">'Src. vacsi-tot-a-reg-2021-05-13'!$A$1:$N$223</definedName>
  </definedNames>
  <calcPr calcId="191029"/>
  <pivotCaches>
    <pivotCache cacheId="21" r:id="rId8"/>
    <pivotCache cacheId="22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2" i="1" l="1"/>
  <c r="H222" i="1"/>
  <c r="I222" i="1"/>
  <c r="G223" i="1"/>
  <c r="H223" i="1"/>
  <c r="I223" i="1"/>
  <c r="C30" i="4"/>
  <c r="B30" i="4"/>
  <c r="I36" i="4" l="1"/>
  <c r="K36" i="4"/>
  <c r="N36" i="4"/>
  <c r="P36" i="4"/>
  <c r="S36" i="4"/>
  <c r="U36" i="4"/>
  <c r="X36" i="4"/>
  <c r="Z36" i="4"/>
  <c r="AC36" i="4"/>
  <c r="AE36" i="4"/>
  <c r="AH36" i="4"/>
  <c r="AJ36" i="4"/>
  <c r="AM36" i="4"/>
  <c r="AO36" i="4"/>
  <c r="AR36" i="4"/>
  <c r="AT36" i="4"/>
  <c r="AW36" i="4"/>
  <c r="AY36" i="4"/>
  <c r="BB36" i="4"/>
  <c r="BD36" i="4"/>
  <c r="BG36" i="4"/>
  <c r="BI36" i="4"/>
  <c r="I37" i="4"/>
  <c r="K37" i="4"/>
  <c r="N37" i="4"/>
  <c r="P37" i="4"/>
  <c r="S37" i="4"/>
  <c r="U37" i="4"/>
  <c r="X37" i="4"/>
  <c r="Z37" i="4"/>
  <c r="AC37" i="4"/>
  <c r="AE37" i="4"/>
  <c r="AH37" i="4"/>
  <c r="AJ37" i="4"/>
  <c r="AM37" i="4"/>
  <c r="AO37" i="4"/>
  <c r="AR37" i="4"/>
  <c r="AT37" i="4"/>
  <c r="AW37" i="4"/>
  <c r="AY37" i="4"/>
  <c r="BB37" i="4"/>
  <c r="BD37" i="4"/>
  <c r="BG37" i="4"/>
  <c r="BI37" i="4"/>
  <c r="I38" i="4"/>
  <c r="K38" i="4"/>
  <c r="N38" i="4"/>
  <c r="P38" i="4"/>
  <c r="S38" i="4"/>
  <c r="U38" i="4"/>
  <c r="X38" i="4"/>
  <c r="Z38" i="4"/>
  <c r="AC38" i="4"/>
  <c r="AE38" i="4"/>
  <c r="AH38" i="4"/>
  <c r="AJ38" i="4"/>
  <c r="AM38" i="4"/>
  <c r="AO38" i="4"/>
  <c r="AR38" i="4"/>
  <c r="AT38" i="4"/>
  <c r="AW38" i="4"/>
  <c r="AY38" i="4"/>
  <c r="BB38" i="4"/>
  <c r="BD38" i="4"/>
  <c r="BG38" i="4"/>
  <c r="BI38" i="4"/>
  <c r="I39" i="4"/>
  <c r="K39" i="4"/>
  <c r="N39" i="4"/>
  <c r="P39" i="4"/>
  <c r="S39" i="4"/>
  <c r="U39" i="4"/>
  <c r="X39" i="4"/>
  <c r="Z39" i="4"/>
  <c r="AC39" i="4"/>
  <c r="AE39" i="4"/>
  <c r="AH39" i="4"/>
  <c r="AJ39" i="4"/>
  <c r="AM39" i="4"/>
  <c r="AO39" i="4"/>
  <c r="AR39" i="4"/>
  <c r="AT39" i="4"/>
  <c r="AW39" i="4"/>
  <c r="AY39" i="4"/>
  <c r="BB39" i="4"/>
  <c r="BD39" i="4"/>
  <c r="BG39" i="4"/>
  <c r="BI39" i="4"/>
  <c r="I40" i="4"/>
  <c r="K40" i="4"/>
  <c r="N40" i="4"/>
  <c r="P40" i="4"/>
  <c r="S40" i="4"/>
  <c r="U40" i="4"/>
  <c r="X40" i="4"/>
  <c r="Z40" i="4"/>
  <c r="AC40" i="4"/>
  <c r="AE40" i="4"/>
  <c r="AH40" i="4"/>
  <c r="AJ40" i="4"/>
  <c r="AM40" i="4"/>
  <c r="AO40" i="4"/>
  <c r="AR40" i="4"/>
  <c r="AT40" i="4"/>
  <c r="AW40" i="4"/>
  <c r="AY40" i="4"/>
  <c r="BB40" i="4"/>
  <c r="BD40" i="4"/>
  <c r="BG40" i="4"/>
  <c r="BI40" i="4"/>
  <c r="I41" i="4"/>
  <c r="K41" i="4"/>
  <c r="N41" i="4"/>
  <c r="P41" i="4"/>
  <c r="S41" i="4"/>
  <c r="U41" i="4"/>
  <c r="X41" i="4"/>
  <c r="Z41" i="4"/>
  <c r="AC41" i="4"/>
  <c r="AE41" i="4"/>
  <c r="AH41" i="4"/>
  <c r="AJ41" i="4"/>
  <c r="AM41" i="4"/>
  <c r="AO41" i="4"/>
  <c r="AR41" i="4"/>
  <c r="AT41" i="4"/>
  <c r="AW41" i="4"/>
  <c r="AY41" i="4"/>
  <c r="BB41" i="4"/>
  <c r="BD41" i="4"/>
  <c r="BG41" i="4"/>
  <c r="BI41" i="4"/>
  <c r="I42" i="4"/>
  <c r="K42" i="4"/>
  <c r="N42" i="4"/>
  <c r="P42" i="4"/>
  <c r="S42" i="4"/>
  <c r="U42" i="4"/>
  <c r="X42" i="4"/>
  <c r="Z42" i="4"/>
  <c r="AC42" i="4"/>
  <c r="AE42" i="4"/>
  <c r="AH42" i="4"/>
  <c r="AJ42" i="4"/>
  <c r="AM42" i="4"/>
  <c r="AO42" i="4"/>
  <c r="AR42" i="4"/>
  <c r="AT42" i="4"/>
  <c r="AW42" i="4"/>
  <c r="AY42" i="4"/>
  <c r="BB42" i="4"/>
  <c r="BD42" i="4"/>
  <c r="BG42" i="4"/>
  <c r="BI42" i="4"/>
  <c r="I43" i="4"/>
  <c r="K43" i="4"/>
  <c r="N43" i="4"/>
  <c r="P43" i="4"/>
  <c r="S43" i="4"/>
  <c r="U43" i="4"/>
  <c r="X43" i="4"/>
  <c r="Z43" i="4"/>
  <c r="AC43" i="4"/>
  <c r="AE43" i="4"/>
  <c r="AH43" i="4"/>
  <c r="AJ43" i="4"/>
  <c r="AM43" i="4"/>
  <c r="AO43" i="4"/>
  <c r="AR43" i="4"/>
  <c r="AT43" i="4"/>
  <c r="AW43" i="4"/>
  <c r="AY43" i="4"/>
  <c r="BB43" i="4"/>
  <c r="BD43" i="4"/>
  <c r="BG43" i="4"/>
  <c r="BI43" i="4"/>
  <c r="I44" i="4"/>
  <c r="K44" i="4"/>
  <c r="N44" i="4"/>
  <c r="P44" i="4"/>
  <c r="S44" i="4"/>
  <c r="U44" i="4"/>
  <c r="X44" i="4"/>
  <c r="Z44" i="4"/>
  <c r="AC44" i="4"/>
  <c r="AE44" i="4"/>
  <c r="AH44" i="4"/>
  <c r="AJ44" i="4"/>
  <c r="AM44" i="4"/>
  <c r="AO44" i="4"/>
  <c r="AR44" i="4"/>
  <c r="AT44" i="4"/>
  <c r="AW44" i="4"/>
  <c r="AY44" i="4"/>
  <c r="BB44" i="4"/>
  <c r="BD44" i="4"/>
  <c r="BG44" i="4"/>
  <c r="BI44" i="4"/>
  <c r="I45" i="4"/>
  <c r="K45" i="4"/>
  <c r="N45" i="4"/>
  <c r="P45" i="4"/>
  <c r="S45" i="4"/>
  <c r="U45" i="4"/>
  <c r="X45" i="4"/>
  <c r="Z45" i="4"/>
  <c r="AC45" i="4"/>
  <c r="AE45" i="4"/>
  <c r="AH45" i="4"/>
  <c r="AJ45" i="4"/>
  <c r="AM45" i="4"/>
  <c r="AO45" i="4"/>
  <c r="AR45" i="4"/>
  <c r="AT45" i="4"/>
  <c r="AW45" i="4"/>
  <c r="AY45" i="4"/>
  <c r="BB45" i="4"/>
  <c r="BD45" i="4"/>
  <c r="BG45" i="4"/>
  <c r="BI45" i="4"/>
  <c r="I46" i="4"/>
  <c r="K46" i="4"/>
  <c r="N46" i="4"/>
  <c r="P46" i="4"/>
  <c r="S46" i="4"/>
  <c r="U46" i="4"/>
  <c r="X46" i="4"/>
  <c r="Z46" i="4"/>
  <c r="AC46" i="4"/>
  <c r="AE46" i="4"/>
  <c r="AH46" i="4"/>
  <c r="AJ46" i="4"/>
  <c r="AM46" i="4"/>
  <c r="AO46" i="4"/>
  <c r="AR46" i="4"/>
  <c r="AT46" i="4"/>
  <c r="AW46" i="4"/>
  <c r="AY46" i="4"/>
  <c r="BB46" i="4"/>
  <c r="BD46" i="4"/>
  <c r="BG46" i="4"/>
  <c r="BI46" i="4"/>
  <c r="I47" i="4"/>
  <c r="K47" i="4"/>
  <c r="N47" i="4"/>
  <c r="P47" i="4"/>
  <c r="S47" i="4"/>
  <c r="U47" i="4"/>
  <c r="X47" i="4"/>
  <c r="Z47" i="4"/>
  <c r="AC47" i="4"/>
  <c r="AE47" i="4"/>
  <c r="AH47" i="4"/>
  <c r="AJ47" i="4"/>
  <c r="AM47" i="4"/>
  <c r="AO47" i="4"/>
  <c r="AR47" i="4"/>
  <c r="AT47" i="4"/>
  <c r="AW47" i="4"/>
  <c r="AY47" i="4"/>
  <c r="BB47" i="4"/>
  <c r="BD47" i="4"/>
  <c r="BG47" i="4"/>
  <c r="BI47" i="4"/>
  <c r="I49" i="4"/>
  <c r="K49" i="4"/>
  <c r="N49" i="4"/>
  <c r="P49" i="4"/>
  <c r="S49" i="4"/>
  <c r="U49" i="4"/>
  <c r="X49" i="4"/>
  <c r="Z49" i="4"/>
  <c r="AC49" i="4"/>
  <c r="AE49" i="4"/>
  <c r="AH49" i="4"/>
  <c r="AJ49" i="4"/>
  <c r="AM49" i="4"/>
  <c r="AO49" i="4"/>
  <c r="AR49" i="4"/>
  <c r="AT49" i="4"/>
  <c r="AW49" i="4"/>
  <c r="AY49" i="4"/>
  <c r="BB49" i="4"/>
  <c r="BD49" i="4"/>
  <c r="BG49" i="4"/>
  <c r="BI49" i="4"/>
  <c r="I50" i="4"/>
  <c r="K50" i="4"/>
  <c r="N50" i="4"/>
  <c r="P50" i="4"/>
  <c r="S50" i="4"/>
  <c r="U50" i="4"/>
  <c r="X50" i="4"/>
  <c r="Z50" i="4"/>
  <c r="AC50" i="4"/>
  <c r="AE50" i="4"/>
  <c r="AH50" i="4"/>
  <c r="AJ50" i="4"/>
  <c r="AM50" i="4"/>
  <c r="AO50" i="4"/>
  <c r="AR50" i="4"/>
  <c r="AT50" i="4"/>
  <c r="AW50" i="4"/>
  <c r="AY50" i="4"/>
  <c r="BB50" i="4"/>
  <c r="BD50" i="4"/>
  <c r="BG50" i="4"/>
  <c r="BI50" i="4"/>
  <c r="I51" i="4"/>
  <c r="K51" i="4"/>
  <c r="N51" i="4"/>
  <c r="P51" i="4"/>
  <c r="S51" i="4"/>
  <c r="U51" i="4"/>
  <c r="X51" i="4"/>
  <c r="Z51" i="4"/>
  <c r="AC51" i="4"/>
  <c r="AE51" i="4"/>
  <c r="AH51" i="4"/>
  <c r="AJ51" i="4"/>
  <c r="AM51" i="4"/>
  <c r="AO51" i="4"/>
  <c r="AR51" i="4"/>
  <c r="AT51" i="4"/>
  <c r="AW51" i="4"/>
  <c r="AY51" i="4"/>
  <c r="BB51" i="4"/>
  <c r="BD51" i="4"/>
  <c r="BG51" i="4"/>
  <c r="BI51" i="4"/>
  <c r="I52" i="4"/>
  <c r="K52" i="4"/>
  <c r="N52" i="4"/>
  <c r="P52" i="4"/>
  <c r="S52" i="4"/>
  <c r="U52" i="4"/>
  <c r="X52" i="4"/>
  <c r="Z52" i="4"/>
  <c r="AC52" i="4"/>
  <c r="AE52" i="4"/>
  <c r="AH52" i="4"/>
  <c r="AJ52" i="4"/>
  <c r="AM52" i="4"/>
  <c r="AO52" i="4"/>
  <c r="AR52" i="4"/>
  <c r="AT52" i="4"/>
  <c r="AW52" i="4"/>
  <c r="AY52" i="4"/>
  <c r="BB52" i="4"/>
  <c r="BD52" i="4"/>
  <c r="BG52" i="4"/>
  <c r="BI52" i="4"/>
  <c r="I53" i="4"/>
  <c r="K53" i="4"/>
  <c r="N53" i="4"/>
  <c r="P53" i="4"/>
  <c r="S53" i="4"/>
  <c r="U53" i="4"/>
  <c r="X53" i="4"/>
  <c r="Z53" i="4"/>
  <c r="AC53" i="4"/>
  <c r="AE53" i="4"/>
  <c r="AH53" i="4"/>
  <c r="AJ53" i="4"/>
  <c r="AM53" i="4"/>
  <c r="AO53" i="4"/>
  <c r="AR53" i="4"/>
  <c r="AT53" i="4"/>
  <c r="AW53" i="4"/>
  <c r="AY53" i="4"/>
  <c r="BB53" i="4"/>
  <c r="BD53" i="4"/>
  <c r="BG53" i="4"/>
  <c r="BI53" i="4"/>
  <c r="I54" i="4"/>
  <c r="K54" i="4"/>
  <c r="N54" i="4"/>
  <c r="P54" i="4"/>
  <c r="S54" i="4"/>
  <c r="U54" i="4"/>
  <c r="X54" i="4"/>
  <c r="Z54" i="4"/>
  <c r="AC54" i="4"/>
  <c r="AE54" i="4"/>
  <c r="AH54" i="4"/>
  <c r="AJ54" i="4"/>
  <c r="AM54" i="4"/>
  <c r="AO54" i="4"/>
  <c r="AR54" i="4"/>
  <c r="AT54" i="4"/>
  <c r="AW54" i="4"/>
  <c r="AY54" i="4"/>
  <c r="BB54" i="4"/>
  <c r="BD54" i="4"/>
  <c r="BG54" i="4"/>
  <c r="BI54" i="4"/>
  <c r="I55" i="4"/>
  <c r="K55" i="4"/>
  <c r="N55" i="4"/>
  <c r="P55" i="4"/>
  <c r="S55" i="4"/>
  <c r="U55" i="4"/>
  <c r="X55" i="4"/>
  <c r="Z55" i="4"/>
  <c r="AC55" i="4"/>
  <c r="AE55" i="4"/>
  <c r="AH55" i="4"/>
  <c r="AJ55" i="4"/>
  <c r="AM55" i="4"/>
  <c r="AO55" i="4"/>
  <c r="AR55" i="4"/>
  <c r="AT55" i="4"/>
  <c r="AW55" i="4"/>
  <c r="AY55" i="4"/>
  <c r="BB55" i="4"/>
  <c r="BD55" i="4"/>
  <c r="BG55" i="4"/>
  <c r="BI55" i="4"/>
  <c r="I56" i="4"/>
  <c r="K56" i="4"/>
  <c r="N56" i="4"/>
  <c r="P56" i="4"/>
  <c r="S56" i="4"/>
  <c r="U56" i="4"/>
  <c r="X56" i="4"/>
  <c r="Z56" i="4"/>
  <c r="AC56" i="4"/>
  <c r="AE56" i="4"/>
  <c r="AH56" i="4"/>
  <c r="AJ56" i="4"/>
  <c r="AM56" i="4"/>
  <c r="AO56" i="4"/>
  <c r="AR56" i="4"/>
  <c r="AT56" i="4"/>
  <c r="AW56" i="4"/>
  <c r="AY56" i="4"/>
  <c r="BB56" i="4"/>
  <c r="BD56" i="4"/>
  <c r="BG56" i="4"/>
  <c r="BI56" i="4"/>
  <c r="I57" i="4"/>
  <c r="K57" i="4"/>
  <c r="N57" i="4"/>
  <c r="P57" i="4"/>
  <c r="S57" i="4"/>
  <c r="U57" i="4"/>
  <c r="X57" i="4"/>
  <c r="Z57" i="4"/>
  <c r="AC57" i="4"/>
  <c r="AE57" i="4"/>
  <c r="AH57" i="4"/>
  <c r="AJ57" i="4"/>
  <c r="AM57" i="4"/>
  <c r="AO57" i="4"/>
  <c r="AR57" i="4"/>
  <c r="AT57" i="4"/>
  <c r="AW57" i="4"/>
  <c r="AY57" i="4"/>
  <c r="BB57" i="4"/>
  <c r="BD57" i="4"/>
  <c r="BG57" i="4"/>
  <c r="BI57" i="4"/>
  <c r="F57" i="4"/>
  <c r="F56" i="4"/>
  <c r="F55" i="4"/>
  <c r="F54" i="4"/>
  <c r="F53" i="4"/>
  <c r="F52" i="4"/>
  <c r="F51" i="4"/>
  <c r="F50" i="4"/>
  <c r="F49" i="4"/>
  <c r="F47" i="4"/>
  <c r="F46" i="4"/>
  <c r="F45" i="4"/>
  <c r="F44" i="4"/>
  <c r="F43" i="4"/>
  <c r="F42" i="4"/>
  <c r="F41" i="4"/>
  <c r="F40" i="4"/>
  <c r="F39" i="4"/>
  <c r="F38" i="4"/>
  <c r="F37" i="4"/>
  <c r="F36" i="4"/>
  <c r="D37" i="4"/>
  <c r="D38" i="4"/>
  <c r="D39" i="4"/>
  <c r="D40" i="4"/>
  <c r="D41" i="4"/>
  <c r="D42" i="4"/>
  <c r="D43" i="4"/>
  <c r="D44" i="4"/>
  <c r="D45" i="4"/>
  <c r="D46" i="4"/>
  <c r="D47" i="4"/>
  <c r="D49" i="4"/>
  <c r="D50" i="4"/>
  <c r="D51" i="4"/>
  <c r="D52" i="4"/>
  <c r="D53" i="4"/>
  <c r="D54" i="4"/>
  <c r="D55" i="4"/>
  <c r="D56" i="4"/>
  <c r="D57" i="4"/>
  <c r="D36" i="4"/>
  <c r="D33" i="11"/>
  <c r="F33" i="11"/>
  <c r="D34" i="11"/>
  <c r="F34" i="11"/>
  <c r="D35" i="11"/>
  <c r="F35" i="11"/>
  <c r="D36" i="11"/>
  <c r="F36" i="11"/>
  <c r="D37" i="11"/>
  <c r="F37" i="11"/>
  <c r="D38" i="11"/>
  <c r="F38" i="11"/>
  <c r="D39" i="11"/>
  <c r="F39" i="11"/>
  <c r="D40" i="11"/>
  <c r="F40" i="11"/>
  <c r="D41" i="11"/>
  <c r="F41" i="11"/>
  <c r="D42" i="11"/>
  <c r="F42" i="11"/>
  <c r="D43" i="11"/>
  <c r="F43" i="11"/>
  <c r="D45" i="11"/>
  <c r="F45" i="11"/>
  <c r="D46" i="11"/>
  <c r="F46" i="11"/>
  <c r="D47" i="11"/>
  <c r="F47" i="11"/>
  <c r="D48" i="11"/>
  <c r="F48" i="11"/>
  <c r="D49" i="11"/>
  <c r="F49" i="11"/>
  <c r="D50" i="11"/>
  <c r="F50" i="11"/>
  <c r="D51" i="11"/>
  <c r="F51" i="11"/>
  <c r="D52" i="11"/>
  <c r="F52" i="11"/>
  <c r="D32" i="11"/>
  <c r="F32" i="11"/>
  <c r="A31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32" i="11"/>
  <c r="A55" i="4"/>
  <c r="A56" i="4"/>
  <c r="A57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36" i="4"/>
  <c r="CJ46" i="10"/>
  <c r="CK46" i="10"/>
  <c r="CL46" i="10"/>
  <c r="CM46" i="10"/>
  <c r="CJ47" i="10"/>
  <c r="CK47" i="10"/>
  <c r="CL47" i="10"/>
  <c r="CM47" i="10"/>
  <c r="CJ48" i="10"/>
  <c r="CK48" i="10"/>
  <c r="CL48" i="10"/>
  <c r="CM48" i="10"/>
  <c r="CJ49" i="10"/>
  <c r="CK49" i="10"/>
  <c r="CL49" i="10"/>
  <c r="CM49" i="10"/>
  <c r="CJ50" i="10"/>
  <c r="CK50" i="10"/>
  <c r="CL50" i="10"/>
  <c r="CM50" i="10"/>
  <c r="CJ51" i="10"/>
  <c r="CK51" i="10"/>
  <c r="CL51" i="10"/>
  <c r="CM51" i="10"/>
  <c r="C33" i="10"/>
  <c r="D33" i="10"/>
  <c r="E33" i="10"/>
  <c r="F33" i="10"/>
  <c r="G33" i="10"/>
  <c r="H33" i="10"/>
  <c r="I33" i="10"/>
  <c r="J33" i="10"/>
  <c r="K33" i="10"/>
  <c r="L33" i="10"/>
  <c r="M33" i="10"/>
  <c r="N33" i="10"/>
  <c r="O33" i="10"/>
  <c r="P33" i="10"/>
  <c r="Q33" i="10"/>
  <c r="R33" i="10"/>
  <c r="S33" i="10"/>
  <c r="T33" i="10"/>
  <c r="U33" i="10"/>
  <c r="V33" i="10"/>
  <c r="W33" i="10"/>
  <c r="X33" i="10"/>
  <c r="Y33" i="10"/>
  <c r="Z33" i="10"/>
  <c r="AA33" i="10"/>
  <c r="AB33" i="10"/>
  <c r="AC33" i="10"/>
  <c r="AD33" i="10"/>
  <c r="AE33" i="10"/>
  <c r="AF33" i="10"/>
  <c r="AG33" i="10"/>
  <c r="AH33" i="10"/>
  <c r="AI33" i="10"/>
  <c r="AJ33" i="10"/>
  <c r="AK33" i="10"/>
  <c r="AL33" i="10"/>
  <c r="AM33" i="10"/>
  <c r="AN33" i="10"/>
  <c r="AO33" i="10"/>
  <c r="AP33" i="10"/>
  <c r="AQ33" i="10"/>
  <c r="AR33" i="10"/>
  <c r="AS33" i="10"/>
  <c r="AT33" i="10"/>
  <c r="AU33" i="10"/>
  <c r="AV33" i="10"/>
  <c r="AW33" i="10"/>
  <c r="AX33" i="10"/>
  <c r="AY33" i="10"/>
  <c r="AZ33" i="10"/>
  <c r="BA33" i="10"/>
  <c r="BB33" i="10"/>
  <c r="BC33" i="10"/>
  <c r="BD33" i="10"/>
  <c r="BE33" i="10"/>
  <c r="BF33" i="10"/>
  <c r="BG33" i="10"/>
  <c r="BH33" i="10"/>
  <c r="BI33" i="10"/>
  <c r="BJ33" i="10"/>
  <c r="BK33" i="10"/>
  <c r="BL33" i="10"/>
  <c r="BM33" i="10"/>
  <c r="BN33" i="10"/>
  <c r="BO33" i="10"/>
  <c r="BP33" i="10"/>
  <c r="BQ33" i="10"/>
  <c r="BR33" i="10"/>
  <c r="BS33" i="10"/>
  <c r="BT33" i="10"/>
  <c r="BU33" i="10"/>
  <c r="BV33" i="10"/>
  <c r="BW33" i="10"/>
  <c r="BX33" i="10"/>
  <c r="BY33" i="10"/>
  <c r="BZ33" i="10"/>
  <c r="CA33" i="10"/>
  <c r="CB33" i="10"/>
  <c r="CC33" i="10"/>
  <c r="CD33" i="10"/>
  <c r="CE33" i="10"/>
  <c r="CF33" i="10"/>
  <c r="CG33" i="10"/>
  <c r="CH33" i="10"/>
  <c r="CI33" i="10"/>
  <c r="CJ33" i="10"/>
  <c r="CK33" i="10"/>
  <c r="CL33" i="10"/>
  <c r="CM33" i="10"/>
  <c r="CN33" i="10"/>
  <c r="CO33" i="10"/>
  <c r="CP33" i="10"/>
  <c r="CQ33" i="10"/>
  <c r="CR33" i="10"/>
  <c r="CS33" i="10"/>
  <c r="CT33" i="10"/>
  <c r="CU33" i="10"/>
  <c r="CV33" i="10"/>
  <c r="C34" i="10"/>
  <c r="D34" i="10"/>
  <c r="E34" i="10"/>
  <c r="F34" i="10"/>
  <c r="G34" i="10"/>
  <c r="H34" i="10"/>
  <c r="I34" i="10"/>
  <c r="J34" i="10"/>
  <c r="K34" i="10"/>
  <c r="L34" i="10"/>
  <c r="M34" i="10"/>
  <c r="N34" i="10"/>
  <c r="O34" i="10"/>
  <c r="P34" i="10"/>
  <c r="Q34" i="10"/>
  <c r="R34" i="10"/>
  <c r="S34" i="10"/>
  <c r="T34" i="10"/>
  <c r="U34" i="10"/>
  <c r="V34" i="10"/>
  <c r="W34" i="10"/>
  <c r="X34" i="10"/>
  <c r="Y34" i="10"/>
  <c r="Z34" i="10"/>
  <c r="AA34" i="10"/>
  <c r="AB34" i="10"/>
  <c r="AC34" i="10"/>
  <c r="AD34" i="10"/>
  <c r="AE34" i="10"/>
  <c r="AF34" i="10"/>
  <c r="AG34" i="10"/>
  <c r="AH34" i="10"/>
  <c r="AI34" i="10"/>
  <c r="AJ34" i="10"/>
  <c r="AK34" i="10"/>
  <c r="AL34" i="10"/>
  <c r="AM34" i="10"/>
  <c r="AN34" i="10"/>
  <c r="AO34" i="10"/>
  <c r="AP34" i="10"/>
  <c r="AQ34" i="10"/>
  <c r="AR34" i="10"/>
  <c r="AS34" i="10"/>
  <c r="AT34" i="10"/>
  <c r="AU34" i="10"/>
  <c r="AV34" i="10"/>
  <c r="AW34" i="10"/>
  <c r="AX34" i="10"/>
  <c r="AY34" i="10"/>
  <c r="AZ34" i="10"/>
  <c r="BA34" i="10"/>
  <c r="BB34" i="10"/>
  <c r="BC34" i="10"/>
  <c r="BD34" i="10"/>
  <c r="BE34" i="10"/>
  <c r="BF34" i="10"/>
  <c r="BG34" i="10"/>
  <c r="BH34" i="10"/>
  <c r="BI34" i="10"/>
  <c r="BJ34" i="10"/>
  <c r="BK34" i="10"/>
  <c r="BL34" i="10"/>
  <c r="BM34" i="10"/>
  <c r="BN34" i="10"/>
  <c r="BO34" i="10"/>
  <c r="BP34" i="10"/>
  <c r="BQ34" i="10"/>
  <c r="BR34" i="10"/>
  <c r="BS34" i="10"/>
  <c r="BT34" i="10"/>
  <c r="BU34" i="10"/>
  <c r="BV34" i="10"/>
  <c r="BW34" i="10"/>
  <c r="BX34" i="10"/>
  <c r="BY34" i="10"/>
  <c r="BZ34" i="10"/>
  <c r="CA34" i="10"/>
  <c r="CB34" i="10"/>
  <c r="CC34" i="10"/>
  <c r="CD34" i="10"/>
  <c r="CE34" i="10"/>
  <c r="CF34" i="10"/>
  <c r="CG34" i="10"/>
  <c r="CH34" i="10"/>
  <c r="CI34" i="10"/>
  <c r="CJ34" i="10"/>
  <c r="CK34" i="10"/>
  <c r="CL34" i="10"/>
  <c r="CM34" i="10"/>
  <c r="CN34" i="10"/>
  <c r="CO34" i="10"/>
  <c r="CP34" i="10"/>
  <c r="CQ34" i="10"/>
  <c r="CR34" i="10"/>
  <c r="CS34" i="10"/>
  <c r="CT34" i="10"/>
  <c r="CU34" i="10"/>
  <c r="CV34" i="10"/>
  <c r="C35" i="10"/>
  <c r="D35" i="10"/>
  <c r="E35" i="10"/>
  <c r="F35" i="10"/>
  <c r="G35" i="10"/>
  <c r="H35" i="10"/>
  <c r="I35" i="10"/>
  <c r="J35" i="10"/>
  <c r="K35" i="10"/>
  <c r="L35" i="10"/>
  <c r="M35" i="10"/>
  <c r="N35" i="10"/>
  <c r="O35" i="10"/>
  <c r="P35" i="10"/>
  <c r="Q35" i="10"/>
  <c r="R35" i="10"/>
  <c r="S35" i="10"/>
  <c r="T35" i="10"/>
  <c r="U35" i="10"/>
  <c r="V35" i="10"/>
  <c r="W35" i="10"/>
  <c r="X35" i="10"/>
  <c r="Y35" i="10"/>
  <c r="Z35" i="10"/>
  <c r="AA35" i="10"/>
  <c r="AB35" i="10"/>
  <c r="AC35" i="10"/>
  <c r="AD35" i="10"/>
  <c r="AE35" i="10"/>
  <c r="AF35" i="10"/>
  <c r="AG35" i="10"/>
  <c r="AH35" i="10"/>
  <c r="AI35" i="10"/>
  <c r="AJ35" i="10"/>
  <c r="AK35" i="10"/>
  <c r="AL35" i="10"/>
  <c r="AM35" i="10"/>
  <c r="AN35" i="10"/>
  <c r="AO35" i="10"/>
  <c r="AP35" i="10"/>
  <c r="AQ35" i="10"/>
  <c r="AR35" i="10"/>
  <c r="AS35" i="10"/>
  <c r="AT35" i="10"/>
  <c r="AU35" i="10"/>
  <c r="AV35" i="10"/>
  <c r="AW35" i="10"/>
  <c r="AX35" i="10"/>
  <c r="AY35" i="10"/>
  <c r="AZ35" i="10"/>
  <c r="BA35" i="10"/>
  <c r="BB35" i="10"/>
  <c r="BC35" i="10"/>
  <c r="BD35" i="10"/>
  <c r="BE35" i="10"/>
  <c r="BF35" i="10"/>
  <c r="BG35" i="10"/>
  <c r="BH35" i="10"/>
  <c r="BI35" i="10"/>
  <c r="BJ35" i="10"/>
  <c r="BK35" i="10"/>
  <c r="BL35" i="10"/>
  <c r="BM35" i="10"/>
  <c r="BN35" i="10"/>
  <c r="BO35" i="10"/>
  <c r="BP35" i="10"/>
  <c r="BQ35" i="10"/>
  <c r="BR35" i="10"/>
  <c r="BS35" i="10"/>
  <c r="BT35" i="10"/>
  <c r="BU35" i="10"/>
  <c r="BV35" i="10"/>
  <c r="BW35" i="10"/>
  <c r="BX35" i="10"/>
  <c r="BY35" i="10"/>
  <c r="BZ35" i="10"/>
  <c r="CA35" i="10"/>
  <c r="CB35" i="10"/>
  <c r="CC35" i="10"/>
  <c r="CD35" i="10"/>
  <c r="CE35" i="10"/>
  <c r="CF35" i="10"/>
  <c r="CG35" i="10"/>
  <c r="CH35" i="10"/>
  <c r="CI35" i="10"/>
  <c r="CJ35" i="10"/>
  <c r="CK35" i="10"/>
  <c r="CL35" i="10"/>
  <c r="CM35" i="10"/>
  <c r="CN35" i="10"/>
  <c r="CO35" i="10"/>
  <c r="CP35" i="10"/>
  <c r="CQ35" i="10"/>
  <c r="CR35" i="10"/>
  <c r="CS35" i="10"/>
  <c r="CT35" i="10"/>
  <c r="CU35" i="10"/>
  <c r="CV35" i="10"/>
  <c r="C36" i="10"/>
  <c r="D36" i="10"/>
  <c r="E36" i="10"/>
  <c r="F36" i="10"/>
  <c r="G36" i="10"/>
  <c r="H36" i="10"/>
  <c r="I36" i="10"/>
  <c r="J36" i="10"/>
  <c r="K36" i="10"/>
  <c r="L36" i="10"/>
  <c r="M36" i="10"/>
  <c r="N36" i="10"/>
  <c r="O36" i="10"/>
  <c r="P36" i="10"/>
  <c r="Q36" i="10"/>
  <c r="R36" i="10"/>
  <c r="S36" i="10"/>
  <c r="T36" i="10"/>
  <c r="U36" i="10"/>
  <c r="V36" i="10"/>
  <c r="W36" i="10"/>
  <c r="X36" i="10"/>
  <c r="Y36" i="10"/>
  <c r="Z36" i="10"/>
  <c r="AA36" i="10"/>
  <c r="AB36" i="10"/>
  <c r="AC36" i="10"/>
  <c r="AD36" i="10"/>
  <c r="AE36" i="10"/>
  <c r="AF36" i="10"/>
  <c r="AG36" i="10"/>
  <c r="AH36" i="10"/>
  <c r="AI36" i="10"/>
  <c r="AJ36" i="10"/>
  <c r="AK36" i="10"/>
  <c r="AL36" i="10"/>
  <c r="AM36" i="10"/>
  <c r="AN36" i="10"/>
  <c r="AO36" i="10"/>
  <c r="AP36" i="10"/>
  <c r="AQ36" i="10"/>
  <c r="AR36" i="10"/>
  <c r="AS36" i="10"/>
  <c r="AT36" i="10"/>
  <c r="AU36" i="10"/>
  <c r="AV36" i="10"/>
  <c r="AW36" i="10"/>
  <c r="AX36" i="10"/>
  <c r="AY36" i="10"/>
  <c r="AZ36" i="10"/>
  <c r="BA36" i="10"/>
  <c r="BB36" i="10"/>
  <c r="BC36" i="10"/>
  <c r="BD36" i="10"/>
  <c r="BE36" i="10"/>
  <c r="BF36" i="10"/>
  <c r="BG36" i="10"/>
  <c r="BH36" i="10"/>
  <c r="BI36" i="10"/>
  <c r="BJ36" i="10"/>
  <c r="BK36" i="10"/>
  <c r="BL36" i="10"/>
  <c r="BM36" i="10"/>
  <c r="BN36" i="10"/>
  <c r="BO36" i="10"/>
  <c r="BP36" i="10"/>
  <c r="BQ36" i="10"/>
  <c r="BR36" i="10"/>
  <c r="BS36" i="10"/>
  <c r="BT36" i="10"/>
  <c r="BU36" i="10"/>
  <c r="BV36" i="10"/>
  <c r="BW36" i="10"/>
  <c r="BX36" i="10"/>
  <c r="BY36" i="10"/>
  <c r="BZ36" i="10"/>
  <c r="CA36" i="10"/>
  <c r="CB36" i="10"/>
  <c r="CC36" i="10"/>
  <c r="CD36" i="10"/>
  <c r="CE36" i="10"/>
  <c r="CF36" i="10"/>
  <c r="CG36" i="10"/>
  <c r="CH36" i="10"/>
  <c r="CI36" i="10"/>
  <c r="CJ36" i="10"/>
  <c r="CK36" i="10"/>
  <c r="CL36" i="10"/>
  <c r="CM36" i="10"/>
  <c r="CN36" i="10"/>
  <c r="CO36" i="10"/>
  <c r="CP36" i="10"/>
  <c r="CQ36" i="10"/>
  <c r="CR36" i="10"/>
  <c r="CS36" i="10"/>
  <c r="CT36" i="10"/>
  <c r="CU36" i="10"/>
  <c r="CV36" i="10"/>
  <c r="C37" i="10"/>
  <c r="D37" i="10"/>
  <c r="E37" i="10"/>
  <c r="F37" i="10"/>
  <c r="G37" i="10"/>
  <c r="H37" i="10"/>
  <c r="I37" i="10"/>
  <c r="J37" i="10"/>
  <c r="K37" i="10"/>
  <c r="L37" i="10"/>
  <c r="M37" i="10"/>
  <c r="N37" i="10"/>
  <c r="O37" i="10"/>
  <c r="P37" i="10"/>
  <c r="Q37" i="10"/>
  <c r="R37" i="10"/>
  <c r="S37" i="10"/>
  <c r="T37" i="10"/>
  <c r="U37" i="10"/>
  <c r="V37" i="10"/>
  <c r="W37" i="10"/>
  <c r="X37" i="10"/>
  <c r="Y37" i="10"/>
  <c r="Z37" i="10"/>
  <c r="AA37" i="10"/>
  <c r="AB37" i="10"/>
  <c r="AC37" i="10"/>
  <c r="AD37" i="10"/>
  <c r="AE37" i="10"/>
  <c r="AF37" i="10"/>
  <c r="AG37" i="10"/>
  <c r="AH37" i="10"/>
  <c r="AI37" i="10"/>
  <c r="AJ37" i="10"/>
  <c r="AK37" i="10"/>
  <c r="AL37" i="10"/>
  <c r="AM37" i="10"/>
  <c r="AN37" i="10"/>
  <c r="AO37" i="10"/>
  <c r="AP37" i="10"/>
  <c r="AQ37" i="10"/>
  <c r="AR37" i="10"/>
  <c r="AS37" i="10"/>
  <c r="AT37" i="10"/>
  <c r="AU37" i="10"/>
  <c r="AV37" i="10"/>
  <c r="AW37" i="10"/>
  <c r="AX37" i="10"/>
  <c r="AY37" i="10"/>
  <c r="AZ37" i="10"/>
  <c r="BA37" i="10"/>
  <c r="BB37" i="10"/>
  <c r="BC37" i="10"/>
  <c r="BD37" i="10"/>
  <c r="BE37" i="10"/>
  <c r="BF37" i="10"/>
  <c r="BG37" i="10"/>
  <c r="BH37" i="10"/>
  <c r="BI37" i="10"/>
  <c r="BJ37" i="10"/>
  <c r="BK37" i="10"/>
  <c r="BL37" i="10"/>
  <c r="BM37" i="10"/>
  <c r="BN37" i="10"/>
  <c r="BO37" i="10"/>
  <c r="BP37" i="10"/>
  <c r="BQ37" i="10"/>
  <c r="BR37" i="10"/>
  <c r="BS37" i="10"/>
  <c r="BT37" i="10"/>
  <c r="BU37" i="10"/>
  <c r="BV37" i="10"/>
  <c r="BW37" i="10"/>
  <c r="BX37" i="10"/>
  <c r="BY37" i="10"/>
  <c r="BZ37" i="10"/>
  <c r="CA37" i="10"/>
  <c r="CB37" i="10"/>
  <c r="CC37" i="10"/>
  <c r="CD37" i="10"/>
  <c r="CE37" i="10"/>
  <c r="CF37" i="10"/>
  <c r="CG37" i="10"/>
  <c r="CH37" i="10"/>
  <c r="CI37" i="10"/>
  <c r="CJ37" i="10"/>
  <c r="CK37" i="10"/>
  <c r="CL37" i="10"/>
  <c r="CM37" i="10"/>
  <c r="CN37" i="10"/>
  <c r="CO37" i="10"/>
  <c r="CP37" i="10"/>
  <c r="CQ37" i="10"/>
  <c r="CR37" i="10"/>
  <c r="CS37" i="10"/>
  <c r="CT37" i="10"/>
  <c r="CU37" i="10"/>
  <c r="CV37" i="10"/>
  <c r="C38" i="10"/>
  <c r="D38" i="10"/>
  <c r="E38" i="10"/>
  <c r="F38" i="10"/>
  <c r="G38" i="10"/>
  <c r="H38" i="10"/>
  <c r="I38" i="10"/>
  <c r="J38" i="10"/>
  <c r="K38" i="10"/>
  <c r="L38" i="10"/>
  <c r="M38" i="10"/>
  <c r="N38" i="10"/>
  <c r="O38" i="10"/>
  <c r="P38" i="10"/>
  <c r="Q38" i="10"/>
  <c r="R38" i="10"/>
  <c r="S38" i="10"/>
  <c r="T38" i="10"/>
  <c r="U38" i="10"/>
  <c r="V38" i="10"/>
  <c r="W38" i="10"/>
  <c r="X38" i="10"/>
  <c r="Y38" i="10"/>
  <c r="Z38" i="10"/>
  <c r="AA38" i="10"/>
  <c r="AB38" i="10"/>
  <c r="AC38" i="10"/>
  <c r="AD38" i="10"/>
  <c r="AE38" i="10"/>
  <c r="AF38" i="10"/>
  <c r="AG38" i="10"/>
  <c r="AH38" i="10"/>
  <c r="AI38" i="10"/>
  <c r="AJ38" i="10"/>
  <c r="AK38" i="10"/>
  <c r="AL38" i="10"/>
  <c r="AM38" i="10"/>
  <c r="AN38" i="10"/>
  <c r="AO38" i="10"/>
  <c r="AP38" i="10"/>
  <c r="AQ38" i="10"/>
  <c r="AR38" i="10"/>
  <c r="AS38" i="10"/>
  <c r="AT38" i="10"/>
  <c r="AU38" i="10"/>
  <c r="AV38" i="10"/>
  <c r="AW38" i="10"/>
  <c r="AX38" i="10"/>
  <c r="AY38" i="10"/>
  <c r="AZ38" i="10"/>
  <c r="BA38" i="10"/>
  <c r="BB38" i="10"/>
  <c r="BC38" i="10"/>
  <c r="BD38" i="10"/>
  <c r="BE38" i="10"/>
  <c r="BF38" i="10"/>
  <c r="BG38" i="10"/>
  <c r="BH38" i="10"/>
  <c r="BI38" i="10"/>
  <c r="BJ38" i="10"/>
  <c r="BK38" i="10"/>
  <c r="BL38" i="10"/>
  <c r="BM38" i="10"/>
  <c r="BN38" i="10"/>
  <c r="BO38" i="10"/>
  <c r="BP38" i="10"/>
  <c r="BQ38" i="10"/>
  <c r="BR38" i="10"/>
  <c r="BS38" i="10"/>
  <c r="BT38" i="10"/>
  <c r="BU38" i="10"/>
  <c r="BV38" i="10"/>
  <c r="BW38" i="10"/>
  <c r="BX38" i="10"/>
  <c r="BY38" i="10"/>
  <c r="BZ38" i="10"/>
  <c r="CA38" i="10"/>
  <c r="CB38" i="10"/>
  <c r="CC38" i="10"/>
  <c r="CD38" i="10"/>
  <c r="CE38" i="10"/>
  <c r="CF38" i="10"/>
  <c r="CG38" i="10"/>
  <c r="CH38" i="10"/>
  <c r="CI38" i="10"/>
  <c r="CJ38" i="10"/>
  <c r="CK38" i="10"/>
  <c r="CL38" i="10"/>
  <c r="CM38" i="10"/>
  <c r="CN38" i="10"/>
  <c r="CO38" i="10"/>
  <c r="CP38" i="10"/>
  <c r="CQ38" i="10"/>
  <c r="CR38" i="10"/>
  <c r="CS38" i="10"/>
  <c r="CT38" i="10"/>
  <c r="CU38" i="10"/>
  <c r="CV38" i="10"/>
  <c r="C39" i="10"/>
  <c r="D39" i="10"/>
  <c r="E39" i="10"/>
  <c r="F39" i="10"/>
  <c r="G39" i="10"/>
  <c r="H39" i="10"/>
  <c r="I39" i="10"/>
  <c r="J39" i="10"/>
  <c r="K39" i="10"/>
  <c r="L39" i="10"/>
  <c r="M39" i="10"/>
  <c r="N39" i="10"/>
  <c r="O39" i="10"/>
  <c r="P39" i="10"/>
  <c r="Q39" i="10"/>
  <c r="R39" i="10"/>
  <c r="S39" i="10"/>
  <c r="T39" i="10"/>
  <c r="U39" i="10"/>
  <c r="V39" i="10"/>
  <c r="W39" i="10"/>
  <c r="X39" i="10"/>
  <c r="Y39" i="10"/>
  <c r="Z39" i="10"/>
  <c r="AA39" i="10"/>
  <c r="AB39" i="10"/>
  <c r="AC39" i="10"/>
  <c r="AD39" i="10"/>
  <c r="AE39" i="10"/>
  <c r="AF39" i="10"/>
  <c r="AG39" i="10"/>
  <c r="AH39" i="10"/>
  <c r="AI39" i="10"/>
  <c r="AJ39" i="10"/>
  <c r="AK39" i="10"/>
  <c r="AL39" i="10"/>
  <c r="AM39" i="10"/>
  <c r="AN39" i="10"/>
  <c r="AO39" i="10"/>
  <c r="AP39" i="10"/>
  <c r="AQ39" i="10"/>
  <c r="AR39" i="10"/>
  <c r="AS39" i="10"/>
  <c r="AT39" i="10"/>
  <c r="AU39" i="10"/>
  <c r="AV39" i="10"/>
  <c r="AW39" i="10"/>
  <c r="AX39" i="10"/>
  <c r="AY39" i="10"/>
  <c r="AZ39" i="10"/>
  <c r="BA39" i="10"/>
  <c r="BB39" i="10"/>
  <c r="BC39" i="10"/>
  <c r="BD39" i="10"/>
  <c r="BE39" i="10"/>
  <c r="BF39" i="10"/>
  <c r="BG39" i="10"/>
  <c r="BH39" i="10"/>
  <c r="BI39" i="10"/>
  <c r="BJ39" i="10"/>
  <c r="BK39" i="10"/>
  <c r="BL39" i="10"/>
  <c r="BM39" i="10"/>
  <c r="BN39" i="10"/>
  <c r="BO39" i="10"/>
  <c r="BP39" i="10"/>
  <c r="BQ39" i="10"/>
  <c r="BR39" i="10"/>
  <c r="BS39" i="10"/>
  <c r="BT39" i="10"/>
  <c r="BU39" i="10"/>
  <c r="BV39" i="10"/>
  <c r="BW39" i="10"/>
  <c r="BX39" i="10"/>
  <c r="BY39" i="10"/>
  <c r="BZ39" i="10"/>
  <c r="CA39" i="10"/>
  <c r="CB39" i="10"/>
  <c r="CC39" i="10"/>
  <c r="CD39" i="10"/>
  <c r="CE39" i="10"/>
  <c r="CF39" i="10"/>
  <c r="CG39" i="10"/>
  <c r="CH39" i="10"/>
  <c r="CI39" i="10"/>
  <c r="CJ39" i="10"/>
  <c r="CK39" i="10"/>
  <c r="CL39" i="10"/>
  <c r="CM39" i="10"/>
  <c r="CN39" i="10"/>
  <c r="CO39" i="10"/>
  <c r="CP39" i="10"/>
  <c r="CQ39" i="10"/>
  <c r="CR39" i="10"/>
  <c r="CS39" i="10"/>
  <c r="CT39" i="10"/>
  <c r="CU39" i="10"/>
  <c r="CV39" i="10"/>
  <c r="C40" i="10"/>
  <c r="D40" i="10"/>
  <c r="E40" i="10"/>
  <c r="F40" i="10"/>
  <c r="G40" i="10"/>
  <c r="H40" i="10"/>
  <c r="I40" i="10"/>
  <c r="J40" i="10"/>
  <c r="K40" i="10"/>
  <c r="L40" i="10"/>
  <c r="M40" i="10"/>
  <c r="N40" i="10"/>
  <c r="O40" i="10"/>
  <c r="P40" i="10"/>
  <c r="Q40" i="10"/>
  <c r="R40" i="10"/>
  <c r="S40" i="10"/>
  <c r="T40" i="10"/>
  <c r="U40" i="10"/>
  <c r="V40" i="10"/>
  <c r="W40" i="10"/>
  <c r="X40" i="10"/>
  <c r="Y40" i="10"/>
  <c r="Z40" i="10"/>
  <c r="AA40" i="10"/>
  <c r="AB40" i="10"/>
  <c r="AC40" i="10"/>
  <c r="AD40" i="10"/>
  <c r="AE40" i="10"/>
  <c r="AF40" i="10"/>
  <c r="AG40" i="10"/>
  <c r="AH40" i="10"/>
  <c r="AI40" i="10"/>
  <c r="AJ40" i="10"/>
  <c r="AK40" i="10"/>
  <c r="AL40" i="10"/>
  <c r="AM40" i="10"/>
  <c r="AN40" i="10"/>
  <c r="AO40" i="10"/>
  <c r="AP40" i="10"/>
  <c r="AQ40" i="10"/>
  <c r="AR40" i="10"/>
  <c r="AS40" i="10"/>
  <c r="AT40" i="10"/>
  <c r="AU40" i="10"/>
  <c r="AV40" i="10"/>
  <c r="AW40" i="10"/>
  <c r="AX40" i="10"/>
  <c r="AY40" i="10"/>
  <c r="AZ40" i="10"/>
  <c r="BA40" i="10"/>
  <c r="BB40" i="10"/>
  <c r="BC40" i="10"/>
  <c r="BD40" i="10"/>
  <c r="BE40" i="10"/>
  <c r="BF40" i="10"/>
  <c r="BG40" i="10"/>
  <c r="BH40" i="10"/>
  <c r="BI40" i="10"/>
  <c r="BJ40" i="10"/>
  <c r="BK40" i="10"/>
  <c r="BL40" i="10"/>
  <c r="BM40" i="10"/>
  <c r="BN40" i="10"/>
  <c r="BO40" i="10"/>
  <c r="BP40" i="10"/>
  <c r="BQ40" i="10"/>
  <c r="BR40" i="10"/>
  <c r="BS40" i="10"/>
  <c r="BT40" i="10"/>
  <c r="BU40" i="10"/>
  <c r="BV40" i="10"/>
  <c r="BW40" i="10"/>
  <c r="BX40" i="10"/>
  <c r="BY40" i="10"/>
  <c r="BZ40" i="10"/>
  <c r="CA40" i="10"/>
  <c r="CB40" i="10"/>
  <c r="CC40" i="10"/>
  <c r="CD40" i="10"/>
  <c r="CE40" i="10"/>
  <c r="CF40" i="10"/>
  <c r="CG40" i="10"/>
  <c r="CH40" i="10"/>
  <c r="CI40" i="10"/>
  <c r="CJ40" i="10"/>
  <c r="CK40" i="10"/>
  <c r="CL40" i="10"/>
  <c r="CM40" i="10"/>
  <c r="CN40" i="10"/>
  <c r="CO40" i="10"/>
  <c r="CP40" i="10"/>
  <c r="CQ40" i="10"/>
  <c r="CR40" i="10"/>
  <c r="CS40" i="10"/>
  <c r="CT40" i="10"/>
  <c r="CU40" i="10"/>
  <c r="CV40" i="10"/>
  <c r="C41" i="10"/>
  <c r="D41" i="10"/>
  <c r="E41" i="10"/>
  <c r="F41" i="10"/>
  <c r="G41" i="10"/>
  <c r="H41" i="10"/>
  <c r="I41" i="10"/>
  <c r="J41" i="10"/>
  <c r="K41" i="10"/>
  <c r="L41" i="10"/>
  <c r="M41" i="10"/>
  <c r="N41" i="10"/>
  <c r="O41" i="10"/>
  <c r="P41" i="10"/>
  <c r="Q41" i="10"/>
  <c r="R41" i="10"/>
  <c r="S41" i="10"/>
  <c r="T41" i="10"/>
  <c r="U41" i="10"/>
  <c r="V41" i="10"/>
  <c r="W41" i="10"/>
  <c r="X41" i="10"/>
  <c r="Y41" i="10"/>
  <c r="Z41" i="10"/>
  <c r="AA41" i="10"/>
  <c r="AB41" i="10"/>
  <c r="AC41" i="10"/>
  <c r="AD41" i="10"/>
  <c r="AE41" i="10"/>
  <c r="AF41" i="10"/>
  <c r="AG41" i="10"/>
  <c r="AH41" i="10"/>
  <c r="AI41" i="10"/>
  <c r="AJ41" i="10"/>
  <c r="AK41" i="10"/>
  <c r="AL41" i="10"/>
  <c r="AM41" i="10"/>
  <c r="AN41" i="10"/>
  <c r="AO41" i="10"/>
  <c r="AP41" i="10"/>
  <c r="AQ41" i="10"/>
  <c r="AR41" i="10"/>
  <c r="AS41" i="10"/>
  <c r="AT41" i="10"/>
  <c r="AU41" i="10"/>
  <c r="AV41" i="10"/>
  <c r="AW41" i="10"/>
  <c r="AX41" i="10"/>
  <c r="AY41" i="10"/>
  <c r="AZ41" i="10"/>
  <c r="BA41" i="10"/>
  <c r="BB41" i="10"/>
  <c r="BC41" i="10"/>
  <c r="BD41" i="10"/>
  <c r="BE41" i="10"/>
  <c r="BF41" i="10"/>
  <c r="BG41" i="10"/>
  <c r="BH41" i="10"/>
  <c r="BI41" i="10"/>
  <c r="BJ41" i="10"/>
  <c r="BK41" i="10"/>
  <c r="BL41" i="10"/>
  <c r="BM41" i="10"/>
  <c r="BN41" i="10"/>
  <c r="BO41" i="10"/>
  <c r="BP41" i="10"/>
  <c r="BQ41" i="10"/>
  <c r="BR41" i="10"/>
  <c r="BS41" i="10"/>
  <c r="BT41" i="10"/>
  <c r="BU41" i="10"/>
  <c r="BV41" i="10"/>
  <c r="BW41" i="10"/>
  <c r="BX41" i="10"/>
  <c r="BY41" i="10"/>
  <c r="BZ41" i="10"/>
  <c r="CA41" i="10"/>
  <c r="CB41" i="10"/>
  <c r="CC41" i="10"/>
  <c r="CD41" i="10"/>
  <c r="CE41" i="10"/>
  <c r="CF41" i="10"/>
  <c r="CG41" i="10"/>
  <c r="CH41" i="10"/>
  <c r="CI41" i="10"/>
  <c r="CJ41" i="10"/>
  <c r="CK41" i="10"/>
  <c r="CL41" i="10"/>
  <c r="CM41" i="10"/>
  <c r="CN41" i="10"/>
  <c r="CO41" i="10"/>
  <c r="CP41" i="10"/>
  <c r="CQ41" i="10"/>
  <c r="CR41" i="10"/>
  <c r="CS41" i="10"/>
  <c r="CT41" i="10"/>
  <c r="CU41" i="10"/>
  <c r="CV41" i="10"/>
  <c r="C42" i="10"/>
  <c r="D42" i="10"/>
  <c r="E42" i="10"/>
  <c r="F42" i="10"/>
  <c r="G42" i="10"/>
  <c r="H42" i="10"/>
  <c r="I42" i="10"/>
  <c r="J42" i="10"/>
  <c r="K42" i="10"/>
  <c r="L42" i="10"/>
  <c r="M42" i="10"/>
  <c r="N42" i="10"/>
  <c r="O42" i="10"/>
  <c r="P42" i="10"/>
  <c r="Q42" i="10"/>
  <c r="R42" i="10"/>
  <c r="S42" i="10"/>
  <c r="T42" i="10"/>
  <c r="U42" i="10"/>
  <c r="V42" i="10"/>
  <c r="W42" i="10"/>
  <c r="X42" i="10"/>
  <c r="Y42" i="10"/>
  <c r="Z42" i="10"/>
  <c r="AA42" i="10"/>
  <c r="AB42" i="10"/>
  <c r="AC42" i="10"/>
  <c r="AD42" i="10"/>
  <c r="AE42" i="10"/>
  <c r="AF42" i="10"/>
  <c r="AG42" i="10"/>
  <c r="AH42" i="10"/>
  <c r="AI42" i="10"/>
  <c r="AJ42" i="10"/>
  <c r="AK42" i="10"/>
  <c r="AL42" i="10"/>
  <c r="AM42" i="10"/>
  <c r="AN42" i="10"/>
  <c r="AO42" i="10"/>
  <c r="AP42" i="10"/>
  <c r="AQ42" i="10"/>
  <c r="AR42" i="10"/>
  <c r="AS42" i="10"/>
  <c r="AT42" i="10"/>
  <c r="AU42" i="10"/>
  <c r="AV42" i="10"/>
  <c r="AW42" i="10"/>
  <c r="AX42" i="10"/>
  <c r="AY42" i="10"/>
  <c r="AZ42" i="10"/>
  <c r="BA42" i="10"/>
  <c r="BB42" i="10"/>
  <c r="BC42" i="10"/>
  <c r="BD42" i="10"/>
  <c r="BE42" i="10"/>
  <c r="BF42" i="10"/>
  <c r="BG42" i="10"/>
  <c r="BH42" i="10"/>
  <c r="BI42" i="10"/>
  <c r="BJ42" i="10"/>
  <c r="BK42" i="10"/>
  <c r="BL42" i="10"/>
  <c r="BM42" i="10"/>
  <c r="BN42" i="10"/>
  <c r="BO42" i="10"/>
  <c r="BP42" i="10"/>
  <c r="BQ42" i="10"/>
  <c r="BR42" i="10"/>
  <c r="BS42" i="10"/>
  <c r="BT42" i="10"/>
  <c r="BU42" i="10"/>
  <c r="BV42" i="10"/>
  <c r="BW42" i="10"/>
  <c r="BX42" i="10"/>
  <c r="BY42" i="10"/>
  <c r="BZ42" i="10"/>
  <c r="CA42" i="10"/>
  <c r="CB42" i="10"/>
  <c r="CC42" i="10"/>
  <c r="CD42" i="10"/>
  <c r="CE42" i="10"/>
  <c r="CF42" i="10"/>
  <c r="CG42" i="10"/>
  <c r="CH42" i="10"/>
  <c r="CI42" i="10"/>
  <c r="CJ42" i="10"/>
  <c r="CK42" i="10"/>
  <c r="CL42" i="10"/>
  <c r="CM42" i="10"/>
  <c r="CN42" i="10"/>
  <c r="CO42" i="10"/>
  <c r="CP42" i="10"/>
  <c r="CQ42" i="10"/>
  <c r="CR42" i="10"/>
  <c r="CS42" i="10"/>
  <c r="CT42" i="10"/>
  <c r="CU42" i="10"/>
  <c r="CV42" i="10"/>
  <c r="C43" i="10"/>
  <c r="D43" i="10"/>
  <c r="E43" i="10"/>
  <c r="F43" i="10"/>
  <c r="G43" i="10"/>
  <c r="H43" i="10"/>
  <c r="I43" i="10"/>
  <c r="J43" i="10"/>
  <c r="K43" i="10"/>
  <c r="L43" i="10"/>
  <c r="M43" i="10"/>
  <c r="N43" i="10"/>
  <c r="O43" i="10"/>
  <c r="P43" i="10"/>
  <c r="Q43" i="10"/>
  <c r="R43" i="10"/>
  <c r="S43" i="10"/>
  <c r="T43" i="10"/>
  <c r="U43" i="10"/>
  <c r="V43" i="10"/>
  <c r="W43" i="10"/>
  <c r="X43" i="10"/>
  <c r="Y43" i="10"/>
  <c r="Z43" i="10"/>
  <c r="AA43" i="10"/>
  <c r="AB43" i="10"/>
  <c r="AC43" i="10"/>
  <c r="AD43" i="10"/>
  <c r="AE43" i="10"/>
  <c r="AF43" i="10"/>
  <c r="AG43" i="10"/>
  <c r="AH43" i="10"/>
  <c r="AI43" i="10"/>
  <c r="AJ43" i="10"/>
  <c r="AK43" i="10"/>
  <c r="AL43" i="10"/>
  <c r="AM43" i="10"/>
  <c r="AN43" i="10"/>
  <c r="AO43" i="10"/>
  <c r="AP43" i="10"/>
  <c r="AQ43" i="10"/>
  <c r="AR43" i="10"/>
  <c r="AS43" i="10"/>
  <c r="AT43" i="10"/>
  <c r="AU43" i="10"/>
  <c r="AV43" i="10"/>
  <c r="AW43" i="10"/>
  <c r="AX43" i="10"/>
  <c r="AY43" i="10"/>
  <c r="AZ43" i="10"/>
  <c r="BA43" i="10"/>
  <c r="BB43" i="10"/>
  <c r="BC43" i="10"/>
  <c r="BD43" i="10"/>
  <c r="BE43" i="10"/>
  <c r="BF43" i="10"/>
  <c r="BG43" i="10"/>
  <c r="BH43" i="10"/>
  <c r="BI43" i="10"/>
  <c r="BJ43" i="10"/>
  <c r="BK43" i="10"/>
  <c r="BL43" i="10"/>
  <c r="BM43" i="10"/>
  <c r="BN43" i="10"/>
  <c r="BO43" i="10"/>
  <c r="BP43" i="10"/>
  <c r="BQ43" i="10"/>
  <c r="BR43" i="10"/>
  <c r="BS43" i="10"/>
  <c r="BT43" i="10"/>
  <c r="BU43" i="10"/>
  <c r="BV43" i="10"/>
  <c r="BW43" i="10"/>
  <c r="BX43" i="10"/>
  <c r="BY43" i="10"/>
  <c r="BZ43" i="10"/>
  <c r="CA43" i="10"/>
  <c r="CB43" i="10"/>
  <c r="CC43" i="10"/>
  <c r="CD43" i="10"/>
  <c r="CE43" i="10"/>
  <c r="CF43" i="10"/>
  <c r="CG43" i="10"/>
  <c r="CH43" i="10"/>
  <c r="CI43" i="10"/>
  <c r="CJ43" i="10"/>
  <c r="CK43" i="10"/>
  <c r="CL43" i="10"/>
  <c r="CM43" i="10"/>
  <c r="CN43" i="10"/>
  <c r="CO43" i="10"/>
  <c r="CP43" i="10"/>
  <c r="CQ43" i="10"/>
  <c r="CR43" i="10"/>
  <c r="CS43" i="10"/>
  <c r="CT43" i="10"/>
  <c r="CU43" i="10"/>
  <c r="CV43" i="10"/>
  <c r="C44" i="10"/>
  <c r="D44" i="10"/>
  <c r="E44" i="10"/>
  <c r="F44" i="10"/>
  <c r="G44" i="10"/>
  <c r="H44" i="10"/>
  <c r="I44" i="10"/>
  <c r="J44" i="10"/>
  <c r="K44" i="10"/>
  <c r="L44" i="10"/>
  <c r="M44" i="10"/>
  <c r="N44" i="10"/>
  <c r="O44" i="10"/>
  <c r="P44" i="10"/>
  <c r="Q44" i="10"/>
  <c r="R44" i="10"/>
  <c r="S44" i="10"/>
  <c r="T44" i="10"/>
  <c r="U44" i="10"/>
  <c r="V44" i="10"/>
  <c r="W44" i="10"/>
  <c r="X44" i="10"/>
  <c r="Y44" i="10"/>
  <c r="Z44" i="10"/>
  <c r="AA44" i="10"/>
  <c r="AB44" i="10"/>
  <c r="AC44" i="10"/>
  <c r="AD44" i="10"/>
  <c r="AE44" i="10"/>
  <c r="AF44" i="10"/>
  <c r="AG44" i="10"/>
  <c r="AH44" i="10"/>
  <c r="AI44" i="10"/>
  <c r="AJ44" i="10"/>
  <c r="AK44" i="10"/>
  <c r="AL44" i="10"/>
  <c r="AM44" i="10"/>
  <c r="AN44" i="10"/>
  <c r="AO44" i="10"/>
  <c r="AP44" i="10"/>
  <c r="AQ44" i="10"/>
  <c r="AR44" i="10"/>
  <c r="AS44" i="10"/>
  <c r="AT44" i="10"/>
  <c r="AU44" i="10"/>
  <c r="AV44" i="10"/>
  <c r="AW44" i="10"/>
  <c r="AX44" i="10"/>
  <c r="AY44" i="10"/>
  <c r="AZ44" i="10"/>
  <c r="BA44" i="10"/>
  <c r="BB44" i="10"/>
  <c r="BC44" i="10"/>
  <c r="BD44" i="10"/>
  <c r="BE44" i="10"/>
  <c r="BF44" i="10"/>
  <c r="BG44" i="10"/>
  <c r="BH44" i="10"/>
  <c r="BI44" i="10"/>
  <c r="BJ44" i="10"/>
  <c r="BK44" i="10"/>
  <c r="BL44" i="10"/>
  <c r="BM44" i="10"/>
  <c r="BN44" i="10"/>
  <c r="BO44" i="10"/>
  <c r="BP44" i="10"/>
  <c r="BQ44" i="10"/>
  <c r="BR44" i="10"/>
  <c r="BS44" i="10"/>
  <c r="BT44" i="10"/>
  <c r="BU44" i="10"/>
  <c r="BV44" i="10"/>
  <c r="BW44" i="10"/>
  <c r="BX44" i="10"/>
  <c r="BY44" i="10"/>
  <c r="BZ44" i="10"/>
  <c r="CA44" i="10"/>
  <c r="CB44" i="10"/>
  <c r="CC44" i="10"/>
  <c r="CD44" i="10"/>
  <c r="CE44" i="10"/>
  <c r="CF44" i="10"/>
  <c r="CG44" i="10"/>
  <c r="CH44" i="10"/>
  <c r="CI44" i="10"/>
  <c r="CJ44" i="10"/>
  <c r="CK44" i="10"/>
  <c r="CL44" i="10"/>
  <c r="CM44" i="10"/>
  <c r="CN44" i="10"/>
  <c r="CO44" i="10"/>
  <c r="CP44" i="10"/>
  <c r="CQ44" i="10"/>
  <c r="CR44" i="10"/>
  <c r="CS44" i="10"/>
  <c r="CT44" i="10"/>
  <c r="CU44" i="10"/>
  <c r="CV44" i="10"/>
  <c r="C46" i="10"/>
  <c r="D46" i="10"/>
  <c r="E46" i="10"/>
  <c r="F46" i="10"/>
  <c r="G46" i="10"/>
  <c r="H46" i="10"/>
  <c r="I46" i="10"/>
  <c r="J46" i="10"/>
  <c r="K46" i="10"/>
  <c r="L46" i="10"/>
  <c r="M46" i="10"/>
  <c r="N46" i="10"/>
  <c r="O46" i="10"/>
  <c r="P46" i="10"/>
  <c r="Q46" i="10"/>
  <c r="R46" i="10"/>
  <c r="S46" i="10"/>
  <c r="T46" i="10"/>
  <c r="U46" i="10"/>
  <c r="V46" i="10"/>
  <c r="W46" i="10"/>
  <c r="X46" i="10"/>
  <c r="Y46" i="10"/>
  <c r="Z46" i="10"/>
  <c r="AA46" i="10"/>
  <c r="AB46" i="10"/>
  <c r="AC46" i="10"/>
  <c r="AD46" i="10"/>
  <c r="AE46" i="10"/>
  <c r="AF46" i="10"/>
  <c r="AG46" i="10"/>
  <c r="AH46" i="10"/>
  <c r="AI46" i="10"/>
  <c r="AJ46" i="10"/>
  <c r="AK46" i="10"/>
  <c r="AL46" i="10"/>
  <c r="AM46" i="10"/>
  <c r="AN46" i="10"/>
  <c r="AO46" i="10"/>
  <c r="AP46" i="10"/>
  <c r="AQ46" i="10"/>
  <c r="AR46" i="10"/>
  <c r="AS46" i="10"/>
  <c r="AT46" i="10"/>
  <c r="AU46" i="10"/>
  <c r="AV46" i="10"/>
  <c r="AW46" i="10"/>
  <c r="AX46" i="10"/>
  <c r="AY46" i="10"/>
  <c r="AZ46" i="10"/>
  <c r="BA46" i="10"/>
  <c r="BB46" i="10"/>
  <c r="BC46" i="10"/>
  <c r="BD46" i="10"/>
  <c r="BE46" i="10"/>
  <c r="BF46" i="10"/>
  <c r="BG46" i="10"/>
  <c r="BH46" i="10"/>
  <c r="BI46" i="10"/>
  <c r="BJ46" i="10"/>
  <c r="BK46" i="10"/>
  <c r="BL46" i="10"/>
  <c r="BM46" i="10"/>
  <c r="BN46" i="10"/>
  <c r="BO46" i="10"/>
  <c r="BP46" i="10"/>
  <c r="BQ46" i="10"/>
  <c r="BR46" i="10"/>
  <c r="BS46" i="10"/>
  <c r="BT46" i="10"/>
  <c r="BU46" i="10"/>
  <c r="BV46" i="10"/>
  <c r="BW46" i="10"/>
  <c r="BX46" i="10"/>
  <c r="BY46" i="10"/>
  <c r="BZ46" i="10"/>
  <c r="CA46" i="10"/>
  <c r="CB46" i="10"/>
  <c r="CC46" i="10"/>
  <c r="CD46" i="10"/>
  <c r="CE46" i="10"/>
  <c r="CF46" i="10"/>
  <c r="CG46" i="10"/>
  <c r="CH46" i="10"/>
  <c r="CI46" i="10"/>
  <c r="CN46" i="10"/>
  <c r="CO46" i="10"/>
  <c r="CP46" i="10"/>
  <c r="CQ46" i="10"/>
  <c r="CR46" i="10"/>
  <c r="CS46" i="10"/>
  <c r="CT46" i="10"/>
  <c r="CU46" i="10"/>
  <c r="CV46" i="10"/>
  <c r="C47" i="10"/>
  <c r="D47" i="10"/>
  <c r="E47" i="10"/>
  <c r="F47" i="10"/>
  <c r="G47" i="10"/>
  <c r="H47" i="10"/>
  <c r="I47" i="10"/>
  <c r="J47" i="10"/>
  <c r="K47" i="10"/>
  <c r="L47" i="10"/>
  <c r="M47" i="10"/>
  <c r="N47" i="10"/>
  <c r="O47" i="10"/>
  <c r="P47" i="10"/>
  <c r="Q47" i="10"/>
  <c r="R47" i="10"/>
  <c r="S47" i="10"/>
  <c r="T47" i="10"/>
  <c r="U47" i="10"/>
  <c r="V47" i="10"/>
  <c r="W47" i="10"/>
  <c r="X47" i="10"/>
  <c r="Y47" i="10"/>
  <c r="Z47" i="10"/>
  <c r="AA47" i="10"/>
  <c r="AB47" i="10"/>
  <c r="AC47" i="10"/>
  <c r="AD47" i="10"/>
  <c r="AE47" i="10"/>
  <c r="AF47" i="10"/>
  <c r="AG47" i="10"/>
  <c r="AH47" i="10"/>
  <c r="AI47" i="10"/>
  <c r="AJ47" i="10"/>
  <c r="AK47" i="10"/>
  <c r="AL47" i="10"/>
  <c r="AM47" i="10"/>
  <c r="AN47" i="10"/>
  <c r="AO47" i="10"/>
  <c r="AP47" i="10"/>
  <c r="AQ47" i="10"/>
  <c r="AR47" i="10"/>
  <c r="AS47" i="10"/>
  <c r="AT47" i="10"/>
  <c r="AU47" i="10"/>
  <c r="AV47" i="10"/>
  <c r="AW47" i="10"/>
  <c r="AX47" i="10"/>
  <c r="AY47" i="10"/>
  <c r="AZ47" i="10"/>
  <c r="BA47" i="10"/>
  <c r="BB47" i="10"/>
  <c r="BC47" i="10"/>
  <c r="BD47" i="10"/>
  <c r="BE47" i="10"/>
  <c r="BF47" i="10"/>
  <c r="BG47" i="10"/>
  <c r="BH47" i="10"/>
  <c r="BI47" i="10"/>
  <c r="BJ47" i="10"/>
  <c r="BK47" i="10"/>
  <c r="BL47" i="10"/>
  <c r="BM47" i="10"/>
  <c r="BN47" i="10"/>
  <c r="BO47" i="10"/>
  <c r="BP47" i="10"/>
  <c r="BQ47" i="10"/>
  <c r="BR47" i="10"/>
  <c r="BS47" i="10"/>
  <c r="BT47" i="10"/>
  <c r="BU47" i="10"/>
  <c r="BV47" i="10"/>
  <c r="BW47" i="10"/>
  <c r="BX47" i="10"/>
  <c r="BY47" i="10"/>
  <c r="BZ47" i="10"/>
  <c r="CA47" i="10"/>
  <c r="CB47" i="10"/>
  <c r="CC47" i="10"/>
  <c r="CD47" i="10"/>
  <c r="CE47" i="10"/>
  <c r="CF47" i="10"/>
  <c r="CG47" i="10"/>
  <c r="CH47" i="10"/>
  <c r="CI47" i="10"/>
  <c r="CN47" i="10"/>
  <c r="CO47" i="10"/>
  <c r="CP47" i="10"/>
  <c r="CQ47" i="10"/>
  <c r="CR47" i="10"/>
  <c r="CS47" i="10"/>
  <c r="CT47" i="10"/>
  <c r="CU47" i="10"/>
  <c r="CV47" i="10"/>
  <c r="C48" i="10"/>
  <c r="D48" i="10"/>
  <c r="E48" i="10"/>
  <c r="F48" i="10"/>
  <c r="G48" i="10"/>
  <c r="H48" i="10"/>
  <c r="I48" i="10"/>
  <c r="J48" i="10"/>
  <c r="K48" i="10"/>
  <c r="L48" i="10"/>
  <c r="M48" i="10"/>
  <c r="N48" i="10"/>
  <c r="O48" i="10"/>
  <c r="P48" i="10"/>
  <c r="Q48" i="10"/>
  <c r="R48" i="10"/>
  <c r="S48" i="10"/>
  <c r="T48" i="10"/>
  <c r="U48" i="10"/>
  <c r="V48" i="10"/>
  <c r="W48" i="10"/>
  <c r="X48" i="10"/>
  <c r="Y48" i="10"/>
  <c r="Z48" i="10"/>
  <c r="AA48" i="10"/>
  <c r="AB48" i="10"/>
  <c r="AC48" i="10"/>
  <c r="AD48" i="10"/>
  <c r="AE48" i="10"/>
  <c r="AF48" i="10"/>
  <c r="AG48" i="10"/>
  <c r="AH48" i="10"/>
  <c r="AI48" i="10"/>
  <c r="AJ48" i="10"/>
  <c r="AK48" i="10"/>
  <c r="AL48" i="10"/>
  <c r="AM48" i="10"/>
  <c r="AN48" i="10"/>
  <c r="AO48" i="10"/>
  <c r="AP48" i="10"/>
  <c r="AQ48" i="10"/>
  <c r="AR48" i="10"/>
  <c r="AS48" i="10"/>
  <c r="AT48" i="10"/>
  <c r="AU48" i="10"/>
  <c r="AV48" i="10"/>
  <c r="AW48" i="10"/>
  <c r="AX48" i="10"/>
  <c r="AY48" i="10"/>
  <c r="AZ48" i="10"/>
  <c r="BA48" i="10"/>
  <c r="BB48" i="10"/>
  <c r="BC48" i="10"/>
  <c r="BD48" i="10"/>
  <c r="BE48" i="10"/>
  <c r="BF48" i="10"/>
  <c r="BG48" i="10"/>
  <c r="BH48" i="10"/>
  <c r="BI48" i="10"/>
  <c r="BJ48" i="10"/>
  <c r="BK48" i="10"/>
  <c r="BL48" i="10"/>
  <c r="BM48" i="10"/>
  <c r="BN48" i="10"/>
  <c r="BO48" i="10"/>
  <c r="BP48" i="10"/>
  <c r="BQ48" i="10"/>
  <c r="BR48" i="10"/>
  <c r="BS48" i="10"/>
  <c r="BT48" i="10"/>
  <c r="BU48" i="10"/>
  <c r="BV48" i="10"/>
  <c r="BW48" i="10"/>
  <c r="BX48" i="10"/>
  <c r="BY48" i="10"/>
  <c r="BZ48" i="10"/>
  <c r="CA48" i="10"/>
  <c r="CB48" i="10"/>
  <c r="CC48" i="10"/>
  <c r="CD48" i="10"/>
  <c r="CE48" i="10"/>
  <c r="CF48" i="10"/>
  <c r="CG48" i="10"/>
  <c r="CH48" i="10"/>
  <c r="CI48" i="10"/>
  <c r="CN48" i="10"/>
  <c r="CO48" i="10"/>
  <c r="CP48" i="10"/>
  <c r="CQ48" i="10"/>
  <c r="CR48" i="10"/>
  <c r="CS48" i="10"/>
  <c r="CT48" i="10"/>
  <c r="CU48" i="10"/>
  <c r="CV48" i="10"/>
  <c r="C49" i="10"/>
  <c r="D49" i="10"/>
  <c r="E49" i="10"/>
  <c r="F49" i="10"/>
  <c r="G49" i="10"/>
  <c r="H49" i="10"/>
  <c r="I49" i="10"/>
  <c r="J49" i="10"/>
  <c r="K49" i="10"/>
  <c r="L49" i="10"/>
  <c r="M49" i="10"/>
  <c r="N49" i="10"/>
  <c r="O49" i="10"/>
  <c r="P49" i="10"/>
  <c r="Q49" i="10"/>
  <c r="R49" i="10"/>
  <c r="S49" i="10"/>
  <c r="T49" i="10"/>
  <c r="U49" i="10"/>
  <c r="V49" i="10"/>
  <c r="W49" i="10"/>
  <c r="X49" i="10"/>
  <c r="Y49" i="10"/>
  <c r="Z49" i="10"/>
  <c r="AA49" i="10"/>
  <c r="AB49" i="10"/>
  <c r="AC49" i="10"/>
  <c r="AD49" i="10"/>
  <c r="AE49" i="10"/>
  <c r="AF49" i="10"/>
  <c r="AG49" i="10"/>
  <c r="AH49" i="10"/>
  <c r="AI49" i="10"/>
  <c r="AJ49" i="10"/>
  <c r="AK49" i="10"/>
  <c r="AL49" i="10"/>
  <c r="AM49" i="10"/>
  <c r="AN49" i="10"/>
  <c r="AO49" i="10"/>
  <c r="AP49" i="10"/>
  <c r="AQ49" i="10"/>
  <c r="AR49" i="10"/>
  <c r="AS49" i="10"/>
  <c r="AT49" i="10"/>
  <c r="AU49" i="10"/>
  <c r="AV49" i="10"/>
  <c r="AW49" i="10"/>
  <c r="AX49" i="10"/>
  <c r="AY49" i="10"/>
  <c r="AZ49" i="10"/>
  <c r="BA49" i="10"/>
  <c r="BB49" i="10"/>
  <c r="BC49" i="10"/>
  <c r="BD49" i="10"/>
  <c r="BE49" i="10"/>
  <c r="BF49" i="10"/>
  <c r="BG49" i="10"/>
  <c r="BH49" i="10"/>
  <c r="BI49" i="10"/>
  <c r="BJ49" i="10"/>
  <c r="BK49" i="10"/>
  <c r="BL49" i="10"/>
  <c r="BM49" i="10"/>
  <c r="BN49" i="10"/>
  <c r="BO49" i="10"/>
  <c r="BP49" i="10"/>
  <c r="BQ49" i="10"/>
  <c r="BR49" i="10"/>
  <c r="BS49" i="10"/>
  <c r="BT49" i="10"/>
  <c r="BU49" i="10"/>
  <c r="BV49" i="10"/>
  <c r="BW49" i="10"/>
  <c r="BX49" i="10"/>
  <c r="BY49" i="10"/>
  <c r="BZ49" i="10"/>
  <c r="CA49" i="10"/>
  <c r="CB49" i="10"/>
  <c r="CC49" i="10"/>
  <c r="CD49" i="10"/>
  <c r="CE49" i="10"/>
  <c r="CF49" i="10"/>
  <c r="CG49" i="10"/>
  <c r="CH49" i="10"/>
  <c r="CI49" i="10"/>
  <c r="CN49" i="10"/>
  <c r="CO49" i="10"/>
  <c r="CP49" i="10"/>
  <c r="CQ49" i="10"/>
  <c r="CR49" i="10"/>
  <c r="CS49" i="10"/>
  <c r="CT49" i="10"/>
  <c r="CU49" i="10"/>
  <c r="CV49" i="10"/>
  <c r="C50" i="10"/>
  <c r="D50" i="10"/>
  <c r="E50" i="10"/>
  <c r="F50" i="10"/>
  <c r="G50" i="10"/>
  <c r="H50" i="10"/>
  <c r="I50" i="10"/>
  <c r="J50" i="10"/>
  <c r="K50" i="10"/>
  <c r="L50" i="10"/>
  <c r="M50" i="10"/>
  <c r="N50" i="10"/>
  <c r="O50" i="10"/>
  <c r="P50" i="10"/>
  <c r="Q50" i="10"/>
  <c r="R50" i="10"/>
  <c r="S50" i="10"/>
  <c r="T50" i="10"/>
  <c r="U50" i="10"/>
  <c r="V50" i="10"/>
  <c r="W50" i="10"/>
  <c r="X50" i="10"/>
  <c r="Y50" i="10"/>
  <c r="Z50" i="10"/>
  <c r="AA50" i="10"/>
  <c r="AB50" i="10"/>
  <c r="AC50" i="10"/>
  <c r="AD50" i="10"/>
  <c r="AE50" i="10"/>
  <c r="AF50" i="10"/>
  <c r="AG50" i="10"/>
  <c r="AH50" i="10"/>
  <c r="AI50" i="10"/>
  <c r="AJ50" i="10"/>
  <c r="AK50" i="10"/>
  <c r="AL50" i="10"/>
  <c r="AM50" i="10"/>
  <c r="AN50" i="10"/>
  <c r="AO50" i="10"/>
  <c r="AP50" i="10"/>
  <c r="AQ50" i="10"/>
  <c r="AR50" i="10"/>
  <c r="AS50" i="10"/>
  <c r="AT50" i="10"/>
  <c r="AU50" i="10"/>
  <c r="AV50" i="10"/>
  <c r="AW50" i="10"/>
  <c r="AX50" i="10"/>
  <c r="AY50" i="10"/>
  <c r="AZ50" i="10"/>
  <c r="BA50" i="10"/>
  <c r="BB50" i="10"/>
  <c r="BC50" i="10"/>
  <c r="BD50" i="10"/>
  <c r="BE50" i="10"/>
  <c r="BF50" i="10"/>
  <c r="BG50" i="10"/>
  <c r="BH50" i="10"/>
  <c r="BI50" i="10"/>
  <c r="BJ50" i="10"/>
  <c r="BK50" i="10"/>
  <c r="BL50" i="10"/>
  <c r="BM50" i="10"/>
  <c r="BN50" i="10"/>
  <c r="BO50" i="10"/>
  <c r="BP50" i="10"/>
  <c r="BQ50" i="10"/>
  <c r="BR50" i="10"/>
  <c r="BS50" i="10"/>
  <c r="BT50" i="10"/>
  <c r="BU50" i="10"/>
  <c r="BV50" i="10"/>
  <c r="BW50" i="10"/>
  <c r="BX50" i="10"/>
  <c r="BY50" i="10"/>
  <c r="BZ50" i="10"/>
  <c r="CA50" i="10"/>
  <c r="CB50" i="10"/>
  <c r="CC50" i="10"/>
  <c r="CD50" i="10"/>
  <c r="CE50" i="10"/>
  <c r="CF50" i="10"/>
  <c r="CG50" i="10"/>
  <c r="CH50" i="10"/>
  <c r="CI50" i="10"/>
  <c r="CN50" i="10"/>
  <c r="CO50" i="10"/>
  <c r="CP50" i="10"/>
  <c r="CQ50" i="10"/>
  <c r="CR50" i="10"/>
  <c r="CS50" i="10"/>
  <c r="CT50" i="10"/>
  <c r="CU50" i="10"/>
  <c r="CV50" i="10"/>
  <c r="C51" i="10"/>
  <c r="D51" i="10"/>
  <c r="E51" i="10"/>
  <c r="F51" i="10"/>
  <c r="G51" i="10"/>
  <c r="H51" i="10"/>
  <c r="I51" i="10"/>
  <c r="J51" i="10"/>
  <c r="K51" i="10"/>
  <c r="L51" i="10"/>
  <c r="M51" i="10"/>
  <c r="N51" i="10"/>
  <c r="O51" i="10"/>
  <c r="P51" i="10"/>
  <c r="Q51" i="10"/>
  <c r="R51" i="10"/>
  <c r="S51" i="10"/>
  <c r="T51" i="10"/>
  <c r="U51" i="10"/>
  <c r="V51" i="10"/>
  <c r="W51" i="10"/>
  <c r="X51" i="10"/>
  <c r="Y51" i="10"/>
  <c r="Z51" i="10"/>
  <c r="AA51" i="10"/>
  <c r="AB51" i="10"/>
  <c r="AC51" i="10"/>
  <c r="AD51" i="10"/>
  <c r="AE51" i="10"/>
  <c r="AF51" i="10"/>
  <c r="AG51" i="10"/>
  <c r="AH51" i="10"/>
  <c r="AI51" i="10"/>
  <c r="AJ51" i="10"/>
  <c r="AK51" i="10"/>
  <c r="AL51" i="10"/>
  <c r="AM51" i="10"/>
  <c r="AN51" i="10"/>
  <c r="AO51" i="10"/>
  <c r="AP51" i="10"/>
  <c r="AQ51" i="10"/>
  <c r="AR51" i="10"/>
  <c r="AS51" i="10"/>
  <c r="AT51" i="10"/>
  <c r="AU51" i="10"/>
  <c r="AV51" i="10"/>
  <c r="AW51" i="10"/>
  <c r="AX51" i="10"/>
  <c r="AY51" i="10"/>
  <c r="AZ51" i="10"/>
  <c r="BA51" i="10"/>
  <c r="BB51" i="10"/>
  <c r="BC51" i="10"/>
  <c r="BD51" i="10"/>
  <c r="BE51" i="10"/>
  <c r="BF51" i="10"/>
  <c r="BG51" i="10"/>
  <c r="BH51" i="10"/>
  <c r="BI51" i="10"/>
  <c r="BJ51" i="10"/>
  <c r="BK51" i="10"/>
  <c r="BL51" i="10"/>
  <c r="BM51" i="10"/>
  <c r="BN51" i="10"/>
  <c r="BO51" i="10"/>
  <c r="BP51" i="10"/>
  <c r="BQ51" i="10"/>
  <c r="BR51" i="10"/>
  <c r="BS51" i="10"/>
  <c r="BT51" i="10"/>
  <c r="BU51" i="10"/>
  <c r="BV51" i="10"/>
  <c r="BW51" i="10"/>
  <c r="BX51" i="10"/>
  <c r="BY51" i="10"/>
  <c r="BZ51" i="10"/>
  <c r="CA51" i="10"/>
  <c r="CB51" i="10"/>
  <c r="CC51" i="10"/>
  <c r="CD51" i="10"/>
  <c r="CE51" i="10"/>
  <c r="CF51" i="10"/>
  <c r="CG51" i="10"/>
  <c r="CH51" i="10"/>
  <c r="CI51" i="10"/>
  <c r="CN51" i="10"/>
  <c r="CO51" i="10"/>
  <c r="CP51" i="10"/>
  <c r="CQ51" i="10"/>
  <c r="CR51" i="10"/>
  <c r="CS51" i="10"/>
  <c r="CT51" i="10"/>
  <c r="CU51" i="10"/>
  <c r="CV51" i="10"/>
  <c r="B47" i="10"/>
  <c r="B48" i="10"/>
  <c r="B49" i="10"/>
  <c r="B50" i="10"/>
  <c r="B51" i="10"/>
  <c r="B46" i="10"/>
  <c r="B34" i="10"/>
  <c r="B35" i="10"/>
  <c r="B36" i="10"/>
  <c r="B37" i="10"/>
  <c r="B38" i="10"/>
  <c r="B39" i="10"/>
  <c r="B40" i="10"/>
  <c r="B41" i="10"/>
  <c r="B42" i="10"/>
  <c r="B43" i="10"/>
  <c r="B44" i="10"/>
  <c r="L29" i="10"/>
  <c r="P29" i="10"/>
  <c r="U29" i="10"/>
  <c r="Y29" i="10"/>
  <c r="AD29" i="10"/>
  <c r="AH29" i="10"/>
  <c r="AM29" i="10"/>
  <c r="AQ29" i="10"/>
  <c r="AV29" i="10"/>
  <c r="AZ29" i="10"/>
  <c r="BE29" i="10"/>
  <c r="BI29" i="10"/>
  <c r="BN29" i="10"/>
  <c r="BR29" i="10"/>
  <c r="BW29" i="10"/>
  <c r="CA29" i="10"/>
  <c r="CF29" i="10"/>
  <c r="CJ29" i="10"/>
  <c r="CO29" i="10"/>
  <c r="CO30" i="10" s="1"/>
  <c r="CS29" i="10"/>
  <c r="G29" i="10"/>
  <c r="C29" i="10"/>
  <c r="A47" i="10"/>
  <c r="A48" i="10"/>
  <c r="A49" i="10"/>
  <c r="A50" i="10"/>
  <c r="A51" i="10"/>
  <c r="A46" i="10"/>
  <c r="A34" i="10"/>
  <c r="A35" i="10"/>
  <c r="A36" i="10"/>
  <c r="A37" i="10"/>
  <c r="A38" i="10"/>
  <c r="A39" i="10"/>
  <c r="A40" i="10"/>
  <c r="A41" i="10"/>
  <c r="A42" i="10"/>
  <c r="A43" i="10"/>
  <c r="A44" i="10"/>
  <c r="A33" i="10"/>
  <c r="B33" i="10"/>
  <c r="CN1" i="10"/>
  <c r="CN2" i="10"/>
  <c r="CO2" i="10"/>
  <c r="CP2" i="10"/>
  <c r="CQ2" i="10"/>
  <c r="CR2" i="10"/>
  <c r="CS2" i="10"/>
  <c r="CT2" i="10"/>
  <c r="CU2" i="10"/>
  <c r="CV2" i="10"/>
  <c r="K1" i="10"/>
  <c r="T1" i="10"/>
  <c r="AC1" i="10"/>
  <c r="AL1" i="10"/>
  <c r="AU1" i="10"/>
  <c r="BD1" i="10"/>
  <c r="BM1" i="10"/>
  <c r="BV1" i="10"/>
  <c r="CE1" i="10"/>
  <c r="K2" i="10"/>
  <c r="L2" i="10"/>
  <c r="M2" i="10"/>
  <c r="N2" i="10"/>
  <c r="O2" i="10"/>
  <c r="P2" i="10"/>
  <c r="Q2" i="10"/>
  <c r="R2" i="10"/>
  <c r="S2" i="10"/>
  <c r="T2" i="10"/>
  <c r="U2" i="10"/>
  <c r="V2" i="10"/>
  <c r="W2" i="10"/>
  <c r="X2" i="10"/>
  <c r="Y2" i="10"/>
  <c r="Z2" i="10"/>
  <c r="AA2" i="10"/>
  <c r="AB2" i="10"/>
  <c r="AC2" i="10"/>
  <c r="AD2" i="10"/>
  <c r="AE2" i="10"/>
  <c r="AF2" i="10"/>
  <c r="AG2" i="10"/>
  <c r="AH2" i="10"/>
  <c r="AI2" i="10"/>
  <c r="AJ2" i="10"/>
  <c r="AK2" i="10"/>
  <c r="AL2" i="10"/>
  <c r="AM2" i="10"/>
  <c r="AN2" i="10"/>
  <c r="AO2" i="10"/>
  <c r="AP2" i="10"/>
  <c r="AQ2" i="10"/>
  <c r="AR2" i="10"/>
  <c r="AS2" i="10"/>
  <c r="AT2" i="10"/>
  <c r="AU2" i="10"/>
  <c r="AV2" i="10"/>
  <c r="AW2" i="10"/>
  <c r="AX2" i="10"/>
  <c r="AY2" i="10"/>
  <c r="AZ2" i="10"/>
  <c r="BA2" i="10"/>
  <c r="BB2" i="10"/>
  <c r="BC2" i="10"/>
  <c r="BD2" i="10"/>
  <c r="BE2" i="10"/>
  <c r="BF2" i="10"/>
  <c r="BG2" i="10"/>
  <c r="BH2" i="10"/>
  <c r="BI2" i="10"/>
  <c r="BJ2" i="10"/>
  <c r="BK2" i="10"/>
  <c r="BL2" i="10"/>
  <c r="BM2" i="10"/>
  <c r="BN2" i="10"/>
  <c r="BO2" i="10"/>
  <c r="BP2" i="10"/>
  <c r="BQ2" i="10"/>
  <c r="BR2" i="10"/>
  <c r="BS2" i="10"/>
  <c r="BT2" i="10"/>
  <c r="BU2" i="10"/>
  <c r="BV2" i="10"/>
  <c r="BW2" i="10"/>
  <c r="BX2" i="10"/>
  <c r="BY2" i="10"/>
  <c r="BZ2" i="10"/>
  <c r="CA2" i="10"/>
  <c r="CB2" i="10"/>
  <c r="CC2" i="10"/>
  <c r="CD2" i="10"/>
  <c r="CE2" i="10"/>
  <c r="CF2" i="10"/>
  <c r="CG2" i="10"/>
  <c r="CH2" i="10"/>
  <c r="CI2" i="10"/>
  <c r="CJ2" i="10"/>
  <c r="CK2" i="10"/>
  <c r="CL2" i="10"/>
  <c r="CM2" i="10"/>
  <c r="J2" i="10"/>
  <c r="I2" i="10"/>
  <c r="H2" i="10"/>
  <c r="G2" i="10"/>
  <c r="F2" i="10"/>
  <c r="E2" i="10"/>
  <c r="D2" i="10"/>
  <c r="C2" i="10"/>
  <c r="B2" i="10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75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89" i="5"/>
  <c r="M190" i="5"/>
  <c r="M191" i="5"/>
  <c r="M192" i="5"/>
  <c r="M193" i="5"/>
  <c r="M194" i="5"/>
  <c r="M195" i="5"/>
  <c r="M196" i="5"/>
  <c r="M197" i="5"/>
  <c r="M198" i="5"/>
  <c r="M199" i="5"/>
  <c r="M2" i="5"/>
  <c r="K3" i="1"/>
  <c r="L3" i="1"/>
  <c r="M3" i="1"/>
  <c r="N3" i="1"/>
  <c r="K4" i="1"/>
  <c r="L4" i="1"/>
  <c r="M4" i="1"/>
  <c r="N4" i="1"/>
  <c r="K5" i="1"/>
  <c r="L5" i="1"/>
  <c r="M5" i="1"/>
  <c r="N5" i="1"/>
  <c r="K6" i="1"/>
  <c r="L6" i="1"/>
  <c r="M6" i="1"/>
  <c r="N6" i="1"/>
  <c r="K7" i="1"/>
  <c r="L7" i="1"/>
  <c r="M7" i="1"/>
  <c r="N7" i="1"/>
  <c r="K8" i="1"/>
  <c r="L8" i="1"/>
  <c r="M8" i="1"/>
  <c r="N8" i="1"/>
  <c r="K9" i="1"/>
  <c r="L9" i="1"/>
  <c r="M9" i="1"/>
  <c r="N9" i="1"/>
  <c r="K10" i="1"/>
  <c r="L10" i="1"/>
  <c r="M10" i="1"/>
  <c r="N10" i="1"/>
  <c r="K11" i="1"/>
  <c r="L11" i="1"/>
  <c r="M11" i="1"/>
  <c r="N11" i="1"/>
  <c r="K12" i="1"/>
  <c r="L12" i="1"/>
  <c r="M12" i="1"/>
  <c r="N12" i="1"/>
  <c r="K13" i="1"/>
  <c r="L13" i="1"/>
  <c r="M13" i="1"/>
  <c r="N13" i="1"/>
  <c r="K14" i="1"/>
  <c r="L14" i="1"/>
  <c r="M14" i="1"/>
  <c r="N14" i="1"/>
  <c r="K15" i="1"/>
  <c r="L15" i="1"/>
  <c r="M15" i="1"/>
  <c r="N15" i="1"/>
  <c r="K16" i="1"/>
  <c r="L16" i="1"/>
  <c r="M16" i="1"/>
  <c r="N16" i="1"/>
  <c r="K17" i="1"/>
  <c r="L17" i="1"/>
  <c r="M17" i="1"/>
  <c r="N17" i="1"/>
  <c r="K18" i="1"/>
  <c r="L18" i="1"/>
  <c r="M18" i="1"/>
  <c r="N18" i="1"/>
  <c r="K19" i="1"/>
  <c r="L19" i="1"/>
  <c r="M19" i="1"/>
  <c r="N19" i="1"/>
  <c r="K20" i="1"/>
  <c r="L20" i="1"/>
  <c r="M20" i="1"/>
  <c r="N20" i="1"/>
  <c r="K21" i="1"/>
  <c r="L21" i="1"/>
  <c r="M21" i="1"/>
  <c r="N21" i="1"/>
  <c r="K22" i="1"/>
  <c r="L22" i="1"/>
  <c r="M22" i="1"/>
  <c r="N22" i="1"/>
  <c r="K23" i="1"/>
  <c r="L23" i="1"/>
  <c r="M23" i="1"/>
  <c r="N23" i="1"/>
  <c r="K24" i="1"/>
  <c r="L24" i="1"/>
  <c r="M24" i="1"/>
  <c r="N24" i="1"/>
  <c r="K25" i="1"/>
  <c r="L25" i="1"/>
  <c r="M25" i="1"/>
  <c r="N25" i="1"/>
  <c r="K26" i="1"/>
  <c r="L26" i="1"/>
  <c r="M26" i="1"/>
  <c r="N26" i="1"/>
  <c r="K27" i="1"/>
  <c r="L27" i="1"/>
  <c r="M27" i="1"/>
  <c r="N27" i="1"/>
  <c r="K28" i="1"/>
  <c r="L28" i="1"/>
  <c r="M28" i="1"/>
  <c r="N28" i="1"/>
  <c r="K29" i="1"/>
  <c r="L29" i="1"/>
  <c r="M29" i="1"/>
  <c r="N29" i="1"/>
  <c r="K30" i="1"/>
  <c r="L30" i="1"/>
  <c r="M30" i="1"/>
  <c r="N30" i="1"/>
  <c r="K31" i="1"/>
  <c r="L31" i="1"/>
  <c r="M31" i="1"/>
  <c r="N31" i="1"/>
  <c r="K32" i="1"/>
  <c r="L32" i="1"/>
  <c r="M32" i="1"/>
  <c r="N32" i="1"/>
  <c r="K33" i="1"/>
  <c r="L33" i="1"/>
  <c r="M33" i="1"/>
  <c r="N33" i="1"/>
  <c r="K34" i="1"/>
  <c r="L34" i="1"/>
  <c r="M34" i="1"/>
  <c r="N34" i="1"/>
  <c r="K35" i="1"/>
  <c r="L35" i="1"/>
  <c r="M35" i="1"/>
  <c r="N35" i="1"/>
  <c r="K36" i="1"/>
  <c r="L36" i="1"/>
  <c r="M36" i="1"/>
  <c r="N36" i="1"/>
  <c r="K37" i="1"/>
  <c r="L37" i="1"/>
  <c r="M37" i="1"/>
  <c r="N37" i="1"/>
  <c r="K38" i="1"/>
  <c r="L38" i="1"/>
  <c r="M38" i="1"/>
  <c r="N38" i="1"/>
  <c r="K39" i="1"/>
  <c r="L39" i="1"/>
  <c r="M39" i="1"/>
  <c r="N39" i="1"/>
  <c r="K40" i="1"/>
  <c r="L40" i="1"/>
  <c r="M40" i="1"/>
  <c r="N40" i="1"/>
  <c r="K41" i="1"/>
  <c r="L41" i="1"/>
  <c r="M41" i="1"/>
  <c r="N41" i="1"/>
  <c r="K42" i="1"/>
  <c r="L42" i="1"/>
  <c r="M42" i="1"/>
  <c r="N42" i="1"/>
  <c r="K43" i="1"/>
  <c r="L43" i="1"/>
  <c r="M43" i="1"/>
  <c r="N43" i="1"/>
  <c r="K44" i="1"/>
  <c r="L44" i="1"/>
  <c r="M44" i="1"/>
  <c r="N44" i="1"/>
  <c r="K45" i="1"/>
  <c r="L45" i="1"/>
  <c r="M45" i="1"/>
  <c r="N45" i="1"/>
  <c r="K46" i="1"/>
  <c r="L46" i="1"/>
  <c r="M46" i="1"/>
  <c r="N46" i="1"/>
  <c r="K47" i="1"/>
  <c r="L47" i="1"/>
  <c r="M47" i="1"/>
  <c r="N47" i="1"/>
  <c r="K48" i="1"/>
  <c r="L48" i="1"/>
  <c r="M48" i="1"/>
  <c r="N48" i="1"/>
  <c r="K49" i="1"/>
  <c r="L49" i="1"/>
  <c r="M49" i="1"/>
  <c r="N49" i="1"/>
  <c r="K50" i="1"/>
  <c r="L50" i="1"/>
  <c r="M50" i="1"/>
  <c r="N50" i="1"/>
  <c r="K51" i="1"/>
  <c r="L51" i="1"/>
  <c r="M51" i="1"/>
  <c r="N51" i="1"/>
  <c r="K52" i="1"/>
  <c r="L52" i="1"/>
  <c r="M52" i="1"/>
  <c r="N52" i="1"/>
  <c r="K53" i="1"/>
  <c r="L53" i="1"/>
  <c r="M53" i="1"/>
  <c r="N53" i="1"/>
  <c r="K54" i="1"/>
  <c r="L54" i="1"/>
  <c r="M54" i="1"/>
  <c r="N54" i="1"/>
  <c r="K55" i="1"/>
  <c r="L55" i="1"/>
  <c r="M55" i="1"/>
  <c r="N55" i="1"/>
  <c r="K56" i="1"/>
  <c r="L56" i="1"/>
  <c r="M56" i="1"/>
  <c r="N56" i="1"/>
  <c r="K57" i="1"/>
  <c r="L57" i="1"/>
  <c r="M57" i="1"/>
  <c r="N57" i="1"/>
  <c r="K58" i="1"/>
  <c r="L58" i="1"/>
  <c r="M58" i="1"/>
  <c r="N58" i="1"/>
  <c r="K59" i="1"/>
  <c r="L59" i="1"/>
  <c r="M59" i="1"/>
  <c r="N59" i="1"/>
  <c r="K60" i="1"/>
  <c r="L60" i="1"/>
  <c r="M60" i="1"/>
  <c r="N60" i="1"/>
  <c r="K61" i="1"/>
  <c r="L61" i="1"/>
  <c r="M61" i="1"/>
  <c r="N61" i="1"/>
  <c r="K62" i="1"/>
  <c r="L62" i="1"/>
  <c r="M62" i="1"/>
  <c r="N62" i="1"/>
  <c r="K63" i="1"/>
  <c r="L63" i="1"/>
  <c r="M63" i="1"/>
  <c r="N63" i="1"/>
  <c r="K64" i="1"/>
  <c r="L64" i="1"/>
  <c r="M64" i="1"/>
  <c r="N64" i="1"/>
  <c r="K65" i="1"/>
  <c r="L65" i="1"/>
  <c r="M65" i="1"/>
  <c r="N65" i="1"/>
  <c r="K66" i="1"/>
  <c r="L66" i="1"/>
  <c r="M66" i="1"/>
  <c r="N66" i="1"/>
  <c r="K67" i="1"/>
  <c r="L67" i="1"/>
  <c r="M67" i="1"/>
  <c r="N67" i="1"/>
  <c r="K68" i="1"/>
  <c r="L68" i="1"/>
  <c r="M68" i="1"/>
  <c r="N68" i="1"/>
  <c r="K69" i="1"/>
  <c r="L69" i="1"/>
  <c r="M69" i="1"/>
  <c r="N69" i="1"/>
  <c r="K70" i="1"/>
  <c r="L70" i="1"/>
  <c r="M70" i="1"/>
  <c r="N70" i="1"/>
  <c r="K71" i="1"/>
  <c r="L71" i="1"/>
  <c r="M71" i="1"/>
  <c r="N71" i="1"/>
  <c r="K72" i="1"/>
  <c r="L72" i="1"/>
  <c r="M72" i="1"/>
  <c r="N72" i="1"/>
  <c r="K73" i="1"/>
  <c r="L73" i="1"/>
  <c r="M73" i="1"/>
  <c r="N73" i="1"/>
  <c r="K74" i="1"/>
  <c r="L74" i="1"/>
  <c r="M74" i="1"/>
  <c r="N74" i="1"/>
  <c r="K75" i="1"/>
  <c r="L75" i="1"/>
  <c r="M75" i="1"/>
  <c r="N75" i="1"/>
  <c r="K76" i="1"/>
  <c r="L76" i="1"/>
  <c r="M76" i="1"/>
  <c r="N76" i="1"/>
  <c r="K77" i="1"/>
  <c r="L77" i="1"/>
  <c r="M77" i="1"/>
  <c r="N77" i="1"/>
  <c r="K78" i="1"/>
  <c r="L78" i="1"/>
  <c r="M78" i="1"/>
  <c r="N78" i="1"/>
  <c r="K79" i="1"/>
  <c r="L79" i="1"/>
  <c r="M79" i="1"/>
  <c r="N79" i="1"/>
  <c r="K80" i="1"/>
  <c r="L80" i="1"/>
  <c r="M80" i="1"/>
  <c r="N80" i="1"/>
  <c r="K81" i="1"/>
  <c r="L81" i="1"/>
  <c r="M81" i="1"/>
  <c r="N81" i="1"/>
  <c r="K82" i="1"/>
  <c r="L82" i="1"/>
  <c r="M82" i="1"/>
  <c r="N82" i="1"/>
  <c r="K83" i="1"/>
  <c r="L83" i="1"/>
  <c r="M83" i="1"/>
  <c r="N83" i="1"/>
  <c r="K84" i="1"/>
  <c r="L84" i="1"/>
  <c r="M84" i="1"/>
  <c r="N84" i="1"/>
  <c r="K85" i="1"/>
  <c r="L85" i="1"/>
  <c r="M85" i="1"/>
  <c r="N85" i="1"/>
  <c r="K86" i="1"/>
  <c r="L86" i="1"/>
  <c r="M86" i="1"/>
  <c r="N86" i="1"/>
  <c r="K87" i="1"/>
  <c r="L87" i="1"/>
  <c r="M87" i="1"/>
  <c r="N87" i="1"/>
  <c r="K88" i="1"/>
  <c r="L88" i="1"/>
  <c r="M88" i="1"/>
  <c r="N88" i="1"/>
  <c r="K89" i="1"/>
  <c r="L89" i="1"/>
  <c r="M89" i="1"/>
  <c r="N89" i="1"/>
  <c r="K90" i="1"/>
  <c r="L90" i="1"/>
  <c r="M90" i="1"/>
  <c r="N90" i="1"/>
  <c r="K91" i="1"/>
  <c r="L91" i="1"/>
  <c r="M91" i="1"/>
  <c r="N91" i="1"/>
  <c r="K92" i="1"/>
  <c r="L92" i="1"/>
  <c r="M92" i="1"/>
  <c r="N92" i="1"/>
  <c r="K93" i="1"/>
  <c r="L93" i="1"/>
  <c r="M93" i="1"/>
  <c r="N93" i="1"/>
  <c r="K94" i="1"/>
  <c r="L94" i="1"/>
  <c r="M94" i="1"/>
  <c r="N94" i="1"/>
  <c r="K95" i="1"/>
  <c r="L95" i="1"/>
  <c r="M95" i="1"/>
  <c r="N95" i="1"/>
  <c r="K96" i="1"/>
  <c r="L96" i="1"/>
  <c r="M96" i="1"/>
  <c r="N96" i="1"/>
  <c r="K97" i="1"/>
  <c r="L97" i="1"/>
  <c r="M97" i="1"/>
  <c r="N97" i="1"/>
  <c r="K98" i="1"/>
  <c r="L98" i="1"/>
  <c r="M98" i="1"/>
  <c r="N98" i="1"/>
  <c r="K99" i="1"/>
  <c r="L99" i="1"/>
  <c r="M99" i="1"/>
  <c r="N99" i="1"/>
  <c r="K100" i="1"/>
  <c r="L100" i="1"/>
  <c r="M100" i="1"/>
  <c r="N100" i="1"/>
  <c r="K101" i="1"/>
  <c r="L101" i="1"/>
  <c r="M101" i="1"/>
  <c r="N101" i="1"/>
  <c r="K102" i="1"/>
  <c r="L102" i="1"/>
  <c r="M102" i="1"/>
  <c r="N102" i="1"/>
  <c r="K103" i="1"/>
  <c r="L103" i="1"/>
  <c r="M103" i="1"/>
  <c r="N103" i="1"/>
  <c r="K104" i="1"/>
  <c r="L104" i="1"/>
  <c r="M104" i="1"/>
  <c r="N104" i="1"/>
  <c r="K105" i="1"/>
  <c r="L105" i="1"/>
  <c r="M105" i="1"/>
  <c r="N105" i="1"/>
  <c r="K106" i="1"/>
  <c r="L106" i="1"/>
  <c r="M106" i="1"/>
  <c r="N106" i="1"/>
  <c r="K107" i="1"/>
  <c r="L107" i="1"/>
  <c r="M107" i="1"/>
  <c r="N107" i="1"/>
  <c r="K108" i="1"/>
  <c r="L108" i="1"/>
  <c r="M108" i="1"/>
  <c r="N108" i="1"/>
  <c r="K109" i="1"/>
  <c r="L109" i="1"/>
  <c r="M109" i="1"/>
  <c r="N109" i="1"/>
  <c r="K110" i="1"/>
  <c r="L110" i="1"/>
  <c r="M110" i="1"/>
  <c r="N110" i="1"/>
  <c r="K111" i="1"/>
  <c r="L111" i="1"/>
  <c r="M111" i="1"/>
  <c r="N111" i="1"/>
  <c r="K112" i="1"/>
  <c r="L112" i="1"/>
  <c r="M112" i="1"/>
  <c r="N112" i="1"/>
  <c r="K113" i="1"/>
  <c r="L113" i="1"/>
  <c r="M113" i="1"/>
  <c r="N113" i="1"/>
  <c r="K114" i="1"/>
  <c r="L114" i="1"/>
  <c r="M114" i="1"/>
  <c r="N114" i="1"/>
  <c r="K115" i="1"/>
  <c r="L115" i="1"/>
  <c r="M115" i="1"/>
  <c r="N115" i="1"/>
  <c r="K116" i="1"/>
  <c r="L116" i="1"/>
  <c r="M116" i="1"/>
  <c r="N116" i="1"/>
  <c r="K117" i="1"/>
  <c r="L117" i="1"/>
  <c r="M117" i="1"/>
  <c r="N117" i="1"/>
  <c r="K118" i="1"/>
  <c r="L118" i="1"/>
  <c r="M118" i="1"/>
  <c r="N118" i="1"/>
  <c r="K119" i="1"/>
  <c r="L119" i="1"/>
  <c r="M119" i="1"/>
  <c r="N119" i="1"/>
  <c r="K120" i="1"/>
  <c r="L120" i="1"/>
  <c r="M120" i="1"/>
  <c r="N120" i="1"/>
  <c r="K121" i="1"/>
  <c r="L121" i="1"/>
  <c r="M121" i="1"/>
  <c r="N121" i="1"/>
  <c r="K122" i="1"/>
  <c r="L122" i="1"/>
  <c r="M122" i="1"/>
  <c r="N122" i="1"/>
  <c r="K123" i="1"/>
  <c r="L123" i="1"/>
  <c r="M123" i="1"/>
  <c r="N123" i="1"/>
  <c r="K124" i="1"/>
  <c r="L124" i="1"/>
  <c r="M124" i="1"/>
  <c r="N124" i="1"/>
  <c r="K125" i="1"/>
  <c r="L125" i="1"/>
  <c r="M125" i="1"/>
  <c r="N125" i="1"/>
  <c r="K126" i="1"/>
  <c r="L126" i="1"/>
  <c r="M126" i="1"/>
  <c r="N126" i="1"/>
  <c r="K127" i="1"/>
  <c r="L127" i="1"/>
  <c r="M127" i="1"/>
  <c r="N127" i="1"/>
  <c r="K128" i="1"/>
  <c r="L128" i="1"/>
  <c r="M128" i="1"/>
  <c r="N128" i="1"/>
  <c r="K129" i="1"/>
  <c r="L129" i="1"/>
  <c r="M129" i="1"/>
  <c r="N129" i="1"/>
  <c r="K130" i="1"/>
  <c r="L130" i="1"/>
  <c r="M130" i="1"/>
  <c r="N130" i="1"/>
  <c r="K131" i="1"/>
  <c r="L131" i="1"/>
  <c r="M131" i="1"/>
  <c r="N131" i="1"/>
  <c r="K132" i="1"/>
  <c r="L132" i="1"/>
  <c r="M132" i="1"/>
  <c r="N132" i="1"/>
  <c r="K133" i="1"/>
  <c r="L133" i="1"/>
  <c r="M133" i="1"/>
  <c r="N133" i="1"/>
  <c r="K134" i="1"/>
  <c r="L134" i="1"/>
  <c r="M134" i="1"/>
  <c r="N134" i="1"/>
  <c r="K135" i="1"/>
  <c r="L135" i="1"/>
  <c r="M135" i="1"/>
  <c r="N135" i="1"/>
  <c r="K136" i="1"/>
  <c r="L136" i="1"/>
  <c r="M136" i="1"/>
  <c r="N136" i="1"/>
  <c r="K137" i="1"/>
  <c r="L137" i="1"/>
  <c r="M137" i="1"/>
  <c r="N137" i="1"/>
  <c r="K138" i="1"/>
  <c r="L138" i="1"/>
  <c r="M138" i="1"/>
  <c r="N138" i="1"/>
  <c r="K139" i="1"/>
  <c r="L139" i="1"/>
  <c r="M139" i="1"/>
  <c r="N139" i="1"/>
  <c r="K140" i="1"/>
  <c r="L140" i="1"/>
  <c r="M140" i="1"/>
  <c r="N140" i="1"/>
  <c r="K141" i="1"/>
  <c r="L141" i="1"/>
  <c r="M141" i="1"/>
  <c r="N141" i="1"/>
  <c r="K142" i="1"/>
  <c r="L142" i="1"/>
  <c r="M142" i="1"/>
  <c r="N142" i="1"/>
  <c r="K143" i="1"/>
  <c r="L143" i="1"/>
  <c r="M143" i="1"/>
  <c r="N143" i="1"/>
  <c r="K144" i="1"/>
  <c r="L144" i="1"/>
  <c r="M144" i="1"/>
  <c r="N144" i="1"/>
  <c r="K145" i="1"/>
  <c r="L145" i="1"/>
  <c r="M145" i="1"/>
  <c r="N145" i="1"/>
  <c r="K146" i="1"/>
  <c r="L146" i="1"/>
  <c r="M146" i="1"/>
  <c r="N146" i="1"/>
  <c r="K147" i="1"/>
  <c r="L147" i="1"/>
  <c r="M147" i="1"/>
  <c r="N147" i="1"/>
  <c r="K148" i="1"/>
  <c r="L148" i="1"/>
  <c r="M148" i="1"/>
  <c r="N148" i="1"/>
  <c r="K149" i="1"/>
  <c r="L149" i="1"/>
  <c r="M149" i="1"/>
  <c r="N149" i="1"/>
  <c r="K150" i="1"/>
  <c r="L150" i="1"/>
  <c r="M150" i="1"/>
  <c r="N150" i="1"/>
  <c r="K151" i="1"/>
  <c r="L151" i="1"/>
  <c r="M151" i="1"/>
  <c r="N151" i="1"/>
  <c r="K152" i="1"/>
  <c r="L152" i="1"/>
  <c r="M152" i="1"/>
  <c r="N152" i="1"/>
  <c r="K153" i="1"/>
  <c r="L153" i="1"/>
  <c r="M153" i="1"/>
  <c r="N153" i="1"/>
  <c r="K154" i="1"/>
  <c r="L154" i="1"/>
  <c r="M154" i="1"/>
  <c r="N154" i="1"/>
  <c r="K155" i="1"/>
  <c r="L155" i="1"/>
  <c r="M155" i="1"/>
  <c r="N155" i="1"/>
  <c r="K156" i="1"/>
  <c r="L156" i="1"/>
  <c r="M156" i="1"/>
  <c r="N156" i="1"/>
  <c r="K157" i="1"/>
  <c r="L157" i="1"/>
  <c r="M157" i="1"/>
  <c r="N157" i="1"/>
  <c r="K158" i="1"/>
  <c r="L158" i="1"/>
  <c r="M158" i="1"/>
  <c r="N158" i="1"/>
  <c r="K159" i="1"/>
  <c r="L159" i="1"/>
  <c r="M159" i="1"/>
  <c r="N159" i="1"/>
  <c r="K160" i="1"/>
  <c r="L160" i="1"/>
  <c r="M160" i="1"/>
  <c r="N160" i="1"/>
  <c r="K161" i="1"/>
  <c r="L161" i="1"/>
  <c r="M161" i="1"/>
  <c r="N161" i="1"/>
  <c r="K162" i="1"/>
  <c r="L162" i="1"/>
  <c r="M162" i="1"/>
  <c r="N162" i="1"/>
  <c r="K163" i="1"/>
  <c r="L163" i="1"/>
  <c r="M163" i="1"/>
  <c r="N163" i="1"/>
  <c r="K164" i="1"/>
  <c r="L164" i="1"/>
  <c r="M164" i="1"/>
  <c r="N164" i="1"/>
  <c r="K165" i="1"/>
  <c r="L165" i="1"/>
  <c r="M165" i="1"/>
  <c r="N165" i="1"/>
  <c r="K166" i="1"/>
  <c r="L166" i="1"/>
  <c r="M166" i="1"/>
  <c r="N166" i="1"/>
  <c r="K167" i="1"/>
  <c r="L167" i="1"/>
  <c r="M167" i="1"/>
  <c r="N167" i="1"/>
  <c r="K168" i="1"/>
  <c r="L168" i="1"/>
  <c r="M168" i="1"/>
  <c r="N168" i="1"/>
  <c r="K169" i="1"/>
  <c r="L169" i="1"/>
  <c r="M169" i="1"/>
  <c r="N169" i="1"/>
  <c r="K170" i="1"/>
  <c r="L170" i="1"/>
  <c r="M170" i="1"/>
  <c r="N170" i="1"/>
  <c r="K171" i="1"/>
  <c r="L171" i="1"/>
  <c r="M171" i="1"/>
  <c r="N171" i="1"/>
  <c r="K172" i="1"/>
  <c r="L172" i="1"/>
  <c r="M172" i="1"/>
  <c r="N172" i="1"/>
  <c r="K173" i="1"/>
  <c r="L173" i="1"/>
  <c r="M173" i="1"/>
  <c r="N173" i="1"/>
  <c r="K174" i="1"/>
  <c r="L174" i="1"/>
  <c r="M174" i="1"/>
  <c r="N174" i="1"/>
  <c r="K175" i="1"/>
  <c r="L175" i="1"/>
  <c r="M175" i="1"/>
  <c r="N175" i="1"/>
  <c r="K176" i="1"/>
  <c r="L176" i="1"/>
  <c r="M176" i="1"/>
  <c r="N176" i="1"/>
  <c r="K177" i="1"/>
  <c r="L177" i="1"/>
  <c r="M177" i="1"/>
  <c r="N177" i="1"/>
  <c r="K178" i="1"/>
  <c r="L178" i="1"/>
  <c r="M178" i="1"/>
  <c r="N178" i="1"/>
  <c r="K179" i="1"/>
  <c r="L179" i="1"/>
  <c r="M179" i="1"/>
  <c r="N179" i="1"/>
  <c r="K180" i="1"/>
  <c r="L180" i="1"/>
  <c r="M180" i="1"/>
  <c r="N180" i="1"/>
  <c r="K181" i="1"/>
  <c r="L181" i="1"/>
  <c r="M181" i="1"/>
  <c r="N181" i="1"/>
  <c r="K182" i="1"/>
  <c r="L182" i="1"/>
  <c r="M182" i="1"/>
  <c r="N182" i="1"/>
  <c r="K183" i="1"/>
  <c r="L183" i="1"/>
  <c r="M183" i="1"/>
  <c r="N183" i="1"/>
  <c r="K184" i="1"/>
  <c r="L184" i="1"/>
  <c r="M184" i="1"/>
  <c r="N184" i="1"/>
  <c r="K185" i="1"/>
  <c r="L185" i="1"/>
  <c r="M185" i="1"/>
  <c r="N185" i="1"/>
  <c r="K186" i="1"/>
  <c r="L186" i="1"/>
  <c r="M186" i="1"/>
  <c r="N186" i="1"/>
  <c r="K187" i="1"/>
  <c r="L187" i="1"/>
  <c r="M187" i="1"/>
  <c r="N187" i="1"/>
  <c r="K188" i="1"/>
  <c r="L188" i="1"/>
  <c r="M188" i="1"/>
  <c r="N188" i="1"/>
  <c r="K189" i="1"/>
  <c r="L189" i="1"/>
  <c r="M189" i="1"/>
  <c r="N189" i="1"/>
  <c r="K190" i="1"/>
  <c r="L190" i="1"/>
  <c r="M190" i="1"/>
  <c r="N190" i="1"/>
  <c r="K191" i="1"/>
  <c r="L191" i="1"/>
  <c r="M191" i="1"/>
  <c r="N191" i="1"/>
  <c r="K192" i="1"/>
  <c r="L192" i="1"/>
  <c r="M192" i="1"/>
  <c r="N192" i="1"/>
  <c r="K193" i="1"/>
  <c r="L193" i="1"/>
  <c r="M193" i="1"/>
  <c r="N193" i="1"/>
  <c r="K194" i="1"/>
  <c r="L194" i="1"/>
  <c r="M194" i="1"/>
  <c r="N194" i="1"/>
  <c r="K195" i="1"/>
  <c r="L195" i="1"/>
  <c r="M195" i="1"/>
  <c r="N195" i="1"/>
  <c r="K196" i="1"/>
  <c r="L196" i="1"/>
  <c r="M196" i="1"/>
  <c r="N196" i="1"/>
  <c r="K197" i="1"/>
  <c r="L197" i="1"/>
  <c r="M197" i="1"/>
  <c r="N197" i="1"/>
  <c r="K198" i="1"/>
  <c r="L198" i="1"/>
  <c r="M198" i="1"/>
  <c r="N198" i="1"/>
  <c r="K199" i="1"/>
  <c r="L199" i="1"/>
  <c r="M199" i="1"/>
  <c r="N199" i="1"/>
  <c r="K200" i="1"/>
  <c r="L200" i="1"/>
  <c r="M200" i="1"/>
  <c r="N200" i="1"/>
  <c r="K201" i="1"/>
  <c r="L201" i="1"/>
  <c r="M201" i="1"/>
  <c r="N201" i="1"/>
  <c r="K202" i="1"/>
  <c r="L202" i="1"/>
  <c r="M202" i="1"/>
  <c r="N202" i="1"/>
  <c r="K203" i="1"/>
  <c r="L203" i="1"/>
  <c r="M203" i="1"/>
  <c r="N203" i="1"/>
  <c r="K204" i="1"/>
  <c r="L204" i="1"/>
  <c r="M204" i="1"/>
  <c r="N204" i="1"/>
  <c r="K205" i="1"/>
  <c r="L205" i="1"/>
  <c r="M205" i="1"/>
  <c r="N205" i="1"/>
  <c r="K206" i="1"/>
  <c r="L206" i="1"/>
  <c r="M206" i="1"/>
  <c r="N206" i="1"/>
  <c r="K207" i="1"/>
  <c r="L207" i="1"/>
  <c r="M207" i="1"/>
  <c r="N207" i="1"/>
  <c r="K208" i="1"/>
  <c r="L208" i="1"/>
  <c r="M208" i="1"/>
  <c r="N208" i="1"/>
  <c r="K209" i="1"/>
  <c r="L209" i="1"/>
  <c r="M209" i="1"/>
  <c r="N209" i="1"/>
  <c r="K210" i="1"/>
  <c r="L210" i="1"/>
  <c r="M210" i="1"/>
  <c r="N210" i="1"/>
  <c r="K211" i="1"/>
  <c r="L211" i="1"/>
  <c r="M211" i="1"/>
  <c r="N211" i="1"/>
  <c r="K212" i="1"/>
  <c r="L212" i="1"/>
  <c r="M212" i="1"/>
  <c r="N212" i="1"/>
  <c r="K213" i="1"/>
  <c r="L213" i="1"/>
  <c r="M213" i="1"/>
  <c r="N213" i="1"/>
  <c r="K214" i="1"/>
  <c r="L214" i="1"/>
  <c r="M214" i="1"/>
  <c r="N214" i="1"/>
  <c r="K215" i="1"/>
  <c r="L215" i="1"/>
  <c r="M215" i="1"/>
  <c r="N215" i="1"/>
  <c r="K216" i="1"/>
  <c r="L216" i="1"/>
  <c r="M216" i="1"/>
  <c r="N216" i="1"/>
  <c r="K217" i="1"/>
  <c r="L217" i="1"/>
  <c r="M217" i="1"/>
  <c r="N217" i="1"/>
  <c r="K218" i="1"/>
  <c r="L218" i="1"/>
  <c r="M218" i="1"/>
  <c r="N218" i="1"/>
  <c r="K219" i="1"/>
  <c r="L219" i="1"/>
  <c r="M219" i="1"/>
  <c r="N219" i="1"/>
  <c r="K220" i="1"/>
  <c r="L220" i="1"/>
  <c r="M220" i="1"/>
  <c r="N220" i="1"/>
  <c r="K221" i="1"/>
  <c r="L221" i="1"/>
  <c r="M221" i="1"/>
  <c r="N221" i="1"/>
  <c r="K222" i="1"/>
  <c r="L222" i="1"/>
  <c r="M222" i="1"/>
  <c r="N222" i="1"/>
  <c r="K223" i="1"/>
  <c r="L223" i="1"/>
  <c r="M223" i="1"/>
  <c r="N223" i="1"/>
  <c r="K2" i="1"/>
  <c r="P3" i="5" s="1"/>
  <c r="N2" i="1"/>
  <c r="K3" i="5"/>
  <c r="L3" i="5"/>
  <c r="K4" i="5"/>
  <c r="L4" i="5"/>
  <c r="K5" i="5"/>
  <c r="L5" i="5"/>
  <c r="K6" i="5"/>
  <c r="L6" i="5"/>
  <c r="K7" i="5"/>
  <c r="L7" i="5"/>
  <c r="K8" i="5"/>
  <c r="L8" i="5"/>
  <c r="K9" i="5"/>
  <c r="L9" i="5"/>
  <c r="K10" i="5"/>
  <c r="L10" i="5"/>
  <c r="K11" i="5"/>
  <c r="L11" i="5"/>
  <c r="K12" i="5"/>
  <c r="L12" i="5"/>
  <c r="K13" i="5"/>
  <c r="L13" i="5"/>
  <c r="K14" i="5"/>
  <c r="L14" i="5"/>
  <c r="K15" i="5"/>
  <c r="L15" i="5"/>
  <c r="K16" i="5"/>
  <c r="L16" i="5"/>
  <c r="K17" i="5"/>
  <c r="L17" i="5"/>
  <c r="K18" i="5"/>
  <c r="L18" i="5"/>
  <c r="K19" i="5"/>
  <c r="L19" i="5"/>
  <c r="K20" i="5"/>
  <c r="L20" i="5"/>
  <c r="K21" i="5"/>
  <c r="L21" i="5"/>
  <c r="K22" i="5"/>
  <c r="L22" i="5"/>
  <c r="K23" i="5"/>
  <c r="L23" i="5"/>
  <c r="K24" i="5"/>
  <c r="L24" i="5"/>
  <c r="K25" i="5"/>
  <c r="L25" i="5"/>
  <c r="K26" i="5"/>
  <c r="L26" i="5"/>
  <c r="K27" i="5"/>
  <c r="L27" i="5"/>
  <c r="K28" i="5"/>
  <c r="L28" i="5"/>
  <c r="K29" i="5"/>
  <c r="L29" i="5"/>
  <c r="K30" i="5"/>
  <c r="L30" i="5"/>
  <c r="K31" i="5"/>
  <c r="L31" i="5"/>
  <c r="K32" i="5"/>
  <c r="L32" i="5"/>
  <c r="K33" i="5"/>
  <c r="L33" i="5"/>
  <c r="K34" i="5"/>
  <c r="L34" i="5"/>
  <c r="K35" i="5"/>
  <c r="L35" i="5"/>
  <c r="K36" i="5"/>
  <c r="L36" i="5"/>
  <c r="K37" i="5"/>
  <c r="L37" i="5"/>
  <c r="K38" i="5"/>
  <c r="L38" i="5"/>
  <c r="K39" i="5"/>
  <c r="L39" i="5"/>
  <c r="K40" i="5"/>
  <c r="L40" i="5"/>
  <c r="K41" i="5"/>
  <c r="L41" i="5"/>
  <c r="K42" i="5"/>
  <c r="L42" i="5"/>
  <c r="K43" i="5"/>
  <c r="L43" i="5"/>
  <c r="K44" i="5"/>
  <c r="L44" i="5"/>
  <c r="K45" i="5"/>
  <c r="L45" i="5"/>
  <c r="K46" i="5"/>
  <c r="L46" i="5"/>
  <c r="K47" i="5"/>
  <c r="L47" i="5"/>
  <c r="K48" i="5"/>
  <c r="L48" i="5"/>
  <c r="K49" i="5"/>
  <c r="L49" i="5"/>
  <c r="K50" i="5"/>
  <c r="L50" i="5"/>
  <c r="K51" i="5"/>
  <c r="L51" i="5"/>
  <c r="K52" i="5"/>
  <c r="L52" i="5"/>
  <c r="K53" i="5"/>
  <c r="L53" i="5"/>
  <c r="K54" i="5"/>
  <c r="L54" i="5"/>
  <c r="K55" i="5"/>
  <c r="L55" i="5"/>
  <c r="K56" i="5"/>
  <c r="L56" i="5"/>
  <c r="K57" i="5"/>
  <c r="L57" i="5"/>
  <c r="K58" i="5"/>
  <c r="L58" i="5"/>
  <c r="K59" i="5"/>
  <c r="L59" i="5"/>
  <c r="K60" i="5"/>
  <c r="L60" i="5"/>
  <c r="K61" i="5"/>
  <c r="L61" i="5"/>
  <c r="K62" i="5"/>
  <c r="L62" i="5"/>
  <c r="K63" i="5"/>
  <c r="L63" i="5"/>
  <c r="K64" i="5"/>
  <c r="L64" i="5"/>
  <c r="K65" i="5"/>
  <c r="L65" i="5"/>
  <c r="K66" i="5"/>
  <c r="L66" i="5"/>
  <c r="K67" i="5"/>
  <c r="L67" i="5"/>
  <c r="K68" i="5"/>
  <c r="L68" i="5"/>
  <c r="K69" i="5"/>
  <c r="L69" i="5"/>
  <c r="K70" i="5"/>
  <c r="L70" i="5"/>
  <c r="K71" i="5"/>
  <c r="L71" i="5"/>
  <c r="K72" i="5"/>
  <c r="L72" i="5"/>
  <c r="K73" i="5"/>
  <c r="L73" i="5"/>
  <c r="K74" i="5"/>
  <c r="L74" i="5"/>
  <c r="K75" i="5"/>
  <c r="L75" i="5"/>
  <c r="K76" i="5"/>
  <c r="L76" i="5"/>
  <c r="K77" i="5"/>
  <c r="L77" i="5"/>
  <c r="K78" i="5"/>
  <c r="L78" i="5"/>
  <c r="K79" i="5"/>
  <c r="L79" i="5"/>
  <c r="K80" i="5"/>
  <c r="L80" i="5"/>
  <c r="K81" i="5"/>
  <c r="L81" i="5"/>
  <c r="K82" i="5"/>
  <c r="L82" i="5"/>
  <c r="K83" i="5"/>
  <c r="L83" i="5"/>
  <c r="K84" i="5"/>
  <c r="L84" i="5"/>
  <c r="K85" i="5"/>
  <c r="L85" i="5"/>
  <c r="K86" i="5"/>
  <c r="L86" i="5"/>
  <c r="K87" i="5"/>
  <c r="L87" i="5"/>
  <c r="K88" i="5"/>
  <c r="L88" i="5"/>
  <c r="K89" i="5"/>
  <c r="L89" i="5"/>
  <c r="K90" i="5"/>
  <c r="L90" i="5"/>
  <c r="K91" i="5"/>
  <c r="L91" i="5"/>
  <c r="K92" i="5"/>
  <c r="L92" i="5"/>
  <c r="K93" i="5"/>
  <c r="L93" i="5"/>
  <c r="K94" i="5"/>
  <c r="L94" i="5"/>
  <c r="K95" i="5"/>
  <c r="L95" i="5"/>
  <c r="K96" i="5"/>
  <c r="L96" i="5"/>
  <c r="K97" i="5"/>
  <c r="L97" i="5"/>
  <c r="K98" i="5"/>
  <c r="L98" i="5"/>
  <c r="K99" i="5"/>
  <c r="L99" i="5"/>
  <c r="K100" i="5"/>
  <c r="L100" i="5"/>
  <c r="K101" i="5"/>
  <c r="L101" i="5"/>
  <c r="K102" i="5"/>
  <c r="L102" i="5"/>
  <c r="K103" i="5"/>
  <c r="L103" i="5"/>
  <c r="K104" i="5"/>
  <c r="L104" i="5"/>
  <c r="K105" i="5"/>
  <c r="L105" i="5"/>
  <c r="K106" i="5"/>
  <c r="L106" i="5"/>
  <c r="K107" i="5"/>
  <c r="L107" i="5"/>
  <c r="K108" i="5"/>
  <c r="L108" i="5"/>
  <c r="K109" i="5"/>
  <c r="L109" i="5"/>
  <c r="K110" i="5"/>
  <c r="L110" i="5"/>
  <c r="K111" i="5"/>
  <c r="L111" i="5"/>
  <c r="K112" i="5"/>
  <c r="L112" i="5"/>
  <c r="K113" i="5"/>
  <c r="L113" i="5"/>
  <c r="K114" i="5"/>
  <c r="L114" i="5"/>
  <c r="K115" i="5"/>
  <c r="L115" i="5"/>
  <c r="K116" i="5"/>
  <c r="L116" i="5"/>
  <c r="K117" i="5"/>
  <c r="L117" i="5"/>
  <c r="K118" i="5"/>
  <c r="L118" i="5"/>
  <c r="K119" i="5"/>
  <c r="L119" i="5"/>
  <c r="K120" i="5"/>
  <c r="L120" i="5"/>
  <c r="K121" i="5"/>
  <c r="L121" i="5"/>
  <c r="K122" i="5"/>
  <c r="L122" i="5"/>
  <c r="K123" i="5"/>
  <c r="L123" i="5"/>
  <c r="K124" i="5"/>
  <c r="L124" i="5"/>
  <c r="K125" i="5"/>
  <c r="L125" i="5"/>
  <c r="K126" i="5"/>
  <c r="L126" i="5"/>
  <c r="K127" i="5"/>
  <c r="L127" i="5"/>
  <c r="K128" i="5"/>
  <c r="L128" i="5"/>
  <c r="K129" i="5"/>
  <c r="L129" i="5"/>
  <c r="K130" i="5"/>
  <c r="L130" i="5"/>
  <c r="K131" i="5"/>
  <c r="L131" i="5"/>
  <c r="K132" i="5"/>
  <c r="L132" i="5"/>
  <c r="K133" i="5"/>
  <c r="L133" i="5"/>
  <c r="K134" i="5"/>
  <c r="L134" i="5"/>
  <c r="K135" i="5"/>
  <c r="L135" i="5"/>
  <c r="K136" i="5"/>
  <c r="L136" i="5"/>
  <c r="K137" i="5"/>
  <c r="L137" i="5"/>
  <c r="K138" i="5"/>
  <c r="L138" i="5"/>
  <c r="K139" i="5"/>
  <c r="L139" i="5"/>
  <c r="K140" i="5"/>
  <c r="L140" i="5"/>
  <c r="K141" i="5"/>
  <c r="L141" i="5"/>
  <c r="K142" i="5"/>
  <c r="L142" i="5"/>
  <c r="K143" i="5"/>
  <c r="L143" i="5"/>
  <c r="K144" i="5"/>
  <c r="L144" i="5"/>
  <c r="K145" i="5"/>
  <c r="L145" i="5"/>
  <c r="K146" i="5"/>
  <c r="L146" i="5"/>
  <c r="K147" i="5"/>
  <c r="L147" i="5"/>
  <c r="K148" i="5"/>
  <c r="L148" i="5"/>
  <c r="K149" i="5"/>
  <c r="L149" i="5"/>
  <c r="K150" i="5"/>
  <c r="L150" i="5"/>
  <c r="K151" i="5"/>
  <c r="L151" i="5"/>
  <c r="K152" i="5"/>
  <c r="L152" i="5"/>
  <c r="K153" i="5"/>
  <c r="L153" i="5"/>
  <c r="K154" i="5"/>
  <c r="L154" i="5"/>
  <c r="K155" i="5"/>
  <c r="L155" i="5"/>
  <c r="K156" i="5"/>
  <c r="L156" i="5"/>
  <c r="K157" i="5"/>
  <c r="L157" i="5"/>
  <c r="K158" i="5"/>
  <c r="L158" i="5"/>
  <c r="K159" i="5"/>
  <c r="L159" i="5"/>
  <c r="K160" i="5"/>
  <c r="L160" i="5"/>
  <c r="K161" i="5"/>
  <c r="L161" i="5"/>
  <c r="K162" i="5"/>
  <c r="L162" i="5"/>
  <c r="K163" i="5"/>
  <c r="L163" i="5"/>
  <c r="K164" i="5"/>
  <c r="L164" i="5"/>
  <c r="K165" i="5"/>
  <c r="L165" i="5"/>
  <c r="K166" i="5"/>
  <c r="L166" i="5"/>
  <c r="K167" i="5"/>
  <c r="L167" i="5"/>
  <c r="K168" i="5"/>
  <c r="L168" i="5"/>
  <c r="K169" i="5"/>
  <c r="L169" i="5"/>
  <c r="K170" i="5"/>
  <c r="L170" i="5"/>
  <c r="K171" i="5"/>
  <c r="L171" i="5"/>
  <c r="K172" i="5"/>
  <c r="L172" i="5"/>
  <c r="K173" i="5"/>
  <c r="L173" i="5"/>
  <c r="K174" i="5"/>
  <c r="L174" i="5"/>
  <c r="K175" i="5"/>
  <c r="L175" i="5"/>
  <c r="K176" i="5"/>
  <c r="L176" i="5"/>
  <c r="K177" i="5"/>
  <c r="L177" i="5"/>
  <c r="K178" i="5"/>
  <c r="L178" i="5"/>
  <c r="K179" i="5"/>
  <c r="L179" i="5"/>
  <c r="K180" i="5"/>
  <c r="L180" i="5"/>
  <c r="K181" i="5"/>
  <c r="L181" i="5"/>
  <c r="K182" i="5"/>
  <c r="L182" i="5"/>
  <c r="K183" i="5"/>
  <c r="L183" i="5"/>
  <c r="K184" i="5"/>
  <c r="L184" i="5"/>
  <c r="K185" i="5"/>
  <c r="L185" i="5"/>
  <c r="K186" i="5"/>
  <c r="L186" i="5"/>
  <c r="K187" i="5"/>
  <c r="L187" i="5"/>
  <c r="K188" i="5"/>
  <c r="L188" i="5"/>
  <c r="K189" i="5"/>
  <c r="L189" i="5"/>
  <c r="K190" i="5"/>
  <c r="L190" i="5"/>
  <c r="K191" i="5"/>
  <c r="L191" i="5"/>
  <c r="K192" i="5"/>
  <c r="L192" i="5"/>
  <c r="K193" i="5"/>
  <c r="L193" i="5"/>
  <c r="K194" i="5"/>
  <c r="L194" i="5"/>
  <c r="K195" i="5"/>
  <c r="L195" i="5"/>
  <c r="K196" i="5"/>
  <c r="L196" i="5"/>
  <c r="K197" i="5"/>
  <c r="L197" i="5"/>
  <c r="K198" i="5"/>
  <c r="L198" i="5"/>
  <c r="K199" i="5"/>
  <c r="L199" i="5"/>
  <c r="K2" i="5"/>
  <c r="L2" i="5"/>
  <c r="M2" i="1"/>
  <c r="L2" i="1"/>
  <c r="CF30" i="10" l="1"/>
  <c r="BW30" i="10" s="1"/>
  <c r="BN30" i="10" s="1"/>
  <c r="BE30" i="10" s="1"/>
  <c r="AV30" i="10" s="1"/>
  <c r="AM30" i="10" s="1"/>
  <c r="AD30" i="10" s="1"/>
  <c r="U30" i="10" s="1"/>
  <c r="L30" i="10" s="1"/>
  <c r="CJ30" i="10"/>
  <c r="CA30" i="10" s="1"/>
  <c r="BR30" i="10" s="1"/>
  <c r="BI30" i="10" s="1"/>
  <c r="AZ30" i="10" s="1"/>
  <c r="AQ30" i="10" s="1"/>
  <c r="AH30" i="10" s="1"/>
  <c r="Y30" i="10" s="1"/>
  <c r="P30" i="10" s="1"/>
  <c r="O189" i="5"/>
  <c r="O179" i="5"/>
  <c r="P169" i="5"/>
  <c r="P157" i="5"/>
  <c r="P147" i="5"/>
  <c r="P91" i="5"/>
  <c r="P59" i="5"/>
  <c r="N199" i="5"/>
  <c r="N195" i="5"/>
  <c r="N191" i="5"/>
  <c r="N187" i="5"/>
  <c r="N183" i="5"/>
  <c r="N179" i="5"/>
  <c r="N175" i="5"/>
  <c r="N171" i="5"/>
  <c r="N167" i="5"/>
  <c r="N163" i="5"/>
  <c r="N159" i="5"/>
  <c r="N155" i="5"/>
  <c r="N151" i="5"/>
  <c r="N147" i="5"/>
  <c r="N143" i="5"/>
  <c r="N139" i="5"/>
  <c r="N135" i="5"/>
  <c r="N131" i="5"/>
  <c r="N127" i="5"/>
  <c r="N123" i="5"/>
  <c r="N119" i="5"/>
  <c r="N115" i="5"/>
  <c r="N111" i="5"/>
  <c r="N107" i="5"/>
  <c r="N103" i="5"/>
  <c r="N99" i="5"/>
  <c r="N95" i="5"/>
  <c r="N91" i="5"/>
  <c r="N87" i="5"/>
  <c r="N83" i="5"/>
  <c r="N79" i="5"/>
  <c r="N75" i="5"/>
  <c r="N71" i="5"/>
  <c r="N67" i="5"/>
  <c r="N63" i="5"/>
  <c r="N59" i="5"/>
  <c r="N55" i="5"/>
  <c r="N51" i="5"/>
  <c r="N47" i="5"/>
  <c r="N43" i="5"/>
  <c r="N39" i="5"/>
  <c r="N35" i="5"/>
  <c r="N31" i="5"/>
  <c r="N27" i="5"/>
  <c r="N23" i="5"/>
  <c r="N19" i="5"/>
  <c r="N15" i="5"/>
  <c r="N11" i="5"/>
  <c r="N7" i="5"/>
  <c r="N3" i="5"/>
  <c r="N198" i="5"/>
  <c r="N194" i="5"/>
  <c r="N190" i="5"/>
  <c r="N186" i="5"/>
  <c r="N182" i="5"/>
  <c r="N178" i="5"/>
  <c r="N174" i="5"/>
  <c r="N170" i="5"/>
  <c r="N166" i="5"/>
  <c r="N162" i="5"/>
  <c r="N158" i="5"/>
  <c r="N154" i="5"/>
  <c r="N150" i="5"/>
  <c r="N146" i="5"/>
  <c r="N142" i="5"/>
  <c r="N138" i="5"/>
  <c r="N134" i="5"/>
  <c r="N130" i="5"/>
  <c r="N126" i="5"/>
  <c r="N122" i="5"/>
  <c r="N118" i="5"/>
  <c r="N114" i="5"/>
  <c r="N110" i="5"/>
  <c r="N106" i="5"/>
  <c r="N102" i="5"/>
  <c r="N98" i="5"/>
  <c r="N94" i="5"/>
  <c r="N90" i="5"/>
  <c r="N86" i="5"/>
  <c r="N82" i="5"/>
  <c r="N78" i="5"/>
  <c r="N74" i="5"/>
  <c r="N70" i="5"/>
  <c r="N66" i="5"/>
  <c r="N62" i="5"/>
  <c r="N58" i="5"/>
  <c r="N54" i="5"/>
  <c r="N50" i="5"/>
  <c r="N46" i="5"/>
  <c r="N42" i="5"/>
  <c r="N38" i="5"/>
  <c r="N34" i="5"/>
  <c r="N30" i="5"/>
  <c r="N26" i="5"/>
  <c r="N22" i="5"/>
  <c r="N18" i="5"/>
  <c r="N14" i="5"/>
  <c r="N10" i="5"/>
  <c r="N6" i="5"/>
  <c r="N197" i="5"/>
  <c r="N193" i="5"/>
  <c r="N189" i="5"/>
  <c r="N185" i="5"/>
  <c r="N181" i="5"/>
  <c r="N177" i="5"/>
  <c r="N173" i="5"/>
  <c r="N169" i="5"/>
  <c r="N165" i="5"/>
  <c r="N161" i="5"/>
  <c r="N157" i="5"/>
  <c r="N153" i="5"/>
  <c r="N149" i="5"/>
  <c r="N145" i="5"/>
  <c r="N141" i="5"/>
  <c r="N137" i="5"/>
  <c r="N133" i="5"/>
  <c r="N129" i="5"/>
  <c r="N125" i="5"/>
  <c r="N121" i="5"/>
  <c r="N117" i="5"/>
  <c r="N113" i="5"/>
  <c r="N109" i="5"/>
  <c r="N105" i="5"/>
  <c r="N101" i="5"/>
  <c r="N97" i="5"/>
  <c r="N93" i="5"/>
  <c r="N89" i="5"/>
  <c r="N85" i="5"/>
  <c r="N81" i="5"/>
  <c r="N77" i="5"/>
  <c r="N73" i="5"/>
  <c r="N69" i="5"/>
  <c r="N65" i="5"/>
  <c r="N61" i="5"/>
  <c r="N57" i="5"/>
  <c r="N53" i="5"/>
  <c r="N49" i="5"/>
  <c r="N45" i="5"/>
  <c r="N41" i="5"/>
  <c r="N37" i="5"/>
  <c r="N33" i="5"/>
  <c r="N29" i="5"/>
  <c r="N25" i="5"/>
  <c r="N21" i="5"/>
  <c r="N17" i="5"/>
  <c r="N13" i="5"/>
  <c r="N9" i="5"/>
  <c r="N5" i="5"/>
  <c r="N2" i="5"/>
  <c r="N196" i="5"/>
  <c r="N192" i="5"/>
  <c r="N188" i="5"/>
  <c r="N184" i="5"/>
  <c r="N180" i="5"/>
  <c r="N176" i="5"/>
  <c r="N172" i="5"/>
  <c r="N168" i="5"/>
  <c r="N164" i="5"/>
  <c r="N160" i="5"/>
  <c r="N156" i="5"/>
  <c r="N152" i="5"/>
  <c r="N148" i="5"/>
  <c r="N144" i="5"/>
  <c r="N140" i="5"/>
  <c r="N136" i="5"/>
  <c r="N132" i="5"/>
  <c r="N128" i="5"/>
  <c r="N124" i="5"/>
  <c r="N120" i="5"/>
  <c r="N116" i="5"/>
  <c r="N112" i="5"/>
  <c r="N108" i="5"/>
  <c r="N104" i="5"/>
  <c r="N100" i="5"/>
  <c r="N96" i="5"/>
  <c r="N92" i="5"/>
  <c r="N88" i="5"/>
  <c r="N84" i="5"/>
  <c r="N80" i="5"/>
  <c r="N76" i="5"/>
  <c r="N72" i="5"/>
  <c r="N68" i="5"/>
  <c r="N64" i="5"/>
  <c r="N60" i="5"/>
  <c r="N56" i="5"/>
  <c r="N52" i="5"/>
  <c r="N48" i="5"/>
  <c r="N44" i="5"/>
  <c r="N40" i="5"/>
  <c r="N36" i="5"/>
  <c r="N32" i="5"/>
  <c r="N28" i="5"/>
  <c r="N24" i="5"/>
  <c r="N20" i="5"/>
  <c r="N16" i="5"/>
  <c r="N12" i="5"/>
  <c r="N8" i="5"/>
  <c r="N4" i="5"/>
  <c r="P190" i="5"/>
  <c r="P188" i="5"/>
  <c r="P180" i="5"/>
  <c r="P155" i="5"/>
  <c r="P135" i="5"/>
  <c r="P111" i="5"/>
  <c r="P103" i="5"/>
  <c r="P47" i="5"/>
  <c r="P23" i="5"/>
  <c r="P15" i="5"/>
  <c r="O190" i="5"/>
  <c r="O188" i="5"/>
  <c r="O180" i="5"/>
  <c r="O178" i="5"/>
  <c r="O155" i="5"/>
  <c r="P133" i="5"/>
  <c r="P125" i="5"/>
  <c r="P69" i="5"/>
  <c r="P45" i="5"/>
  <c r="P37" i="5"/>
  <c r="P199" i="5"/>
  <c r="P191" i="5"/>
  <c r="P179" i="5"/>
  <c r="P177" i="5"/>
  <c r="P67" i="5"/>
  <c r="O4" i="5"/>
  <c r="O12" i="5"/>
  <c r="P4" i="5"/>
  <c r="P12" i="5"/>
  <c r="O3" i="5"/>
  <c r="O168" i="5"/>
  <c r="P168" i="5"/>
  <c r="O158" i="5"/>
  <c r="O166" i="5"/>
  <c r="P158" i="5"/>
  <c r="P166" i="5"/>
  <c r="O146" i="5"/>
  <c r="P146" i="5"/>
  <c r="O147" i="5"/>
  <c r="O136" i="5"/>
  <c r="O144" i="5"/>
  <c r="P136" i="5"/>
  <c r="P144" i="5"/>
  <c r="O135" i="5"/>
  <c r="O124" i="5"/>
  <c r="P124" i="5"/>
  <c r="O125" i="5"/>
  <c r="O133" i="5"/>
  <c r="O114" i="5"/>
  <c r="O122" i="5"/>
  <c r="P114" i="5"/>
  <c r="P122" i="5"/>
  <c r="O113" i="5"/>
  <c r="O102" i="5"/>
  <c r="P102" i="5"/>
  <c r="O103" i="5"/>
  <c r="O111" i="5"/>
  <c r="O92" i="5"/>
  <c r="O100" i="5"/>
  <c r="P92" i="5"/>
  <c r="P100" i="5"/>
  <c r="O91" i="5"/>
  <c r="O80" i="5"/>
  <c r="P80" i="5"/>
  <c r="O81" i="5"/>
  <c r="O89" i="5"/>
  <c r="O70" i="5"/>
  <c r="O78" i="5"/>
  <c r="P70" i="5"/>
  <c r="P78" i="5"/>
  <c r="O69" i="5"/>
  <c r="O58" i="5"/>
  <c r="P58" i="5"/>
  <c r="O59" i="5"/>
  <c r="O67" i="5"/>
  <c r="O48" i="5"/>
  <c r="O56" i="5"/>
  <c r="P48" i="5"/>
  <c r="P56" i="5"/>
  <c r="O47" i="5"/>
  <c r="O36" i="5"/>
  <c r="P36" i="5"/>
  <c r="O37" i="5"/>
  <c r="O45" i="5"/>
  <c r="O26" i="5"/>
  <c r="O34" i="5"/>
  <c r="P26" i="5"/>
  <c r="P34" i="5"/>
  <c r="O25" i="5"/>
  <c r="O14" i="5"/>
  <c r="P14" i="5"/>
  <c r="O15" i="5"/>
  <c r="O23" i="5"/>
  <c r="O199" i="5"/>
  <c r="O191" i="5"/>
  <c r="O177" i="5"/>
  <c r="O169" i="5"/>
  <c r="O157" i="5"/>
  <c r="P113" i="5"/>
  <c r="P89" i="5"/>
  <c r="P81" i="5"/>
  <c r="P25" i="5"/>
  <c r="J3" i="1"/>
  <c r="J4" i="1"/>
  <c r="P6" i="5" s="1"/>
  <c r="J5" i="1"/>
  <c r="P7" i="5" s="1"/>
  <c r="J6" i="1"/>
  <c r="P8" i="5" s="1"/>
  <c r="J7" i="1"/>
  <c r="J8" i="1"/>
  <c r="J9" i="1"/>
  <c r="J10" i="1"/>
  <c r="J11" i="1"/>
  <c r="P11" i="5" s="1"/>
  <c r="J12" i="1"/>
  <c r="J13" i="1"/>
  <c r="J14" i="1"/>
  <c r="P17" i="5" s="1"/>
  <c r="J15" i="1"/>
  <c r="P18" i="5" s="1"/>
  <c r="J16" i="1"/>
  <c r="P19" i="5" s="1"/>
  <c r="J17" i="1"/>
  <c r="J18" i="1"/>
  <c r="J19" i="1"/>
  <c r="J20" i="1"/>
  <c r="J21" i="1"/>
  <c r="P22" i="5" s="1"/>
  <c r="J22" i="1"/>
  <c r="J23" i="1"/>
  <c r="J24" i="1"/>
  <c r="P28" i="5" s="1"/>
  <c r="J25" i="1"/>
  <c r="P29" i="5" s="1"/>
  <c r="J26" i="1"/>
  <c r="P30" i="5" s="1"/>
  <c r="J27" i="1"/>
  <c r="J28" i="1"/>
  <c r="J29" i="1"/>
  <c r="J30" i="1"/>
  <c r="J31" i="1"/>
  <c r="P33" i="5" s="1"/>
  <c r="J32" i="1"/>
  <c r="J33" i="1"/>
  <c r="J34" i="1"/>
  <c r="P39" i="5" s="1"/>
  <c r="J35" i="1"/>
  <c r="P40" i="5" s="1"/>
  <c r="J36" i="1"/>
  <c r="P41" i="5" s="1"/>
  <c r="J37" i="1"/>
  <c r="J38" i="1"/>
  <c r="J39" i="1"/>
  <c r="J40" i="1"/>
  <c r="J41" i="1"/>
  <c r="P44" i="5" s="1"/>
  <c r="J42" i="1"/>
  <c r="J43" i="1"/>
  <c r="J44" i="1"/>
  <c r="J45" i="1"/>
  <c r="P50" i="5" s="1"/>
  <c r="J46" i="1"/>
  <c r="P51" i="5" s="1"/>
  <c r="J47" i="1"/>
  <c r="P52" i="5" s="1"/>
  <c r="J48" i="1"/>
  <c r="J49" i="1"/>
  <c r="J50" i="1"/>
  <c r="J51" i="1"/>
  <c r="J52" i="1"/>
  <c r="P55" i="5" s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P61" i="5" s="1"/>
  <c r="J76" i="1"/>
  <c r="P62" i="5" s="1"/>
  <c r="J77" i="1"/>
  <c r="P63" i="5" s="1"/>
  <c r="J78" i="1"/>
  <c r="J79" i="1"/>
  <c r="J80" i="1"/>
  <c r="J81" i="1"/>
  <c r="J82" i="1"/>
  <c r="P66" i="5" s="1"/>
  <c r="J83" i="1"/>
  <c r="J84" i="1"/>
  <c r="J85" i="1"/>
  <c r="P72" i="5" s="1"/>
  <c r="J86" i="1"/>
  <c r="P73" i="5" s="1"/>
  <c r="J87" i="1"/>
  <c r="P74" i="5" s="1"/>
  <c r="J88" i="1"/>
  <c r="J89" i="1"/>
  <c r="J90" i="1"/>
  <c r="J91" i="1"/>
  <c r="J92" i="1"/>
  <c r="P77" i="5" s="1"/>
  <c r="J93" i="1"/>
  <c r="J94" i="1"/>
  <c r="J95" i="1"/>
  <c r="P83" i="5" s="1"/>
  <c r="J96" i="1"/>
  <c r="P84" i="5" s="1"/>
  <c r="J97" i="1"/>
  <c r="P85" i="5" s="1"/>
  <c r="J98" i="1"/>
  <c r="J99" i="1"/>
  <c r="J100" i="1"/>
  <c r="J101" i="1"/>
  <c r="J102" i="1"/>
  <c r="P88" i="5" s="1"/>
  <c r="J103" i="1"/>
  <c r="J104" i="1"/>
  <c r="J105" i="1"/>
  <c r="P94" i="5" s="1"/>
  <c r="J106" i="1"/>
  <c r="P95" i="5" s="1"/>
  <c r="J107" i="1"/>
  <c r="P96" i="5" s="1"/>
  <c r="J108" i="1"/>
  <c r="J109" i="1"/>
  <c r="J110" i="1"/>
  <c r="J111" i="1"/>
  <c r="J112" i="1"/>
  <c r="P99" i="5" s="1"/>
  <c r="J113" i="1"/>
  <c r="J114" i="1"/>
  <c r="J115" i="1"/>
  <c r="P105" i="5" s="1"/>
  <c r="J116" i="1"/>
  <c r="P106" i="5" s="1"/>
  <c r="J117" i="1"/>
  <c r="P107" i="5" s="1"/>
  <c r="J118" i="1"/>
  <c r="J119" i="1"/>
  <c r="J120" i="1"/>
  <c r="J121" i="1"/>
  <c r="J122" i="1"/>
  <c r="P110" i="5" s="1"/>
  <c r="J123" i="1"/>
  <c r="J124" i="1"/>
  <c r="J125" i="1"/>
  <c r="P116" i="5" s="1"/>
  <c r="J126" i="1"/>
  <c r="P117" i="5" s="1"/>
  <c r="J127" i="1"/>
  <c r="P118" i="5" s="1"/>
  <c r="J128" i="1"/>
  <c r="J129" i="1"/>
  <c r="J130" i="1"/>
  <c r="J131" i="1"/>
  <c r="J132" i="1"/>
  <c r="P121" i="5" s="1"/>
  <c r="J133" i="1"/>
  <c r="J134" i="1"/>
  <c r="J135" i="1"/>
  <c r="P127" i="5" s="1"/>
  <c r="J136" i="1"/>
  <c r="P128" i="5" s="1"/>
  <c r="J137" i="1"/>
  <c r="P129" i="5" s="1"/>
  <c r="J138" i="1"/>
  <c r="J139" i="1"/>
  <c r="J140" i="1"/>
  <c r="J141" i="1"/>
  <c r="J142" i="1"/>
  <c r="P132" i="5" s="1"/>
  <c r="J143" i="1"/>
  <c r="J144" i="1"/>
  <c r="J145" i="1"/>
  <c r="P138" i="5" s="1"/>
  <c r="J146" i="1"/>
  <c r="P139" i="5" s="1"/>
  <c r="J147" i="1"/>
  <c r="P140" i="5" s="1"/>
  <c r="J148" i="1"/>
  <c r="J149" i="1"/>
  <c r="J150" i="1"/>
  <c r="J151" i="1"/>
  <c r="J152" i="1"/>
  <c r="P143" i="5" s="1"/>
  <c r="J153" i="1"/>
  <c r="J154" i="1"/>
  <c r="J155" i="1"/>
  <c r="P149" i="5" s="1"/>
  <c r="J156" i="1"/>
  <c r="P150" i="5" s="1"/>
  <c r="J157" i="1"/>
  <c r="P151" i="5" s="1"/>
  <c r="J158" i="1"/>
  <c r="J159" i="1"/>
  <c r="J160" i="1"/>
  <c r="J161" i="1"/>
  <c r="J162" i="1"/>
  <c r="P154" i="5" s="1"/>
  <c r="J163" i="1"/>
  <c r="J164" i="1"/>
  <c r="J165" i="1"/>
  <c r="P160" i="5" s="1"/>
  <c r="J166" i="1"/>
  <c r="P161" i="5" s="1"/>
  <c r="J167" i="1"/>
  <c r="P162" i="5" s="1"/>
  <c r="J168" i="1"/>
  <c r="J169" i="1"/>
  <c r="P163" i="5" s="1"/>
  <c r="J170" i="1"/>
  <c r="J171" i="1"/>
  <c r="J172" i="1"/>
  <c r="P165" i="5" s="1"/>
  <c r="J173" i="1"/>
  <c r="J174" i="1"/>
  <c r="J175" i="1"/>
  <c r="P171" i="5" s="1"/>
  <c r="J176" i="1"/>
  <c r="P172" i="5" s="1"/>
  <c r="J177" i="1"/>
  <c r="P173" i="5" s="1"/>
  <c r="J178" i="1"/>
  <c r="J179" i="1"/>
  <c r="J180" i="1"/>
  <c r="J181" i="1"/>
  <c r="J182" i="1"/>
  <c r="P176" i="5" s="1"/>
  <c r="J183" i="1"/>
  <c r="J184" i="1"/>
  <c r="J185" i="1"/>
  <c r="P182" i="5" s="1"/>
  <c r="J186" i="1"/>
  <c r="P183" i="5" s="1"/>
  <c r="J187" i="1"/>
  <c r="P184" i="5" s="1"/>
  <c r="J188" i="1"/>
  <c r="J189" i="1"/>
  <c r="P185" i="5" s="1"/>
  <c r="J190" i="1"/>
  <c r="J191" i="1"/>
  <c r="J192" i="1"/>
  <c r="P187" i="5" s="1"/>
  <c r="J193" i="1"/>
  <c r="J194" i="1"/>
  <c r="J195" i="1"/>
  <c r="P193" i="5" s="1"/>
  <c r="J196" i="1"/>
  <c r="P194" i="5" s="1"/>
  <c r="J197" i="1"/>
  <c r="P195" i="5" s="1"/>
  <c r="J198" i="1"/>
  <c r="J199" i="1"/>
  <c r="J200" i="1"/>
  <c r="J201" i="1"/>
  <c r="J202" i="1"/>
  <c r="P198" i="5" s="1"/>
  <c r="J203" i="1"/>
  <c r="P2" i="5" s="1"/>
  <c r="J204" i="1"/>
  <c r="P13" i="5" s="1"/>
  <c r="J205" i="1"/>
  <c r="P24" i="5" s="1"/>
  <c r="J206" i="1"/>
  <c r="P35" i="5" s="1"/>
  <c r="J207" i="1"/>
  <c r="J208" i="1"/>
  <c r="P46" i="5" s="1"/>
  <c r="J209" i="1"/>
  <c r="J210" i="1"/>
  <c r="J211" i="1"/>
  <c r="P57" i="5" s="1"/>
  <c r="J212" i="1"/>
  <c r="P68" i="5" s="1"/>
  <c r="J213" i="1"/>
  <c r="P79" i="5" s="1"/>
  <c r="J214" i="1"/>
  <c r="P90" i="5" s="1"/>
  <c r="J215" i="1"/>
  <c r="P101" i="5" s="1"/>
  <c r="J216" i="1"/>
  <c r="P112" i="5" s="1"/>
  <c r="J217" i="1"/>
  <c r="P123" i="5" s="1"/>
  <c r="J218" i="1"/>
  <c r="P134" i="5" s="1"/>
  <c r="J219" i="1"/>
  <c r="P145" i="5" s="1"/>
  <c r="J220" i="1"/>
  <c r="P156" i="5" s="1"/>
  <c r="J221" i="1"/>
  <c r="P167" i="5" s="1"/>
  <c r="J222" i="1"/>
  <c r="P178" i="5" s="1"/>
  <c r="J223" i="1"/>
  <c r="P189" i="5" s="1"/>
  <c r="J2" i="1"/>
  <c r="P5" i="5" s="1"/>
  <c r="P82" i="5" l="1"/>
  <c r="P42" i="5"/>
  <c r="P16" i="5"/>
  <c r="P10" i="5"/>
  <c r="P181" i="5"/>
  <c r="P159" i="5"/>
  <c r="P137" i="5"/>
  <c r="P115" i="5"/>
  <c r="P93" i="5"/>
  <c r="P71" i="5"/>
  <c r="P49" i="5"/>
  <c r="P43" i="5"/>
  <c r="P31" i="5"/>
  <c r="P21" i="5"/>
  <c r="P9" i="5"/>
  <c r="P174" i="5"/>
  <c r="P164" i="5"/>
  <c r="P152" i="5"/>
  <c r="P142" i="5"/>
  <c r="P130" i="5"/>
  <c r="P120" i="5"/>
  <c r="P108" i="5"/>
  <c r="P98" i="5"/>
  <c r="P86" i="5"/>
  <c r="P76" i="5"/>
  <c r="P64" i="5"/>
  <c r="P54" i="5"/>
  <c r="P27" i="5"/>
  <c r="P186" i="5"/>
  <c r="P196" i="5"/>
  <c r="P32" i="5"/>
  <c r="P197" i="5"/>
  <c r="P175" i="5"/>
  <c r="P153" i="5"/>
  <c r="P141" i="5"/>
  <c r="P131" i="5"/>
  <c r="P119" i="5"/>
  <c r="P109" i="5"/>
  <c r="P97" i="5"/>
  <c r="P87" i="5"/>
  <c r="P75" i="5"/>
  <c r="P65" i="5"/>
  <c r="P53" i="5"/>
  <c r="P38" i="5"/>
  <c r="P192" i="5"/>
  <c r="P170" i="5"/>
  <c r="P148" i="5"/>
  <c r="P126" i="5"/>
  <c r="P104" i="5"/>
  <c r="P60" i="5"/>
  <c r="P20" i="5"/>
  <c r="I3" i="1"/>
  <c r="I4" i="1"/>
  <c r="O6" i="5" s="1"/>
  <c r="I5" i="1"/>
  <c r="O7" i="5" s="1"/>
  <c r="I6" i="1"/>
  <c r="O8" i="5" s="1"/>
  <c r="I7" i="1"/>
  <c r="I8" i="1"/>
  <c r="I9" i="1"/>
  <c r="I10" i="1"/>
  <c r="I11" i="1"/>
  <c r="O11" i="5" s="1"/>
  <c r="I12" i="1"/>
  <c r="I13" i="1"/>
  <c r="I14" i="1"/>
  <c r="O17" i="5" s="1"/>
  <c r="I15" i="1"/>
  <c r="O18" i="5" s="1"/>
  <c r="I16" i="1"/>
  <c r="O19" i="5" s="1"/>
  <c r="I17" i="1"/>
  <c r="I18" i="1"/>
  <c r="I19" i="1"/>
  <c r="I20" i="1"/>
  <c r="I21" i="1"/>
  <c r="O22" i="5" s="1"/>
  <c r="I22" i="1"/>
  <c r="I23" i="1"/>
  <c r="I24" i="1"/>
  <c r="O28" i="5" s="1"/>
  <c r="I25" i="1"/>
  <c r="O29" i="5" s="1"/>
  <c r="I26" i="1"/>
  <c r="O30" i="5" s="1"/>
  <c r="I27" i="1"/>
  <c r="I28" i="1"/>
  <c r="I29" i="1"/>
  <c r="I30" i="1"/>
  <c r="I31" i="1"/>
  <c r="O33" i="5" s="1"/>
  <c r="I32" i="1"/>
  <c r="I33" i="1"/>
  <c r="I34" i="1"/>
  <c r="O39" i="5" s="1"/>
  <c r="I35" i="1"/>
  <c r="O40" i="5" s="1"/>
  <c r="I36" i="1"/>
  <c r="O41" i="5" s="1"/>
  <c r="I37" i="1"/>
  <c r="I38" i="1"/>
  <c r="I39" i="1"/>
  <c r="I40" i="1"/>
  <c r="I41" i="1"/>
  <c r="O44" i="5" s="1"/>
  <c r="I42" i="1"/>
  <c r="I43" i="1"/>
  <c r="I44" i="1"/>
  <c r="I45" i="1"/>
  <c r="O50" i="5" s="1"/>
  <c r="I46" i="1"/>
  <c r="O51" i="5" s="1"/>
  <c r="I47" i="1"/>
  <c r="O52" i="5" s="1"/>
  <c r="I48" i="1"/>
  <c r="I49" i="1"/>
  <c r="I50" i="1"/>
  <c r="I51" i="1"/>
  <c r="I52" i="1"/>
  <c r="O55" i="5" s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O61" i="5" s="1"/>
  <c r="I76" i="1"/>
  <c r="O62" i="5" s="1"/>
  <c r="I77" i="1"/>
  <c r="O63" i="5" s="1"/>
  <c r="I78" i="1"/>
  <c r="I79" i="1"/>
  <c r="I80" i="1"/>
  <c r="I81" i="1"/>
  <c r="I82" i="1"/>
  <c r="O66" i="5" s="1"/>
  <c r="I83" i="1"/>
  <c r="I84" i="1"/>
  <c r="I85" i="1"/>
  <c r="O72" i="5" s="1"/>
  <c r="I86" i="1"/>
  <c r="O73" i="5" s="1"/>
  <c r="I87" i="1"/>
  <c r="O74" i="5" s="1"/>
  <c r="I88" i="1"/>
  <c r="I89" i="1"/>
  <c r="I90" i="1"/>
  <c r="I91" i="1"/>
  <c r="I92" i="1"/>
  <c r="O77" i="5" s="1"/>
  <c r="I93" i="1"/>
  <c r="I94" i="1"/>
  <c r="I95" i="1"/>
  <c r="O83" i="5" s="1"/>
  <c r="I96" i="1"/>
  <c r="O84" i="5" s="1"/>
  <c r="I97" i="1"/>
  <c r="O85" i="5" s="1"/>
  <c r="I98" i="1"/>
  <c r="I99" i="1"/>
  <c r="I100" i="1"/>
  <c r="I101" i="1"/>
  <c r="I102" i="1"/>
  <c r="O88" i="5" s="1"/>
  <c r="I103" i="1"/>
  <c r="I104" i="1"/>
  <c r="I105" i="1"/>
  <c r="O94" i="5" s="1"/>
  <c r="I106" i="1"/>
  <c r="O95" i="5" s="1"/>
  <c r="I107" i="1"/>
  <c r="O96" i="5" s="1"/>
  <c r="I108" i="1"/>
  <c r="I109" i="1"/>
  <c r="I110" i="1"/>
  <c r="I111" i="1"/>
  <c r="I112" i="1"/>
  <c r="O99" i="5" s="1"/>
  <c r="I113" i="1"/>
  <c r="I114" i="1"/>
  <c r="I115" i="1"/>
  <c r="O105" i="5" s="1"/>
  <c r="I116" i="1"/>
  <c r="O106" i="5" s="1"/>
  <c r="I117" i="1"/>
  <c r="O107" i="5" s="1"/>
  <c r="I118" i="1"/>
  <c r="I119" i="1"/>
  <c r="I120" i="1"/>
  <c r="I121" i="1"/>
  <c r="I122" i="1"/>
  <c r="O110" i="5" s="1"/>
  <c r="I123" i="1"/>
  <c r="I124" i="1"/>
  <c r="I125" i="1"/>
  <c r="O116" i="5" s="1"/>
  <c r="I126" i="1"/>
  <c r="O117" i="5" s="1"/>
  <c r="I127" i="1"/>
  <c r="O118" i="5" s="1"/>
  <c r="I128" i="1"/>
  <c r="I129" i="1"/>
  <c r="I130" i="1"/>
  <c r="I131" i="1"/>
  <c r="I132" i="1"/>
  <c r="O121" i="5" s="1"/>
  <c r="I133" i="1"/>
  <c r="I134" i="1"/>
  <c r="I135" i="1"/>
  <c r="O127" i="5" s="1"/>
  <c r="I136" i="1"/>
  <c r="O128" i="5" s="1"/>
  <c r="I137" i="1"/>
  <c r="O129" i="5" s="1"/>
  <c r="I138" i="1"/>
  <c r="I139" i="1"/>
  <c r="I140" i="1"/>
  <c r="I141" i="1"/>
  <c r="I142" i="1"/>
  <c r="O132" i="5" s="1"/>
  <c r="I143" i="1"/>
  <c r="I144" i="1"/>
  <c r="I145" i="1"/>
  <c r="O138" i="5" s="1"/>
  <c r="I146" i="1"/>
  <c r="O139" i="5" s="1"/>
  <c r="I147" i="1"/>
  <c r="O140" i="5" s="1"/>
  <c r="I148" i="1"/>
  <c r="I149" i="1"/>
  <c r="I150" i="1"/>
  <c r="I151" i="1"/>
  <c r="I152" i="1"/>
  <c r="O143" i="5" s="1"/>
  <c r="I153" i="1"/>
  <c r="I154" i="1"/>
  <c r="I155" i="1"/>
  <c r="O149" i="5" s="1"/>
  <c r="I156" i="1"/>
  <c r="O150" i="5" s="1"/>
  <c r="I157" i="1"/>
  <c r="O151" i="5" s="1"/>
  <c r="I158" i="1"/>
  <c r="I159" i="1"/>
  <c r="I160" i="1"/>
  <c r="I161" i="1"/>
  <c r="I162" i="1"/>
  <c r="O154" i="5" s="1"/>
  <c r="I163" i="1"/>
  <c r="I164" i="1"/>
  <c r="I165" i="1"/>
  <c r="O160" i="5" s="1"/>
  <c r="I166" i="1"/>
  <c r="O161" i="5" s="1"/>
  <c r="I167" i="1"/>
  <c r="O162" i="5" s="1"/>
  <c r="I168" i="1"/>
  <c r="I169" i="1"/>
  <c r="I170" i="1"/>
  <c r="I171" i="1"/>
  <c r="I172" i="1"/>
  <c r="O165" i="5" s="1"/>
  <c r="I173" i="1"/>
  <c r="I174" i="1"/>
  <c r="I175" i="1"/>
  <c r="O171" i="5" s="1"/>
  <c r="I176" i="1"/>
  <c r="O172" i="5" s="1"/>
  <c r="I177" i="1"/>
  <c r="O173" i="5" s="1"/>
  <c r="I178" i="1"/>
  <c r="I179" i="1"/>
  <c r="I180" i="1"/>
  <c r="I181" i="1"/>
  <c r="I182" i="1"/>
  <c r="O176" i="5" s="1"/>
  <c r="I183" i="1"/>
  <c r="I184" i="1"/>
  <c r="I185" i="1"/>
  <c r="O182" i="5" s="1"/>
  <c r="I186" i="1"/>
  <c r="O183" i="5" s="1"/>
  <c r="I187" i="1"/>
  <c r="O184" i="5" s="1"/>
  <c r="I188" i="1"/>
  <c r="I189" i="1"/>
  <c r="I190" i="1"/>
  <c r="I191" i="1"/>
  <c r="I192" i="1"/>
  <c r="O187" i="5" s="1"/>
  <c r="I193" i="1"/>
  <c r="I194" i="1"/>
  <c r="I195" i="1"/>
  <c r="O193" i="5" s="1"/>
  <c r="I196" i="1"/>
  <c r="O194" i="5" s="1"/>
  <c r="I197" i="1"/>
  <c r="O195" i="5" s="1"/>
  <c r="I198" i="1"/>
  <c r="I199" i="1"/>
  <c r="I200" i="1"/>
  <c r="I201" i="1"/>
  <c r="I202" i="1"/>
  <c r="O198" i="5" s="1"/>
  <c r="I203" i="1"/>
  <c r="O2" i="5" s="1"/>
  <c r="I204" i="1"/>
  <c r="O13" i="5" s="1"/>
  <c r="I205" i="1"/>
  <c r="O24" i="5" s="1"/>
  <c r="I206" i="1"/>
  <c r="O35" i="5" s="1"/>
  <c r="I207" i="1"/>
  <c r="I208" i="1"/>
  <c r="O46" i="5" s="1"/>
  <c r="I209" i="1"/>
  <c r="I210" i="1"/>
  <c r="I211" i="1"/>
  <c r="O57" i="5" s="1"/>
  <c r="I212" i="1"/>
  <c r="O68" i="5" s="1"/>
  <c r="I213" i="1"/>
  <c r="O79" i="5" s="1"/>
  <c r="I214" i="1"/>
  <c r="O90" i="5" s="1"/>
  <c r="I215" i="1"/>
  <c r="O101" i="5" s="1"/>
  <c r="I216" i="1"/>
  <c r="O112" i="5" s="1"/>
  <c r="I217" i="1"/>
  <c r="O123" i="5" s="1"/>
  <c r="I218" i="1"/>
  <c r="O134" i="5" s="1"/>
  <c r="I219" i="1"/>
  <c r="O145" i="5" s="1"/>
  <c r="I220" i="1"/>
  <c r="O156" i="5" s="1"/>
  <c r="I221" i="1"/>
  <c r="O167" i="5" s="1"/>
  <c r="I2" i="1"/>
  <c r="O5" i="5" l="1"/>
  <c r="O186" i="5"/>
  <c r="O164" i="5"/>
  <c r="O152" i="5"/>
  <c r="O142" i="5"/>
  <c r="O130" i="5"/>
  <c r="O120" i="5"/>
  <c r="O108" i="5"/>
  <c r="O98" i="5"/>
  <c r="O86" i="5"/>
  <c r="O76" i="5"/>
  <c r="O64" i="5"/>
  <c r="O54" i="5"/>
  <c r="O27" i="5"/>
  <c r="O196" i="5"/>
  <c r="O174" i="5"/>
  <c r="O192" i="5"/>
  <c r="O170" i="5"/>
  <c r="O148" i="5"/>
  <c r="O126" i="5"/>
  <c r="O104" i="5"/>
  <c r="O82" i="5"/>
  <c r="O60" i="5"/>
  <c r="O42" i="5"/>
  <c r="O32" i="5"/>
  <c r="O20" i="5"/>
  <c r="O10" i="5"/>
  <c r="O175" i="5"/>
  <c r="O163" i="5"/>
  <c r="O141" i="5"/>
  <c r="O119" i="5"/>
  <c r="O109" i="5"/>
  <c r="O97" i="5"/>
  <c r="O87" i="5"/>
  <c r="O75" i="5"/>
  <c r="O65" i="5"/>
  <c r="O53" i="5"/>
  <c r="O38" i="5"/>
  <c r="O16" i="5"/>
  <c r="O197" i="5"/>
  <c r="O185" i="5"/>
  <c r="O153" i="5"/>
  <c r="O131" i="5"/>
  <c r="O181" i="5"/>
  <c r="O159" i="5"/>
  <c r="O137" i="5"/>
  <c r="O115" i="5"/>
  <c r="O93" i="5"/>
  <c r="O71" i="5"/>
  <c r="O49" i="5"/>
  <c r="O43" i="5"/>
  <c r="O31" i="5"/>
  <c r="O21" i="5"/>
  <c r="O9" i="5"/>
  <c r="G3" i="1"/>
  <c r="H3" i="1"/>
  <c r="G4" i="1"/>
  <c r="H4" i="1"/>
  <c r="G5" i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130" i="1"/>
  <c r="H130" i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H139" i="1"/>
  <c r="G140" i="1"/>
  <c r="H140" i="1"/>
  <c r="G141" i="1"/>
  <c r="H141" i="1"/>
  <c r="G142" i="1"/>
  <c r="H142" i="1"/>
  <c r="G143" i="1"/>
  <c r="H143" i="1"/>
  <c r="G144" i="1"/>
  <c r="H144" i="1"/>
  <c r="G145" i="1"/>
  <c r="H145" i="1"/>
  <c r="G146" i="1"/>
  <c r="H146" i="1"/>
  <c r="G147" i="1"/>
  <c r="H147" i="1"/>
  <c r="G148" i="1"/>
  <c r="H148" i="1"/>
  <c r="G149" i="1"/>
  <c r="H149" i="1"/>
  <c r="G150" i="1"/>
  <c r="H150" i="1"/>
  <c r="G151" i="1"/>
  <c r="H151" i="1"/>
  <c r="G152" i="1"/>
  <c r="H152" i="1"/>
  <c r="G153" i="1"/>
  <c r="H153" i="1"/>
  <c r="G154" i="1"/>
  <c r="H154" i="1"/>
  <c r="G155" i="1"/>
  <c r="H155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2" i="1"/>
  <c r="H162" i="1"/>
  <c r="G163" i="1"/>
  <c r="H163" i="1"/>
  <c r="G164" i="1"/>
  <c r="H164" i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171" i="1"/>
  <c r="H171" i="1"/>
  <c r="G172" i="1"/>
  <c r="H172" i="1"/>
  <c r="G173" i="1"/>
  <c r="H173" i="1"/>
  <c r="G174" i="1"/>
  <c r="H174" i="1"/>
  <c r="G175" i="1"/>
  <c r="H175" i="1"/>
  <c r="G176" i="1"/>
  <c r="H176" i="1"/>
  <c r="G177" i="1"/>
  <c r="H177" i="1"/>
  <c r="G178" i="1"/>
  <c r="H178" i="1"/>
  <c r="G179" i="1"/>
  <c r="H179" i="1"/>
  <c r="G180" i="1"/>
  <c r="H180" i="1"/>
  <c r="G181" i="1"/>
  <c r="H181" i="1"/>
  <c r="G182" i="1"/>
  <c r="H182" i="1"/>
  <c r="G183" i="1"/>
  <c r="H183" i="1"/>
  <c r="G184" i="1"/>
  <c r="H184" i="1"/>
  <c r="G185" i="1"/>
  <c r="H185" i="1"/>
  <c r="G186" i="1"/>
  <c r="H186" i="1"/>
  <c r="G187" i="1"/>
  <c r="H187" i="1"/>
  <c r="G188" i="1"/>
  <c r="H188" i="1"/>
  <c r="G189" i="1"/>
  <c r="H189" i="1"/>
  <c r="G190" i="1"/>
  <c r="H190" i="1"/>
  <c r="G191" i="1"/>
  <c r="H191" i="1"/>
  <c r="G192" i="1"/>
  <c r="H192" i="1"/>
  <c r="G193" i="1"/>
  <c r="H193" i="1"/>
  <c r="G194" i="1"/>
  <c r="H194" i="1"/>
  <c r="G195" i="1"/>
  <c r="H195" i="1"/>
  <c r="G196" i="1"/>
  <c r="H196" i="1"/>
  <c r="G197" i="1"/>
  <c r="H197" i="1"/>
  <c r="G198" i="1"/>
  <c r="H198" i="1"/>
  <c r="G199" i="1"/>
  <c r="H199" i="1"/>
  <c r="G200" i="1"/>
  <c r="H200" i="1"/>
  <c r="G201" i="1"/>
  <c r="H201" i="1"/>
  <c r="G202" i="1"/>
  <c r="H202" i="1"/>
  <c r="G203" i="1"/>
  <c r="H203" i="1"/>
  <c r="G204" i="1"/>
  <c r="H204" i="1"/>
  <c r="G205" i="1"/>
  <c r="H205" i="1"/>
  <c r="G206" i="1"/>
  <c r="H206" i="1"/>
  <c r="G207" i="1"/>
  <c r="H207" i="1"/>
  <c r="G208" i="1"/>
  <c r="H208" i="1"/>
  <c r="G209" i="1"/>
  <c r="H209" i="1"/>
  <c r="G210" i="1"/>
  <c r="H210" i="1"/>
  <c r="G211" i="1"/>
  <c r="H211" i="1"/>
  <c r="G212" i="1"/>
  <c r="H212" i="1"/>
  <c r="G213" i="1"/>
  <c r="H213" i="1"/>
  <c r="G214" i="1"/>
  <c r="H214" i="1"/>
  <c r="G215" i="1"/>
  <c r="H215" i="1"/>
  <c r="G216" i="1"/>
  <c r="H216" i="1"/>
  <c r="G217" i="1"/>
  <c r="H217" i="1"/>
  <c r="G218" i="1"/>
  <c r="H218" i="1"/>
  <c r="G219" i="1"/>
  <c r="H219" i="1"/>
  <c r="G220" i="1"/>
  <c r="H220" i="1"/>
  <c r="G221" i="1"/>
  <c r="H221" i="1"/>
  <c r="H2" i="1"/>
  <c r="G2" i="1"/>
</calcChain>
</file>

<file path=xl/sharedStrings.xml><?xml version="1.0" encoding="utf-8"?>
<sst xmlns="http://schemas.openxmlformats.org/spreadsheetml/2006/main" count="352" uniqueCount="78">
  <si>
    <t>reg</t>
  </si>
  <si>
    <t>clage_vacsi</t>
  </si>
  <si>
    <t>jour</t>
  </si>
  <si>
    <t>n_tot_dose1</t>
  </si>
  <si>
    <t>pop</t>
  </si>
  <si>
    <t>couv_tot_dose1</t>
  </si>
  <si>
    <t>couv_tot_dose2</t>
  </si>
  <si>
    <t>Region</t>
  </si>
  <si>
    <t>HLR</t>
  </si>
  <si>
    <t>N</t>
  </si>
  <si>
    <t>Y</t>
  </si>
  <si>
    <t>Total général</t>
  </si>
  <si>
    <t>Étiquettes de lignes</t>
  </si>
  <si>
    <t>Auvergne-Rhône-Alpes</t>
  </si>
  <si>
    <t>Bourgogne-Franche-Comté</t>
  </si>
  <si>
    <t>Bretagne</t>
  </si>
  <si>
    <t>Centre-Val de Loire</t>
  </si>
  <si>
    <t>Corse</t>
  </si>
  <si>
    <t>Grand Est</t>
  </si>
  <si>
    <t>Guadeloupe</t>
  </si>
  <si>
    <t>Guyane</t>
  </si>
  <si>
    <t>Hauts-de-France</t>
  </si>
  <si>
    <t>Ile-de-France</t>
  </si>
  <si>
    <t>La Réunion</t>
  </si>
  <si>
    <t>Martinique</t>
  </si>
  <si>
    <t>Normandie</t>
  </si>
  <si>
    <t>Nouvelle-Aquitaine</t>
  </si>
  <si>
    <t>Occitanie</t>
  </si>
  <si>
    <t>Pays de la Loire</t>
  </si>
  <si>
    <t>Provence-Alpes-Côte d’Azur</t>
  </si>
  <si>
    <t>n_tot_complet</t>
  </si>
  <si>
    <t>Not started</t>
  </si>
  <si>
    <t>Étiquettes de colonnes</t>
  </si>
  <si>
    <t>Mayotte</t>
  </si>
  <si>
    <t>Saint Barthélémy</t>
  </si>
  <si>
    <t>Saint Martin</t>
  </si>
  <si>
    <t>Île de Clipperton</t>
  </si>
  <si>
    <t>Code 5</t>
  </si>
  <si>
    <t>Not vaccinated</t>
  </si>
  <si>
    <t>Métropole</t>
  </si>
  <si>
    <t>Ile</t>
  </si>
  <si>
    <t>Area</t>
  </si>
  <si>
    <t>Total 1_I</t>
  </si>
  <si>
    <t>1_I</t>
  </si>
  <si>
    <t>Population</t>
  </si>
  <si>
    <t>Total 1_I_Rat</t>
  </si>
  <si>
    <t>1_I_Rat</t>
  </si>
  <si>
    <t>Total O_I</t>
  </si>
  <si>
    <t>O_I</t>
  </si>
  <si>
    <t>Region code</t>
  </si>
  <si>
    <t>Region name</t>
  </si>
  <si>
    <t>NA</t>
  </si>
  <si>
    <t>cl_age90</t>
  </si>
  <si>
    <t>hosp</t>
  </si>
  <si>
    <t>rea</t>
  </si>
  <si>
    <t>HospConv</t>
  </si>
  <si>
    <t>SSR_USLD</t>
  </si>
  <si>
    <t>autres</t>
  </si>
  <si>
    <t>rad</t>
  </si>
  <si>
    <t>dc</t>
  </si>
  <si>
    <t>H/ 100 KNS</t>
  </si>
  <si>
    <t>H/100 kNV</t>
  </si>
  <si>
    <t>SC/100 KNS</t>
  </si>
  <si>
    <t>SC/100 KNV</t>
  </si>
  <si>
    <t>H</t>
  </si>
  <si>
    <t>SC</t>
  </si>
  <si>
    <t>Classes d'âge&gt;</t>
  </si>
  <si>
    <t>Pop Tot</t>
  </si>
  <si>
    <t>H/100 KPT</t>
  </si>
  <si>
    <t>SC/100 KPT</t>
  </si>
  <si>
    <t>Region/ Bretagne</t>
  </si>
  <si>
    <t>Iles</t>
  </si>
  <si>
    <t>0_I</t>
  </si>
  <si>
    <t>Couv_tot_Rat</t>
  </si>
  <si>
    <t>Total Pot Tot</t>
  </si>
  <si>
    <t>Pot Tot</t>
  </si>
  <si>
    <t>Total Couv_tot_Rat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</si>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</sst>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3">
    <xf numFmtId="0" fontId="0" fillId="0" borderId="0" xfId="0"/>
    <xf numFmtId="14" fontId="0" fillId="0" borderId="0" xfId="0" applyNumberFormat="1"/>
    <xf numFmtId="3" fontId="0" fillId="0" borderId="0" xfId="0" applyNumberFormat="1"/>
    <xf numFmtId="10" fontId="0" fillId="0" borderId="0" xfId="1" applyNumberFormat="1" applyFont="1"/>
    <xf numFmtId="0" fontId="0" fillId="0" borderId="0" xfId="0" pivotButton="1"/>
    <xf numFmtId="0" fontId="0" fillId="0" borderId="0" xfId="0" applyAlignment="1">
      <alignment horizontal="left"/>
    </xf>
    <xf numFmtId="9" fontId="0" fillId="0" borderId="0" xfId="0" applyNumberFormat="1"/>
    <xf numFmtId="3" fontId="0" fillId="0" borderId="0" xfId="0" applyNumberFormat="1" applyBorder="1"/>
    <xf numFmtId="9" fontId="0" fillId="0" borderId="0" xfId="1" applyFont="1"/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0" xfId="0" applyAlignment="1">
      <alignment horizontal="left" indent="1"/>
    </xf>
    <xf numFmtId="0" fontId="0" fillId="0" borderId="0" xfId="0" applyAlignment="1">
      <alignment textRotation="90"/>
    </xf>
    <xf numFmtId="0" fontId="0" fillId="0" borderId="0" xfId="0" pivotButton="1" applyAlignment="1">
      <alignment textRotation="90"/>
    </xf>
    <xf numFmtId="0" fontId="0" fillId="0" borderId="0" xfId="0" applyAlignment="1">
      <alignment horizontal="centerContinuous"/>
    </xf>
    <xf numFmtId="3" fontId="0" fillId="0" borderId="14" xfId="0" applyNumberFormat="1" applyBorder="1"/>
    <xf numFmtId="3" fontId="0" fillId="0" borderId="15" xfId="0" applyNumberFormat="1" applyBorder="1"/>
    <xf numFmtId="0" fontId="16" fillId="0" borderId="0" xfId="0" applyFont="1" applyAlignment="1">
      <alignment horizontal="right"/>
    </xf>
    <xf numFmtId="0" fontId="0" fillId="0" borderId="0" xfId="0" applyBorder="1"/>
    <xf numFmtId="0" fontId="0" fillId="0" borderId="0" xfId="0" pivotButton="1" applyAlignment="1">
      <alignment vertical="center" textRotation="90"/>
    </xf>
    <xf numFmtId="0" fontId="0" fillId="0" borderId="14" xfId="0" applyBorder="1" applyAlignment="1">
      <alignment vertical="center" textRotation="90"/>
    </xf>
    <xf numFmtId="0" fontId="0" fillId="0" borderId="0" xfId="0" applyBorder="1" applyAlignment="1">
      <alignment vertical="center" textRotation="90"/>
    </xf>
    <xf numFmtId="0" fontId="0" fillId="0" borderId="15" xfId="0" applyBorder="1" applyAlignment="1">
      <alignment vertical="center" textRotation="90"/>
    </xf>
    <xf numFmtId="0" fontId="0" fillId="0" borderId="0" xfId="0" applyAlignment="1">
      <alignment vertical="center" textRotation="90"/>
    </xf>
    <xf numFmtId="0" fontId="0" fillId="0" borderId="0" xfId="0" applyAlignment="1">
      <alignment vertical="center"/>
    </xf>
    <xf numFmtId="0" fontId="0" fillId="33" borderId="0" xfId="0" applyFill="1" applyAlignment="1">
      <alignment horizontal="left" indent="1"/>
    </xf>
    <xf numFmtId="3" fontId="0" fillId="33" borderId="14" xfId="0" applyNumberFormat="1" applyFill="1" applyBorder="1"/>
    <xf numFmtId="3" fontId="0" fillId="33" borderId="0" xfId="0" applyNumberFormat="1" applyFill="1" applyBorder="1"/>
    <xf numFmtId="3" fontId="0" fillId="33" borderId="15" xfId="0" applyNumberFormat="1" applyFill="1" applyBorder="1"/>
    <xf numFmtId="3" fontId="0" fillId="33" borderId="0" xfId="0" applyNumberFormat="1" applyFill="1"/>
    <xf numFmtId="0" fontId="0" fillId="34" borderId="10" xfId="0" applyFill="1" applyBorder="1" applyAlignment="1">
      <alignment horizontal="centerContinuous"/>
    </xf>
    <xf numFmtId="0" fontId="0" fillId="34" borderId="11" xfId="0" applyFill="1" applyBorder="1" applyAlignment="1">
      <alignment horizontal="centerContinuous"/>
    </xf>
    <xf numFmtId="0" fontId="0" fillId="34" borderId="12" xfId="0" applyFill="1" applyBorder="1" applyAlignment="1">
      <alignment horizontal="centerContinuous"/>
    </xf>
    <xf numFmtId="0" fontId="0" fillId="0" borderId="0" xfId="0" pivotButton="1" applyAlignment="1">
      <alignment vertical="center"/>
    </xf>
    <xf numFmtId="0" fontId="0" fillId="0" borderId="15" xfId="0" applyBorder="1"/>
    <xf numFmtId="0" fontId="0" fillId="0" borderId="10" xfId="0" applyBorder="1" applyAlignment="1">
      <alignment vertical="center" textRotation="90"/>
    </xf>
    <xf numFmtId="0" fontId="0" fillId="0" borderId="11" xfId="0" applyBorder="1" applyAlignment="1">
      <alignment vertical="center" textRotation="90"/>
    </xf>
    <xf numFmtId="0" fontId="0" fillId="0" borderId="12" xfId="0" applyBorder="1" applyAlignment="1">
      <alignment vertical="center" textRotation="90"/>
    </xf>
    <xf numFmtId="3" fontId="0" fillId="34" borderId="0" xfId="0" applyNumberFormat="1" applyFill="1" applyBorder="1"/>
    <xf numFmtId="0" fontId="0" fillId="35" borderId="0" xfId="0" applyFill="1" applyAlignment="1">
      <alignment horizontal="left" indent="1"/>
    </xf>
    <xf numFmtId="3" fontId="0" fillId="35" borderId="14" xfId="0" applyNumberFormat="1" applyFill="1" applyBorder="1"/>
    <xf numFmtId="3" fontId="0" fillId="35" borderId="0" xfId="0" applyNumberFormat="1" applyFill="1" applyBorder="1"/>
    <xf numFmtId="3" fontId="0" fillId="35" borderId="15" xfId="0" applyNumberFormat="1" applyFill="1" applyBorder="1"/>
    <xf numFmtId="0" fontId="0" fillId="35" borderId="0" xfId="0" applyFill="1"/>
    <xf numFmtId="2" fontId="0" fillId="0" borderId="0" xfId="0" applyNumberFormat="1"/>
    <xf numFmtId="164" fontId="0" fillId="0" borderId="0" xfId="0" applyNumberFormat="1"/>
    <xf numFmtId="0" fontId="16" fillId="0" borderId="13" xfId="0" applyFont="1" applyBorder="1" applyAlignment="1">
      <alignment horizontal="left"/>
    </xf>
    <xf numFmtId="3" fontId="0" fillId="34" borderId="0" xfId="0" applyNumberFormat="1" applyFill="1"/>
    <xf numFmtId="3" fontId="0" fillId="0" borderId="16" xfId="0" applyNumberFormat="1" applyBorder="1"/>
    <xf numFmtId="3" fontId="0" fillId="0" borderId="17" xfId="0" applyNumberFormat="1" applyBorder="1"/>
    <xf numFmtId="3" fontId="0" fillId="0" borderId="18" xfId="0" applyNumberFormat="1" applyBorder="1"/>
    <xf numFmtId="9" fontId="0" fillId="34" borderId="0" xfId="1" applyFont="1" applyFill="1"/>
    <xf numFmtId="164" fontId="0" fillId="34" borderId="0" xfId="0" applyNumberFormat="1" applyFill="1"/>
    <xf numFmtId="0" fontId="0" fillId="34" borderId="0" xfId="0" applyFill="1"/>
    <xf numFmtId="9" fontId="0" fillId="33" borderId="0" xfId="0" applyNumberFormat="1" applyFill="1"/>
    <xf numFmtId="0" fontId="0" fillId="34" borderId="0" xfId="0" applyFill="1" applyAlignment="1">
      <alignment horizontal="left" indent="1"/>
    </xf>
    <xf numFmtId="9" fontId="0" fillId="34" borderId="0" xfId="0" applyNumberFormat="1" applyFill="1"/>
    <xf numFmtId="0" fontId="0" fillId="0" borderId="0" xfId="0" applyAlignment="1">
      <alignment horizontal="center" vertical="center"/>
    </xf>
    <xf numFmtId="0" fontId="0" fillId="0" borderId="0" xfId="0" pivotButton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9" fontId="0" fillId="0" borderId="0" xfId="0" applyNumberFormat="1" applyBorder="1"/>
    <xf numFmtId="9" fontId="0" fillId="0" borderId="15" xfId="0" applyNumberFormat="1" applyBorder="1"/>
    <xf numFmtId="9" fontId="0" fillId="33" borderId="0" xfId="0" applyNumberFormat="1" applyFill="1" applyBorder="1"/>
    <xf numFmtId="9" fontId="0" fillId="33" borderId="15" xfId="0" applyNumberFormat="1" applyFill="1" applyBorder="1"/>
    <xf numFmtId="3" fontId="0" fillId="34" borderId="14" xfId="0" applyNumberFormat="1" applyFill="1" applyBorder="1"/>
    <xf numFmtId="9" fontId="0" fillId="34" borderId="0" xfId="0" applyNumberFormat="1" applyFill="1" applyBorder="1"/>
    <xf numFmtId="9" fontId="0" fillId="34" borderId="15" xfId="0" applyNumberFormat="1" applyFill="1" applyBorder="1"/>
    <xf numFmtId="0" fontId="0" fillId="0" borderId="14" xfId="0" applyBorder="1"/>
    <xf numFmtId="0" fontId="0" fillId="34" borderId="14" xfId="0" applyFill="1" applyBorder="1"/>
    <xf numFmtId="0" fontId="0" fillId="34" borderId="0" xfId="0" applyFill="1" applyBorder="1"/>
    <xf numFmtId="0" fontId="0" fillId="36" borderId="0" xfId="0" applyFill="1"/>
    <xf numFmtId="9" fontId="0" fillId="36" borderId="0" xfId="0" applyNumberFormat="1" applyFill="1"/>
    <xf numFmtId="0" fontId="0" fillId="36" borderId="14" xfId="0" applyFill="1" applyBorder="1"/>
    <xf numFmtId="0" fontId="0" fillId="36" borderId="0" xfId="0" applyFill="1" applyBorder="1"/>
    <xf numFmtId="9" fontId="0" fillId="36" borderId="0" xfId="0" applyNumberFormat="1" applyFill="1" applyBorder="1"/>
    <xf numFmtId="9" fontId="0" fillId="36" borderId="15" xfId="0" applyNumberFormat="1" applyFill="1" applyBorder="1"/>
    <xf numFmtId="3" fontId="0" fillId="35" borderId="0" xfId="0" applyNumberFormat="1" applyFill="1"/>
    <xf numFmtId="3" fontId="0" fillId="36" borderId="14" xfId="0" applyNumberFormat="1" applyFill="1" applyBorder="1"/>
    <xf numFmtId="0" fontId="0" fillId="0" borderId="0" xfId="0" applyAlignment="1">
      <alignment horizontal="centerContinuous" vertical="center"/>
    </xf>
    <xf numFmtId="3" fontId="0" fillId="0" borderId="0" xfId="0" applyNumberFormat="1" applyAlignment="1">
      <alignment horizontal="centerContinuous" vertical="center"/>
    </xf>
    <xf numFmtId="9" fontId="0" fillId="0" borderId="0" xfId="0" applyNumberFormat="1" applyAlignment="1">
      <alignment horizontal="centerContinuous" vertical="center"/>
    </xf>
    <xf numFmtId="3" fontId="0" fillId="33" borderId="0" xfId="0" applyNumberFormat="1" applyFill="1" applyAlignment="1">
      <alignment horizontal="centerContinuous" vertical="center"/>
    </xf>
    <xf numFmtId="9" fontId="0" fillId="33" borderId="0" xfId="0" applyNumberFormat="1" applyFill="1" applyAlignment="1">
      <alignment horizontal="centerContinuous" vertical="center"/>
    </xf>
    <xf numFmtId="3" fontId="0" fillId="34" borderId="0" xfId="0" applyNumberFormat="1" applyFill="1" applyAlignment="1">
      <alignment horizontal="centerContinuous" vertical="center"/>
    </xf>
    <xf numFmtId="9" fontId="0" fillId="34" borderId="0" xfId="0" applyNumberFormat="1" applyFill="1" applyAlignment="1">
      <alignment horizontal="centerContinuous" vertical="center"/>
    </xf>
    <xf numFmtId="0" fontId="0" fillId="0" borderId="21" xfId="0" applyBorder="1" applyAlignment="1">
      <alignment vertical="center" textRotation="90"/>
    </xf>
    <xf numFmtId="0" fontId="0" fillId="0" borderId="20" xfId="0" applyBorder="1" applyAlignment="1">
      <alignment vertical="center" textRotation="90"/>
    </xf>
    <xf numFmtId="0" fontId="0" fillId="0" borderId="22" xfId="0" applyBorder="1" applyAlignment="1">
      <alignment vertical="center" textRotation="90"/>
    </xf>
    <xf numFmtId="0" fontId="0" fillId="0" borderId="20" xfId="0" applyBorder="1" applyAlignment="1">
      <alignment horizontal="centerContinuous" vertical="center"/>
    </xf>
    <xf numFmtId="3" fontId="16" fillId="37" borderId="19" xfId="0" applyNumberFormat="1" applyFont="1" applyFill="1" applyBorder="1"/>
  </cellXfs>
  <cellStyles count="43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Entrée" xfId="10" builtinId="20" customBuiltin="1"/>
    <cellStyle name="Insatisfaisant" xfId="8" builtinId="27" customBuiltin="1"/>
    <cellStyle name="Neutre" xfId="9" builtinId="28" customBuiltin="1"/>
    <cellStyle name="Normal" xfId="0" builtinId="0"/>
    <cellStyle name="Note" xfId="16" builtinId="10" customBuiltin="1"/>
    <cellStyle name="Pourcentage" xfId="1" builtinId="5"/>
    <cellStyle name="Satisfaisant" xfId="7" builtinId="26" customBuiltin="1"/>
    <cellStyle name="Sortie" xfId="11" builtinId="21" customBuiltin="1"/>
    <cellStyle name="Texte explicatif" xfId="17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</cellStyles>
  <dxfs count="236">
    <dxf>
      <border>
        <bottom style="medium">
          <color auto="1"/>
        </bottom>
      </border>
    </dxf>
    <dxf>
      <border>
        <bottom style="medium">
          <color auto="1"/>
        </bottom>
      </border>
    </dxf>
    <dxf>
      <border>
        <bottom style="medium">
          <color auto="1"/>
        </bottom>
      </border>
    </dxf>
    <dxf>
      <border>
        <bottom style="medium">
          <color auto="1"/>
        </bottom>
      </border>
    </dxf>
    <dxf>
      <border>
        <bottom style="medium">
          <color auto="1"/>
        </bottom>
      </border>
    </dxf>
    <dxf>
      <border>
        <bottom style="medium">
          <color auto="1"/>
        </bottom>
      </border>
    </dxf>
    <dxf>
      <border>
        <bottom style="medium">
          <color auto="1"/>
        </bottom>
      </border>
    </dxf>
    <dxf>
      <border>
        <bottom style="medium">
          <color auto="1"/>
        </bottom>
      </border>
    </dxf>
    <dxf>
      <border>
        <bottom style="medium">
          <color auto="1"/>
        </bottom>
      </border>
    </dxf>
    <dxf>
      <border>
        <bottom style="medium">
          <color auto="1"/>
        </bottom>
      </border>
    </dxf>
    <dxf>
      <border>
        <bottom style="medium">
          <color auto="1"/>
        </bottom>
      </border>
    </dxf>
    <dxf>
      <alignment horizontal="centerContinuous" vertical="center"/>
    </dxf>
    <dxf>
      <alignment horizontal="centerContinuous" vertical="center"/>
    </dxf>
    <dxf>
      <alignment horizontal="centerContinuous" vertical="center"/>
    </dxf>
    <dxf>
      <alignment horizontal="centerContinuous" vertical="center"/>
    </dxf>
    <dxf>
      <alignment horizontal="centerContinuous" vertical="center"/>
    </dxf>
    <dxf>
      <alignment horizontal="centerContinuous" vertical="center"/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  <top style="medium">
          <color auto="1"/>
        </top>
        <bottom style="medium">
          <color auto="1"/>
        </bottom>
      </border>
    </dxf>
    <dxf>
      <alignment vertical="center"/>
    </dxf>
    <dxf>
      <alignment horizontal="centerContinuous"/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  <top style="medium">
          <color auto="1"/>
        </top>
        <bottom style="medium">
          <color auto="1"/>
        </bottom>
      </border>
    </dxf>
    <dxf>
      <alignment vertical="center"/>
    </dxf>
    <dxf>
      <alignment horizontal="centerContinuous"/>
    </dxf>
    <dxf>
      <border>
        <left style="medium">
          <color auto="1"/>
        </left>
        <right style="medium">
          <color auto="1"/>
        </right>
      </border>
    </dxf>
    <dxf>
      <border>
        <left style="medium">
          <color auto="1"/>
        </left>
        <right style="medium">
          <color auto="1"/>
        </right>
      </border>
    </dxf>
    <dxf>
      <border>
        <right style="medium">
          <color auto="1"/>
        </right>
        <top style="medium">
          <color auto="1"/>
        </top>
        <bottom style="medium">
          <color auto="1"/>
        </bottom>
      </border>
    </dxf>
    <dxf>
      <alignment vertical="center"/>
    </dxf>
    <dxf>
      <alignment horizontal="centerContinuous"/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alignment vertical="center"/>
    </dxf>
    <dxf>
      <alignment horizontal="centerContinuous"/>
      <border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alignment vertical="center"/>
    </dxf>
    <dxf>
      <alignment horizontal="centerContinuous"/>
    </dxf>
    <dxf>
      <alignment horizontal="centerContinuous"/>
      <border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  <top style="medium">
          <color auto="1"/>
        </top>
        <bottom style="medium">
          <color auto="1"/>
        </bottom>
      </border>
    </dxf>
    <dxf>
      <alignment vertical="center"/>
    </dxf>
    <dxf>
      <alignment horizontal="centerContinuous"/>
    </dxf>
    <dxf>
      <border>
        <left style="medium">
          <color auto="1"/>
        </left>
        <right style="medium">
          <color auto="1"/>
        </right>
      </border>
    </dxf>
    <dxf>
      <border>
        <left style="medium">
          <color auto="1"/>
        </left>
        <right style="medium">
          <color auto="1"/>
        </right>
      </border>
    </dxf>
    <dxf>
      <border>
        <left style="medium">
          <color auto="1"/>
        </left>
        <right style="medium">
          <color auto="1"/>
        </right>
      </border>
    </dxf>
    <dxf>
      <alignment vertical="center"/>
    </dxf>
    <dxf>
      <alignment horizontal="centerContinuous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textRotation="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92D050"/>
        </patternFill>
      </fill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fill>
        <patternFill patternType="solid">
          <bgColor rgb="FF92D050"/>
        </patternFill>
      </fill>
    </dxf>
    <dxf>
      <alignment horizontal="center"/>
    </dxf>
    <dxf>
      <alignment horizontal="center"/>
    </dxf>
    <dxf>
      <alignment vertical="center"/>
    </dxf>
    <dxf>
      <alignment vertical="center"/>
    </dxf>
    <dxf>
      <fill>
        <patternFill>
          <bgColor theme="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border>
        <top style="medium">
          <color auto="1"/>
        </top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border>
        <left style="medium">
          <color auto="1"/>
        </left>
      </border>
    </dxf>
    <dxf>
      <border>
        <left style="medium">
          <color auto="1"/>
        </left>
      </border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numFmt numFmtId="3" formatCode="#,##0"/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alignment vertical="center"/>
    </dxf>
    <dxf>
      <alignment vertical="center"/>
    </dxf>
    <dxf>
      <border>
        <bottom style="medium">
          <color auto="1"/>
        </bottom>
      </border>
    </dxf>
    <dxf>
      <border>
        <horizontal/>
      </border>
    </dxf>
    <dxf>
      <border>
        <horizontal/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vertical/>
      </border>
    </dxf>
    <dxf>
      <border>
        <left style="medium">
          <color auto="1"/>
        </left>
        <vertical style="thin">
          <color auto="1"/>
        </vertical>
      </border>
    </dxf>
    <dxf>
      <alignment textRotation="90"/>
    </dxf>
    <dxf>
      <numFmt numFmtId="3" formatCode="#,##0"/>
    </dxf>
    <dxf>
      <numFmt numFmtId="3" formatCode="#,##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numFmt numFmtId="3" formatCode="#,##0"/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left style="medium">
          <color auto="1"/>
        </left>
        <right style="medium">
          <color auto="1"/>
        </right>
      </border>
    </dxf>
    <dxf>
      <border>
        <left style="medium">
          <color auto="1"/>
        </left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left style="medium">
          <color auto="1"/>
        </left>
        <right style="medium">
          <color auto="1"/>
        </right>
      </border>
    </dxf>
    <dxf>
      <border>
        <left style="medium">
          <color auto="1"/>
        </left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left style="medium">
          <color auto="1"/>
        </left>
        <right style="medium">
          <color auto="1"/>
        </right>
      </border>
    </dxf>
    <dxf>
      <border>
        <left style="medium">
          <color auto="1"/>
        </left>
        <right style="medium">
          <color auto="1"/>
        </right>
      </border>
    </dxf>
    <dxf>
      <border>
        <left style="medium">
          <color auto="1"/>
        </left>
        <right style="medium">
          <color auto="1"/>
        </right>
      </border>
    </dxf>
    <dxf>
      <border>
        <left style="medium">
          <color auto="1"/>
        </left>
        <right style="medium">
          <color auto="1"/>
        </right>
      </border>
    </dxf>
    <dxf>
      <border>
        <left style="medium">
          <color auto="1"/>
        </left>
        <right style="medium">
          <color auto="1"/>
        </right>
      </border>
    </dxf>
    <dxf>
      <border>
        <left style="medium">
          <color auto="1"/>
        </left>
        <right style="medium">
          <color auto="1"/>
        </right>
      </border>
    </dxf>
    <dxf>
      <alignment horizontal="centerContinuous"/>
    </dxf>
    <dxf>
      <alignment horizontal="centerContinuous"/>
      <border>
        <top style="medium">
          <color auto="1"/>
        </top>
        <bottom style="medium">
          <color auto="1"/>
        </bottom>
      </border>
    </dxf>
    <dxf>
      <alignment horizontal="centerContinuous"/>
      <border>
        <right style="medium">
          <color auto="1"/>
        </right>
        <top style="medium">
          <color auto="1"/>
        </top>
        <bottom style="medium">
          <color auto="1"/>
        </bottom>
      </border>
    </dxf>
    <dxf>
      <alignment horizontal="centerContinuous"/>
      <border>
        <right style="medium">
          <color auto="1"/>
        </right>
        <top style="medium">
          <color auto="1"/>
        </top>
        <bottom style="medium">
          <color auto="1"/>
        </bottom>
      </border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centerContinuous"/>
      <border>
        <right style="medium">
          <color auto="1"/>
        </right>
        <top style="medium">
          <color auto="1"/>
        </top>
        <bottom style="medium">
          <color auto="1"/>
        </bottom>
      </border>
    </dxf>
    <dxf>
      <alignment horizontal="centerContinuous"/>
      <border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vertical style="thin">
          <color auto="1"/>
        </vertical>
      </border>
    </dxf>
    <dxf>
      <alignment horizontal="centerContinuous"/>
      <border>
        <left style="medium">
          <color auto="1"/>
        </lef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vertical style="thin">
          <color auto="1"/>
        </vertical>
      </border>
    </dxf>
    <dxf>
      <alignment horizontal="centerContinuous"/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alignment horizontal="centerContinuous"/>
    </dxf>
    <dxf>
      <border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right style="medium">
          <color auto="1"/>
        </right>
        <top style="medium">
          <color auto="1"/>
        </top>
        <bottom style="medium">
          <color auto="1"/>
        </bottom>
      </border>
    </dxf>
    <dxf>
      <alignment horizontal="centerContinuous"/>
    </dxf>
    <dxf>
      <alignment horizontal="centerContinuous"/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alignment textRotation="9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lstomgroup-my.sharepoint.com/personal/bruno_frouin_alstomgroup_com/Documents/Perso/COVID/vacsi-tot-a-reg-2021-04-28-19h05%20-%20Ac%202021-05-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port Hospi"/>
      <sheetName val="Rapport vacci 60+ synth"/>
      <sheetName val="Rapport vacci det"/>
      <sheetName val="Src. Hospi 2021-05-13"/>
      <sheetName val="Src. vacsi-tot-a-reg-2021-05-13"/>
      <sheetName val="Configuration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OUIN Bruno" refreshedDate="44337.382669907405" createdVersion="6" refreshedVersion="6" minRefreshableVersion="3" recordCount="199" xr:uid="{2FDEFCD1-66AF-4857-889C-1F273490F64E}">
  <cacheSource type="worksheet">
    <worksheetSource ref="A1:P1048576" sheet="Src. Hospi 2021-05-20"/>
  </cacheSource>
  <cacheFields count="22">
    <cacheField name="reg" numFmtId="0">
      <sharedItems containsString="0" containsBlank="1" containsNumber="1" containsInteger="1" minValue="1" maxValue="94"/>
    </cacheField>
    <cacheField name="cl_age90" numFmtId="0">
      <sharedItems containsString="0" containsBlank="1" containsNumber="1" containsInteger="1" minValue="0" maxValue="90" count="12">
        <n v="0"/>
        <n v="9"/>
        <n v="19"/>
        <n v="29"/>
        <n v="39"/>
        <n v="49"/>
        <n v="59"/>
        <n v="69"/>
        <n v="79"/>
        <n v="89"/>
        <n v="90"/>
        <m/>
      </sharedItems>
    </cacheField>
    <cacheField name="jour" numFmtId="0">
      <sharedItems containsNonDate="0" containsDate="1" containsString="0" containsBlank="1" minDate="2021-05-20T00:00:00" maxDate="2021-05-21T00:00:00"/>
    </cacheField>
    <cacheField name="hosp" numFmtId="0">
      <sharedItems containsString="0" containsBlank="1" containsNumber="1" containsInteger="1" minValue="0" maxValue="5463"/>
    </cacheField>
    <cacheField name="rea" numFmtId="0">
      <sharedItems containsString="0" containsBlank="1" containsNumber="1" containsInteger="1" minValue="0" maxValue="1155"/>
    </cacheField>
    <cacheField name="HospConv" numFmtId="0">
      <sharedItems containsString="0" containsBlank="1" containsNumber="1" containsInteger="1" minValue="0" maxValue="2261"/>
    </cacheField>
    <cacheField name="SSR_USLD" numFmtId="0">
      <sharedItems containsString="0" containsBlank="1" containsNumber="1" containsInteger="1" minValue="0" maxValue="1969"/>
    </cacheField>
    <cacheField name="autres" numFmtId="0">
      <sharedItems containsString="0" containsBlank="1" containsNumber="1" containsInteger="1" minValue="0" maxValue="78"/>
    </cacheField>
    <cacheField name="rad" numFmtId="0">
      <sharedItems containsString="0" containsBlank="1" containsNumber="1" containsInteger="1" minValue="1" maxValue="93921"/>
    </cacheField>
    <cacheField name="dc" numFmtId="0">
      <sharedItems containsString="0" containsBlank="1" containsNumber="1" containsInteger="1" minValue="0" maxValue="19876"/>
    </cacheField>
    <cacheField name="Area" numFmtId="0">
      <sharedItems containsBlank="1" count="3">
        <s v="Ile"/>
        <s v="Métropole"/>
        <m/>
      </sharedItems>
    </cacheField>
    <cacheField name="Region" numFmtId="0">
      <sharedItems containsBlank="1" count="19">
        <s v="Guadeloupe"/>
        <s v="Martinique"/>
        <s v="Guyane"/>
        <s v="La Réunion"/>
        <s v="Mayotte"/>
        <s v="Ile-de-France"/>
        <s v="Centre-Val de Loire"/>
        <s v="Bourgogne-Franche-Comté"/>
        <s v="Normandie"/>
        <s v="Hauts-de-France"/>
        <s v="Grand Est"/>
        <s v="Pays de la Loire"/>
        <s v="Bretagne"/>
        <s v="Nouvelle-Aquitaine"/>
        <s v="Occitanie"/>
        <s v="Auvergne-Rhône-Alpes"/>
        <s v="Provence-Alpes-Côte d’Azur"/>
        <s v="Corse"/>
        <m/>
      </sharedItems>
    </cacheField>
    <cacheField name="HLR" numFmtId="0">
      <sharedItems containsBlank="1"/>
    </cacheField>
    <cacheField name="Population" numFmtId="0">
      <sharedItems containsString="0" containsBlank="1" containsNumber="1" containsInteger="1" minValue="0" maxValue="12278210"/>
    </cacheField>
    <cacheField name="Not started" numFmtId="0">
      <sharedItems containsString="0" containsBlank="1" containsNumber="1" containsInteger="1" minValue="0" maxValue="9031400"/>
    </cacheField>
    <cacheField name="Not vaccinated" numFmtId="0">
      <sharedItems containsString="0" containsBlank="1" containsNumber="1" containsInteger="1" minValue="0" maxValue="10861319"/>
    </cacheField>
    <cacheField name="H/100 KNS" numFmtId="0" formula="hosp*100000/'Not started'" databaseField="0"/>
    <cacheField name="H/ 100 kNV" numFmtId="0" formula="hosp*100000/'Not vaccinated'" databaseField="0"/>
    <cacheField name="Rea/100 KNS" numFmtId="0" formula="rea*100000/'Not vaccinated'" databaseField="0"/>
    <cacheField name="Rea/100 KNV" numFmtId="0" formula="rea*100000/'Not vaccinated'" databaseField="0"/>
    <cacheField name="Hosp/100 KPT" numFmtId="0" formula="hosp*100000/Population" databaseField="0"/>
    <cacheField name="Rea/100 KPT" numFmtId="0" formula="rea*100000/Population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OUIN Bruno" refreshedDate="44337.382802199078" createdVersion="6" refreshedVersion="6" minRefreshableVersion="3" recordCount="223" xr:uid="{00000000-000A-0000-FFFF-FFFF09000000}">
  <cacheSource type="worksheet">
    <worksheetSource ref="A1:N1048576" sheet="Src. vacsi-tot-a-reg-2021-05-13"/>
  </cacheSource>
  <cacheFields count="16">
    <cacheField name="reg" numFmtId="0">
      <sharedItems containsString="0" containsBlank="1" containsNumber="1" containsInteger="1" minValue="1" maxValue="94"/>
    </cacheField>
    <cacheField name="clage_vacsi" numFmtId="0">
      <sharedItems containsString="0" containsBlank="1" containsNumber="1" containsInteger="1" minValue="0" maxValue="80" count="12">
        <n v="24"/>
        <n v="29"/>
        <n v="39"/>
        <n v="49"/>
        <n v="59"/>
        <n v="64"/>
        <n v="69"/>
        <n v="74"/>
        <n v="79"/>
        <n v="80"/>
        <n v="0"/>
        <m/>
      </sharedItems>
    </cacheField>
    <cacheField name="jour" numFmtId="0">
      <sharedItems containsNonDate="0" containsDate="1" containsString="0" containsBlank="1" minDate="2021-05-19T00:00:00" maxDate="2021-05-20T00:00:00"/>
    </cacheField>
    <cacheField name="n_tot_dose1" numFmtId="0">
      <sharedItems containsString="0" containsBlank="1" containsNumber="1" containsInteger="1" minValue="1" maxValue="3532353"/>
    </cacheField>
    <cacheField name="n_tot_complet" numFmtId="0">
      <sharedItems containsString="0" containsBlank="1" containsNumber="1" containsInteger="1" minValue="0" maxValue="1482323"/>
    </cacheField>
    <cacheField name="pop" numFmtId="0">
      <sharedItems containsString="0" containsBlank="1" containsNumber="1" minValue="170" maxValue="12278210"/>
    </cacheField>
    <cacheField name="couv_tot_dose1" numFmtId="0">
      <sharedItems containsString="0" containsBlank="1" containsNumber="1" minValue="1.6675004168751042E-4" maxValue="2.0711974110032361"/>
    </cacheField>
    <cacheField name="couv_tot_dose2" numFmtId="0">
      <sharedItems containsString="0" containsBlank="1" containsNumber="1" minValue="0" maxValue="0.74613945410762084"/>
    </cacheField>
    <cacheField name="Not started" numFmtId="0">
      <sharedItems containsString="0" containsBlank="1" containsNumber="1" minValue="-331" maxValue="9031400"/>
    </cacheField>
    <cacheField name="Not vaccinated" numFmtId="0">
      <sharedItems containsString="0" containsBlank="1" containsNumber="1" minValue="52" maxValue="10861319"/>
    </cacheField>
    <cacheField name="cl_age90" numFmtId="0">
      <sharedItems containsString="0" containsBlank="1" containsNumber="1" containsInteger="1" minValue="0" maxValue="89"/>
    </cacheField>
    <cacheField name="Area" numFmtId="0">
      <sharedItems containsBlank="1" count="3">
        <s v="Ile"/>
        <s v="Métropole"/>
        <m/>
      </sharedItems>
    </cacheField>
    <cacheField name="Region" numFmtId="0">
      <sharedItems containsBlank="1" containsMixedTypes="1" containsNumber="1" containsInteger="1" minValue="0" maxValue="0" count="23">
        <s v="Guadeloupe"/>
        <s v="Martinique"/>
        <s v="Guyane"/>
        <s v="La Réunion"/>
        <s v="Code 5"/>
        <s v="Mayotte"/>
        <s v="Saint Barthélémy"/>
        <s v="Saint Martin"/>
        <s v="Ile-de-France"/>
        <s v="Centre-Val de Loire"/>
        <s v="Bourgogne-Franche-Comté"/>
        <s v="Normandie"/>
        <s v="Hauts-de-France"/>
        <s v="Grand Est"/>
        <s v="Pays de la Loire"/>
        <s v="Bretagne"/>
        <s v="Nouvelle-Aquitaine"/>
        <s v="Occitanie"/>
        <s v="Auvergne-Rhône-Alpes"/>
        <s v="Provence-Alpes-Côte d’Azur"/>
        <s v="Corse"/>
        <m/>
        <n v="0" u="1"/>
      </sharedItems>
    </cacheField>
    <cacheField name="HLR" numFmtId="0">
      <sharedItems containsBlank="1" containsMixedTypes="1" containsNumber="1" containsInteger="1" minValue="0" maxValue="0" count="5">
        <s v="N"/>
        <s v="Y"/>
        <s v="NA"/>
        <m/>
        <n v="0" u="1"/>
      </sharedItems>
    </cacheField>
    <cacheField name="Ratio_Started" numFmtId="0" formula="n_tot_dose1/pop" databaseField="0"/>
    <cacheField name="Ratio_Vaccinated" numFmtId="0" formula="n_tot_complet/pop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9">
  <r>
    <n v="1"/>
    <x v="0"/>
    <d v="2021-05-20T00:00:00"/>
    <n v="128"/>
    <n v="30"/>
    <n v="72"/>
    <n v="25"/>
    <n v="1"/>
    <n v="1300"/>
    <n v="275"/>
    <x v="0"/>
    <x v="0"/>
    <s v="N"/>
    <n v="376879"/>
    <n v="351536"/>
    <n v="365681"/>
  </r>
  <r>
    <n v="1"/>
    <x v="1"/>
    <d v="2021-05-20T00:00:00"/>
    <n v="1"/>
    <n v="0"/>
    <n v="1"/>
    <n v="0"/>
    <n v="0"/>
    <n v="27"/>
    <n v="0"/>
    <x v="0"/>
    <x v="0"/>
    <s v="N"/>
    <n v="0"/>
    <n v="0"/>
    <n v="0"/>
  </r>
  <r>
    <n v="1"/>
    <x v="2"/>
    <d v="2021-05-20T00:00:00"/>
    <n v="0"/>
    <n v="0"/>
    <n v="0"/>
    <n v="0"/>
    <n v="0"/>
    <n v="13"/>
    <n v="0"/>
    <x v="0"/>
    <x v="0"/>
    <s v="N"/>
    <n v="0"/>
    <n v="0"/>
    <n v="0"/>
  </r>
  <r>
    <n v="1"/>
    <x v="3"/>
    <d v="2021-05-20T00:00:00"/>
    <n v="0"/>
    <n v="0"/>
    <n v="0"/>
    <n v="0"/>
    <n v="0"/>
    <n v="31"/>
    <n v="0"/>
    <x v="0"/>
    <x v="0"/>
    <s v="N"/>
    <n v="43888"/>
    <n v="42798"/>
    <n v="43499"/>
  </r>
  <r>
    <n v="1"/>
    <x v="4"/>
    <d v="2021-05-20T00:00:00"/>
    <n v="2"/>
    <n v="0"/>
    <n v="1"/>
    <n v="1"/>
    <n v="0"/>
    <n v="90"/>
    <n v="3"/>
    <x v="0"/>
    <x v="0"/>
    <s v="N"/>
    <n v="37149"/>
    <n v="35198"/>
    <n v="36413"/>
  </r>
  <r>
    <n v="1"/>
    <x v="5"/>
    <d v="2021-05-20T00:00:00"/>
    <n v="6"/>
    <n v="3"/>
    <n v="2"/>
    <n v="1"/>
    <n v="0"/>
    <n v="172"/>
    <n v="8"/>
    <x v="0"/>
    <x v="0"/>
    <s v="N"/>
    <n v="48928"/>
    <n v="45649"/>
    <n v="47618"/>
  </r>
  <r>
    <n v="1"/>
    <x v="6"/>
    <d v="2021-05-20T00:00:00"/>
    <n v="22"/>
    <n v="9"/>
    <n v="9"/>
    <n v="3"/>
    <n v="1"/>
    <n v="258"/>
    <n v="18"/>
    <x v="0"/>
    <x v="0"/>
    <s v="N"/>
    <n v="60524"/>
    <n v="55285"/>
    <n v="58310"/>
  </r>
  <r>
    <n v="1"/>
    <x v="7"/>
    <d v="2021-05-20T00:00:00"/>
    <n v="43"/>
    <n v="16"/>
    <n v="23"/>
    <n v="4"/>
    <n v="0"/>
    <n v="307"/>
    <n v="63"/>
    <x v="0"/>
    <x v="0"/>
    <s v="Y"/>
    <n v="51113"/>
    <n v="44652"/>
    <n v="48333"/>
  </r>
  <r>
    <n v="1"/>
    <x v="8"/>
    <d v="2021-05-20T00:00:00"/>
    <n v="21"/>
    <n v="2"/>
    <n v="16"/>
    <n v="3"/>
    <n v="0"/>
    <n v="220"/>
    <n v="91"/>
    <x v="0"/>
    <x v="0"/>
    <s v="Y"/>
    <n v="33062"/>
    <n v="27972"/>
    <n v="30558"/>
  </r>
  <r>
    <n v="1"/>
    <x v="9"/>
    <d v="2021-05-20T00:00:00"/>
    <n v="28"/>
    <n v="0"/>
    <n v="18"/>
    <n v="10"/>
    <n v="0"/>
    <n v="145"/>
    <n v="73"/>
    <x v="0"/>
    <x v="0"/>
    <s v="Y"/>
    <n v="20928"/>
    <n v="18722"/>
    <n v="19669"/>
  </r>
  <r>
    <n v="1"/>
    <x v="10"/>
    <d v="2021-05-20T00:00:00"/>
    <n v="5"/>
    <n v="0"/>
    <n v="2"/>
    <n v="3"/>
    <n v="0"/>
    <n v="35"/>
    <n v="19"/>
    <x v="0"/>
    <x v="0"/>
    <s v="Y"/>
    <n v="0"/>
    <n v="0"/>
    <n v="0"/>
  </r>
  <r>
    <n v="2"/>
    <x v="0"/>
    <d v="2021-05-20T00:00:00"/>
    <n v="66"/>
    <n v="14"/>
    <n v="43"/>
    <n v="9"/>
    <n v="0"/>
    <n v="750"/>
    <n v="93"/>
    <x v="0"/>
    <x v="1"/>
    <s v="N"/>
    <n v="358749"/>
    <n v="315638"/>
    <n v="334237"/>
  </r>
  <r>
    <n v="2"/>
    <x v="1"/>
    <d v="2021-05-20T00:00:00"/>
    <n v="0"/>
    <n v="0"/>
    <n v="0"/>
    <n v="0"/>
    <n v="0"/>
    <n v="1"/>
    <n v="0"/>
    <x v="0"/>
    <x v="1"/>
    <s v="N"/>
    <n v="0"/>
    <n v="0"/>
    <n v="0"/>
  </r>
  <r>
    <n v="2"/>
    <x v="2"/>
    <d v="2021-05-20T00:00:00"/>
    <n v="0"/>
    <n v="0"/>
    <n v="0"/>
    <n v="0"/>
    <n v="0"/>
    <n v="5"/>
    <n v="0"/>
    <x v="0"/>
    <x v="1"/>
    <s v="N"/>
    <n v="0"/>
    <n v="0"/>
    <n v="0"/>
  </r>
  <r>
    <n v="2"/>
    <x v="3"/>
    <d v="2021-05-20T00:00:00"/>
    <n v="1"/>
    <n v="1"/>
    <n v="0"/>
    <n v="0"/>
    <n v="0"/>
    <n v="21"/>
    <n v="0"/>
    <x v="0"/>
    <x v="1"/>
    <s v="N"/>
    <n v="39898"/>
    <n v="37527"/>
    <n v="38774"/>
  </r>
  <r>
    <n v="2"/>
    <x v="4"/>
    <d v="2021-05-20T00:00:00"/>
    <n v="4"/>
    <n v="4"/>
    <n v="0"/>
    <n v="0"/>
    <n v="0"/>
    <n v="51"/>
    <n v="4"/>
    <x v="0"/>
    <x v="1"/>
    <s v="N"/>
    <n v="34280"/>
    <n v="30304"/>
    <n v="32102"/>
  </r>
  <r>
    <n v="2"/>
    <x v="5"/>
    <d v="2021-05-20T00:00:00"/>
    <n v="3"/>
    <n v="1"/>
    <n v="0"/>
    <n v="2"/>
    <n v="0"/>
    <n v="97"/>
    <n v="8"/>
    <x v="0"/>
    <x v="1"/>
    <s v="N"/>
    <n v="42967"/>
    <n v="37050"/>
    <n v="39497"/>
  </r>
  <r>
    <n v="2"/>
    <x v="6"/>
    <d v="2021-05-20T00:00:00"/>
    <n v="14"/>
    <n v="3"/>
    <n v="8"/>
    <n v="3"/>
    <n v="0"/>
    <n v="153"/>
    <n v="8"/>
    <x v="0"/>
    <x v="1"/>
    <s v="N"/>
    <n v="62671"/>
    <n v="53865"/>
    <n v="57685"/>
  </r>
  <r>
    <n v="2"/>
    <x v="7"/>
    <d v="2021-05-20T00:00:00"/>
    <n v="17"/>
    <n v="2"/>
    <n v="13"/>
    <n v="2"/>
    <n v="0"/>
    <n v="179"/>
    <n v="13"/>
    <x v="0"/>
    <x v="1"/>
    <s v="Y"/>
    <n v="52556"/>
    <n v="42380"/>
    <n v="47012"/>
  </r>
  <r>
    <n v="2"/>
    <x v="8"/>
    <d v="2021-05-20T00:00:00"/>
    <n v="15"/>
    <n v="3"/>
    <n v="11"/>
    <n v="1"/>
    <n v="0"/>
    <n v="146"/>
    <n v="23"/>
    <x v="0"/>
    <x v="1"/>
    <s v="Y"/>
    <n v="33509"/>
    <n v="25205"/>
    <n v="28448"/>
  </r>
  <r>
    <n v="2"/>
    <x v="9"/>
    <d v="2021-05-20T00:00:00"/>
    <n v="9"/>
    <n v="0"/>
    <n v="9"/>
    <n v="0"/>
    <n v="0"/>
    <n v="79"/>
    <n v="27"/>
    <x v="0"/>
    <x v="1"/>
    <s v="Y"/>
    <n v="24265"/>
    <n v="20741"/>
    <n v="22125"/>
  </r>
  <r>
    <n v="2"/>
    <x v="10"/>
    <d v="2021-05-20T00:00:00"/>
    <n v="2"/>
    <n v="0"/>
    <n v="2"/>
    <n v="0"/>
    <n v="0"/>
    <n v="15"/>
    <n v="10"/>
    <x v="0"/>
    <x v="1"/>
    <s v="Y"/>
    <n v="0"/>
    <n v="0"/>
    <n v="0"/>
  </r>
  <r>
    <n v="3"/>
    <x v="0"/>
    <d v="2021-05-20T00:00:00"/>
    <n v="103"/>
    <n v="25"/>
    <n v="73"/>
    <n v="5"/>
    <n v="0"/>
    <n v="2498"/>
    <n v="105"/>
    <x v="0"/>
    <x v="2"/>
    <s v="N"/>
    <n v="290691"/>
    <n v="260185"/>
    <n v="275171"/>
  </r>
  <r>
    <n v="3"/>
    <x v="1"/>
    <d v="2021-05-20T00:00:00"/>
    <n v="1"/>
    <n v="0"/>
    <n v="1"/>
    <n v="0"/>
    <n v="0"/>
    <n v="124"/>
    <n v="0"/>
    <x v="0"/>
    <x v="2"/>
    <s v="N"/>
    <n v="0"/>
    <n v="0"/>
    <n v="0"/>
  </r>
  <r>
    <n v="3"/>
    <x v="2"/>
    <d v="2021-05-20T00:00:00"/>
    <n v="3"/>
    <n v="0"/>
    <n v="3"/>
    <n v="0"/>
    <n v="0"/>
    <n v="186"/>
    <n v="0"/>
    <x v="0"/>
    <x v="2"/>
    <s v="N"/>
    <n v="0"/>
    <n v="0"/>
    <n v="0"/>
  </r>
  <r>
    <n v="3"/>
    <x v="3"/>
    <d v="2021-05-20T00:00:00"/>
    <n v="3"/>
    <n v="1"/>
    <n v="2"/>
    <n v="0"/>
    <n v="0"/>
    <n v="486"/>
    <n v="3"/>
    <x v="0"/>
    <x v="2"/>
    <s v="N"/>
    <n v="50899"/>
    <n v="47901"/>
    <n v="50207"/>
  </r>
  <r>
    <n v="3"/>
    <x v="4"/>
    <d v="2021-05-20T00:00:00"/>
    <n v="10"/>
    <n v="2"/>
    <n v="8"/>
    <n v="0"/>
    <n v="0"/>
    <n v="499"/>
    <n v="1"/>
    <x v="0"/>
    <x v="2"/>
    <s v="N"/>
    <n v="39602"/>
    <n v="34045"/>
    <n v="37586"/>
  </r>
  <r>
    <n v="3"/>
    <x v="5"/>
    <d v="2021-05-20T00:00:00"/>
    <n v="13"/>
    <n v="0"/>
    <n v="12"/>
    <n v="1"/>
    <n v="0"/>
    <n v="350"/>
    <n v="4"/>
    <x v="0"/>
    <x v="2"/>
    <s v="N"/>
    <n v="34757"/>
    <n v="28271"/>
    <n v="32091"/>
  </r>
  <r>
    <n v="3"/>
    <x v="6"/>
    <d v="2021-05-20T00:00:00"/>
    <n v="18"/>
    <n v="5"/>
    <n v="13"/>
    <n v="0"/>
    <n v="0"/>
    <n v="284"/>
    <n v="23"/>
    <x v="0"/>
    <x v="2"/>
    <s v="N"/>
    <n v="27026"/>
    <n v="19576"/>
    <n v="22274"/>
  </r>
  <r>
    <n v="3"/>
    <x v="7"/>
    <d v="2021-05-20T00:00:00"/>
    <n v="29"/>
    <n v="9"/>
    <n v="16"/>
    <n v="4"/>
    <n v="0"/>
    <n v="303"/>
    <n v="27"/>
    <x v="0"/>
    <x v="2"/>
    <s v="Y"/>
    <n v="17446"/>
    <n v="12557"/>
    <n v="14140"/>
  </r>
  <r>
    <n v="3"/>
    <x v="8"/>
    <d v="2021-05-20T00:00:00"/>
    <n v="19"/>
    <n v="8"/>
    <n v="11"/>
    <n v="0"/>
    <n v="0"/>
    <n v="175"/>
    <n v="24"/>
    <x v="0"/>
    <x v="2"/>
    <s v="Y"/>
    <n v="7368"/>
    <n v="5191"/>
    <n v="5823"/>
  </r>
  <r>
    <n v="3"/>
    <x v="9"/>
    <d v="2021-05-20T00:00:00"/>
    <n v="5"/>
    <n v="0"/>
    <n v="5"/>
    <n v="0"/>
    <n v="0"/>
    <n v="73"/>
    <n v="17"/>
    <x v="0"/>
    <x v="2"/>
    <s v="Y"/>
    <n v="3390"/>
    <n v="2679"/>
    <n v="2872"/>
  </r>
  <r>
    <n v="3"/>
    <x v="10"/>
    <d v="2021-05-20T00:00:00"/>
    <n v="1"/>
    <n v="0"/>
    <n v="1"/>
    <n v="0"/>
    <n v="0"/>
    <n v="12"/>
    <n v="5"/>
    <x v="0"/>
    <x v="2"/>
    <s v="Y"/>
    <n v="0"/>
    <n v="0"/>
    <n v="0"/>
  </r>
  <r>
    <n v="4"/>
    <x v="0"/>
    <d v="2021-05-20T00:00:00"/>
    <n v="170"/>
    <n v="36"/>
    <n v="97"/>
    <n v="37"/>
    <n v="0"/>
    <n v="1653"/>
    <n v="189"/>
    <x v="0"/>
    <x v="3"/>
    <s v="N"/>
    <n v="859959"/>
    <n v="741731"/>
    <n v="805263"/>
  </r>
  <r>
    <n v="4"/>
    <x v="1"/>
    <d v="2021-05-20T00:00:00"/>
    <n v="0"/>
    <n v="0"/>
    <n v="0"/>
    <n v="0"/>
    <n v="0"/>
    <n v="24"/>
    <n v="0"/>
    <x v="0"/>
    <x v="3"/>
    <s v="N"/>
    <n v="0"/>
    <n v="0"/>
    <n v="0"/>
  </r>
  <r>
    <n v="4"/>
    <x v="2"/>
    <d v="2021-05-20T00:00:00"/>
    <n v="0"/>
    <n v="0"/>
    <n v="0"/>
    <n v="0"/>
    <n v="0"/>
    <n v="43"/>
    <n v="1"/>
    <x v="0"/>
    <x v="3"/>
    <s v="N"/>
    <n v="0"/>
    <n v="0"/>
    <n v="0"/>
  </r>
  <r>
    <n v="4"/>
    <x v="3"/>
    <d v="2021-05-20T00:00:00"/>
    <n v="4"/>
    <n v="3"/>
    <n v="1"/>
    <n v="0"/>
    <n v="0"/>
    <n v="112"/>
    <n v="1"/>
    <x v="0"/>
    <x v="3"/>
    <s v="N"/>
    <n v="123243"/>
    <n v="118077"/>
    <n v="121093"/>
  </r>
  <r>
    <n v="4"/>
    <x v="4"/>
    <d v="2021-05-20T00:00:00"/>
    <n v="10"/>
    <n v="2"/>
    <n v="7"/>
    <n v="1"/>
    <n v="0"/>
    <n v="163"/>
    <n v="4"/>
    <x v="0"/>
    <x v="3"/>
    <s v="N"/>
    <n v="104568"/>
    <n v="95370"/>
    <n v="100659"/>
  </r>
  <r>
    <n v="4"/>
    <x v="5"/>
    <d v="2021-05-20T00:00:00"/>
    <n v="25"/>
    <n v="6"/>
    <n v="13"/>
    <n v="6"/>
    <n v="0"/>
    <n v="229"/>
    <n v="6"/>
    <x v="0"/>
    <x v="3"/>
    <s v="N"/>
    <n v="113615"/>
    <n v="99867"/>
    <n v="108520"/>
  </r>
  <r>
    <n v="4"/>
    <x v="6"/>
    <d v="2021-05-20T00:00:00"/>
    <n v="29"/>
    <n v="8"/>
    <n v="16"/>
    <n v="5"/>
    <n v="0"/>
    <n v="333"/>
    <n v="24"/>
    <x v="0"/>
    <x v="3"/>
    <s v="N"/>
    <n v="125597"/>
    <n v="96991"/>
    <n v="116183"/>
  </r>
  <r>
    <n v="4"/>
    <x v="7"/>
    <d v="2021-05-20T00:00:00"/>
    <n v="34"/>
    <n v="8"/>
    <n v="22"/>
    <n v="4"/>
    <n v="0"/>
    <n v="347"/>
    <n v="44"/>
    <x v="0"/>
    <x v="3"/>
    <s v="Y"/>
    <n v="89851"/>
    <n v="59654"/>
    <n v="76978"/>
  </r>
  <r>
    <n v="4"/>
    <x v="8"/>
    <d v="2021-05-20T00:00:00"/>
    <n v="31"/>
    <n v="7"/>
    <n v="17"/>
    <n v="7"/>
    <n v="0"/>
    <n v="241"/>
    <n v="51"/>
    <x v="0"/>
    <x v="3"/>
    <s v="Y"/>
    <n v="46693"/>
    <n v="25521"/>
    <n v="32856"/>
  </r>
  <r>
    <n v="4"/>
    <x v="9"/>
    <d v="2021-05-20T00:00:00"/>
    <n v="29"/>
    <n v="2"/>
    <n v="16"/>
    <n v="11"/>
    <n v="0"/>
    <n v="133"/>
    <n v="47"/>
    <x v="0"/>
    <x v="3"/>
    <s v="Y"/>
    <n v="25277"/>
    <n v="15196"/>
    <n v="17878"/>
  </r>
  <r>
    <n v="4"/>
    <x v="10"/>
    <d v="2021-05-20T00:00:00"/>
    <n v="8"/>
    <n v="0"/>
    <n v="5"/>
    <n v="3"/>
    <n v="0"/>
    <n v="20"/>
    <n v="11"/>
    <x v="0"/>
    <x v="3"/>
    <s v="Y"/>
    <n v="0"/>
    <n v="0"/>
    <n v="0"/>
  </r>
  <r>
    <n v="6"/>
    <x v="0"/>
    <d v="2021-05-20T00:00:00"/>
    <n v="11"/>
    <n v="6"/>
    <n v="5"/>
    <n v="0"/>
    <n v="0"/>
    <n v="1258"/>
    <n v="128"/>
    <x v="0"/>
    <x v="4"/>
    <s v="N"/>
    <n v="279471"/>
    <n v="261318"/>
    <n v="268955"/>
  </r>
  <r>
    <n v="6"/>
    <x v="1"/>
    <d v="2021-05-20T00:00:00"/>
    <n v="0"/>
    <n v="0"/>
    <n v="0"/>
    <n v="0"/>
    <n v="0"/>
    <n v="30"/>
    <n v="0"/>
    <x v="0"/>
    <x v="4"/>
    <s v="N"/>
    <n v="0"/>
    <n v="0"/>
    <n v="0"/>
  </r>
  <r>
    <n v="6"/>
    <x v="2"/>
    <d v="2021-05-20T00:00:00"/>
    <n v="0"/>
    <n v="0"/>
    <n v="0"/>
    <n v="0"/>
    <n v="0"/>
    <n v="52"/>
    <n v="1"/>
    <x v="0"/>
    <x v="4"/>
    <s v="N"/>
    <n v="0"/>
    <n v="0"/>
    <n v="0"/>
  </r>
  <r>
    <n v="6"/>
    <x v="3"/>
    <d v="2021-05-20T00:00:00"/>
    <n v="1"/>
    <n v="1"/>
    <n v="0"/>
    <n v="0"/>
    <n v="0"/>
    <n v="179"/>
    <n v="1"/>
    <x v="0"/>
    <x v="4"/>
    <s v="N"/>
    <n v="45452"/>
    <n v="43526"/>
    <n v="44522"/>
  </r>
  <r>
    <n v="6"/>
    <x v="4"/>
    <d v="2021-05-20T00:00:00"/>
    <n v="1"/>
    <n v="1"/>
    <n v="0"/>
    <n v="0"/>
    <n v="0"/>
    <n v="189"/>
    <n v="1"/>
    <x v="0"/>
    <x v="4"/>
    <s v="N"/>
    <n v="37697"/>
    <n v="34375"/>
    <n v="36022"/>
  </r>
  <r>
    <n v="6"/>
    <x v="5"/>
    <d v="2021-05-20T00:00:00"/>
    <n v="1"/>
    <n v="1"/>
    <n v="0"/>
    <n v="0"/>
    <n v="0"/>
    <n v="179"/>
    <n v="14"/>
    <x v="0"/>
    <x v="4"/>
    <s v="N"/>
    <n v="28132"/>
    <n v="23681"/>
    <n v="25598"/>
  </r>
  <r>
    <n v="6"/>
    <x v="6"/>
    <d v="2021-05-20T00:00:00"/>
    <n v="3"/>
    <n v="0"/>
    <n v="3"/>
    <n v="0"/>
    <n v="0"/>
    <n v="205"/>
    <n v="16"/>
    <x v="0"/>
    <x v="4"/>
    <s v="N"/>
    <n v="14768"/>
    <n v="10401"/>
    <n v="11936"/>
  </r>
  <r>
    <n v="6"/>
    <x v="7"/>
    <d v="2021-05-20T00:00:00"/>
    <n v="2"/>
    <n v="2"/>
    <n v="0"/>
    <n v="0"/>
    <n v="0"/>
    <n v="193"/>
    <n v="32"/>
    <x v="0"/>
    <x v="4"/>
    <s v="Y"/>
    <n v="7746"/>
    <n v="5052"/>
    <n v="5932"/>
  </r>
  <r>
    <n v="6"/>
    <x v="8"/>
    <d v="2021-05-20T00:00:00"/>
    <n v="1"/>
    <n v="1"/>
    <n v="0"/>
    <n v="0"/>
    <n v="0"/>
    <n v="129"/>
    <n v="31"/>
    <x v="0"/>
    <x v="4"/>
    <s v="Y"/>
    <n v="3034"/>
    <n v="2063"/>
    <n v="2486"/>
  </r>
  <r>
    <n v="6"/>
    <x v="9"/>
    <d v="2021-05-20T00:00:00"/>
    <n v="2"/>
    <n v="0"/>
    <n v="2"/>
    <n v="0"/>
    <n v="0"/>
    <n v="63"/>
    <n v="30"/>
    <x v="0"/>
    <x v="4"/>
    <s v="Y"/>
    <n v="1186"/>
    <n v="846"/>
    <n v="1011"/>
  </r>
  <r>
    <n v="6"/>
    <x v="10"/>
    <d v="2021-05-20T00:00:00"/>
    <n v="0"/>
    <n v="0"/>
    <n v="0"/>
    <n v="0"/>
    <n v="0"/>
    <n v="5"/>
    <n v="1"/>
    <x v="0"/>
    <x v="4"/>
    <s v="Y"/>
    <n v="0"/>
    <n v="0"/>
    <n v="0"/>
  </r>
  <r>
    <n v="11"/>
    <x v="0"/>
    <d v="2021-05-20T00:00:00"/>
    <n v="5463"/>
    <n v="1155"/>
    <n v="2261"/>
    <n v="1969"/>
    <n v="78"/>
    <n v="93921"/>
    <n v="19876"/>
    <x v="1"/>
    <x v="5"/>
    <s v="N"/>
    <n v="12278210"/>
    <n v="9031400"/>
    <n v="10861319"/>
  </r>
  <r>
    <n v="11"/>
    <x v="1"/>
    <d v="2021-05-20T00:00:00"/>
    <n v="7"/>
    <n v="3"/>
    <n v="4"/>
    <n v="0"/>
    <n v="0"/>
    <n v="913"/>
    <n v="3"/>
    <x v="1"/>
    <x v="5"/>
    <s v="N"/>
    <n v="0"/>
    <n v="0"/>
    <n v="0"/>
  </r>
  <r>
    <n v="11"/>
    <x v="2"/>
    <d v="2021-05-20T00:00:00"/>
    <n v="23"/>
    <n v="4"/>
    <n v="12"/>
    <n v="1"/>
    <n v="6"/>
    <n v="945"/>
    <n v="4"/>
    <x v="1"/>
    <x v="5"/>
    <s v="N"/>
    <n v="0"/>
    <n v="0"/>
    <n v="0"/>
  </r>
  <r>
    <n v="11"/>
    <x v="3"/>
    <d v="2021-05-20T00:00:00"/>
    <n v="101"/>
    <n v="20"/>
    <n v="62"/>
    <n v="9"/>
    <n v="10"/>
    <n v="3491"/>
    <n v="35"/>
    <x v="1"/>
    <x v="5"/>
    <s v="N"/>
    <n v="1962535"/>
    <n v="1767779"/>
    <n v="1909105"/>
  </r>
  <r>
    <n v="11"/>
    <x v="4"/>
    <d v="2021-05-20T00:00:00"/>
    <n v="191"/>
    <n v="48"/>
    <n v="115"/>
    <n v="18"/>
    <n v="10"/>
    <n v="6492"/>
    <n v="106"/>
    <x v="1"/>
    <x v="5"/>
    <s v="N"/>
    <n v="1757848"/>
    <n v="1493645"/>
    <n v="1684103"/>
  </r>
  <r>
    <n v="11"/>
    <x v="5"/>
    <d v="2021-05-20T00:00:00"/>
    <n v="359"/>
    <n v="110"/>
    <n v="201"/>
    <n v="40"/>
    <n v="8"/>
    <n v="9275"/>
    <n v="324"/>
    <x v="1"/>
    <x v="5"/>
    <s v="N"/>
    <n v="1671811"/>
    <n v="1294015"/>
    <n v="1570976"/>
  </r>
  <r>
    <n v="11"/>
    <x v="6"/>
    <d v="2021-05-20T00:00:00"/>
    <n v="779"/>
    <n v="257"/>
    <n v="353"/>
    <n v="158"/>
    <n v="11"/>
    <n v="14893"/>
    <n v="1116"/>
    <x v="1"/>
    <x v="5"/>
    <s v="N"/>
    <n v="1538636"/>
    <n v="837900"/>
    <n v="1335130"/>
  </r>
  <r>
    <n v="11"/>
    <x v="7"/>
    <d v="2021-05-20T00:00:00"/>
    <n v="1103"/>
    <n v="418"/>
    <n v="426"/>
    <n v="246"/>
    <n v="13"/>
    <n v="16973"/>
    <n v="2769"/>
    <x v="1"/>
    <x v="5"/>
    <s v="Y"/>
    <n v="1177841"/>
    <n v="454058"/>
    <n v="940592"/>
  </r>
  <r>
    <n v="11"/>
    <x v="8"/>
    <d v="2021-05-20T00:00:00"/>
    <n v="1181"/>
    <n v="240"/>
    <n v="452"/>
    <n v="474"/>
    <n v="15"/>
    <n v="16585"/>
    <n v="4696"/>
    <x v="1"/>
    <x v="5"/>
    <s v="Y"/>
    <n v="792962"/>
    <n v="201181"/>
    <n v="374868"/>
  </r>
  <r>
    <n v="11"/>
    <x v="9"/>
    <d v="2021-05-20T00:00:00"/>
    <n v="1090"/>
    <n v="38"/>
    <n v="403"/>
    <n v="644"/>
    <n v="5"/>
    <n v="15808"/>
    <n v="6752"/>
    <x v="1"/>
    <x v="5"/>
    <s v="Y"/>
    <n v="546230"/>
    <n v="154787"/>
    <n v="216649"/>
  </r>
  <r>
    <n v="11"/>
    <x v="10"/>
    <d v="2021-05-20T00:00:00"/>
    <n v="564"/>
    <n v="8"/>
    <n v="204"/>
    <n v="352"/>
    <n v="0"/>
    <n v="7377"/>
    <n v="3939"/>
    <x v="1"/>
    <x v="5"/>
    <s v="Y"/>
    <n v="0"/>
    <n v="0"/>
    <n v="0"/>
  </r>
  <r>
    <n v="24"/>
    <x v="0"/>
    <d v="2021-05-20T00:00:00"/>
    <n v="781"/>
    <n v="137"/>
    <n v="334"/>
    <n v="298"/>
    <n v="12"/>
    <n v="11617"/>
    <n v="2682"/>
    <x v="1"/>
    <x v="6"/>
    <s v="N"/>
    <n v="2559073"/>
    <n v="1763618"/>
    <n v="2196264"/>
  </r>
  <r>
    <n v="24"/>
    <x v="1"/>
    <d v="2021-05-20T00:00:00"/>
    <n v="2"/>
    <n v="0"/>
    <n v="2"/>
    <n v="0"/>
    <n v="0"/>
    <n v="81"/>
    <n v="0"/>
    <x v="1"/>
    <x v="6"/>
    <s v="N"/>
    <n v="0"/>
    <n v="0"/>
    <n v="0"/>
  </r>
  <r>
    <n v="24"/>
    <x v="2"/>
    <d v="2021-05-20T00:00:00"/>
    <n v="2"/>
    <n v="1"/>
    <n v="1"/>
    <n v="0"/>
    <n v="0"/>
    <n v="74"/>
    <n v="0"/>
    <x v="1"/>
    <x v="6"/>
    <s v="N"/>
    <n v="0"/>
    <n v="0"/>
    <n v="0"/>
  </r>
  <r>
    <n v="24"/>
    <x v="3"/>
    <d v="2021-05-20T00:00:00"/>
    <n v="11"/>
    <n v="0"/>
    <n v="7"/>
    <n v="1"/>
    <n v="3"/>
    <n v="280"/>
    <n v="1"/>
    <x v="1"/>
    <x v="6"/>
    <s v="N"/>
    <n v="308746"/>
    <n v="286291"/>
    <n v="300561"/>
  </r>
  <r>
    <n v="24"/>
    <x v="4"/>
    <d v="2021-05-20T00:00:00"/>
    <n v="15"/>
    <n v="5"/>
    <n v="7"/>
    <n v="3"/>
    <n v="0"/>
    <n v="486"/>
    <n v="3"/>
    <x v="1"/>
    <x v="6"/>
    <s v="N"/>
    <n v="292368"/>
    <n v="258803"/>
    <n v="279749"/>
  </r>
  <r>
    <n v="24"/>
    <x v="5"/>
    <d v="2021-05-20T00:00:00"/>
    <n v="43"/>
    <n v="8"/>
    <n v="28"/>
    <n v="5"/>
    <n v="2"/>
    <n v="839"/>
    <n v="14"/>
    <x v="1"/>
    <x v="6"/>
    <s v="N"/>
    <n v="320587"/>
    <n v="266563"/>
    <n v="302023"/>
  </r>
  <r>
    <n v="24"/>
    <x v="6"/>
    <d v="2021-05-20T00:00:00"/>
    <n v="90"/>
    <n v="26"/>
    <n v="40"/>
    <n v="20"/>
    <n v="4"/>
    <n v="1472"/>
    <n v="76"/>
    <x v="1"/>
    <x v="6"/>
    <s v="N"/>
    <n v="340563"/>
    <n v="211015"/>
    <n v="302856"/>
  </r>
  <r>
    <n v="24"/>
    <x v="7"/>
    <d v="2021-05-20T00:00:00"/>
    <n v="150"/>
    <n v="47"/>
    <n v="62"/>
    <n v="41"/>
    <n v="0"/>
    <n v="2029"/>
    <n v="236"/>
    <x v="1"/>
    <x v="6"/>
    <s v="Y"/>
    <n v="330686"/>
    <n v="120700"/>
    <n v="281120"/>
  </r>
  <r>
    <n v="24"/>
    <x v="8"/>
    <d v="2021-05-20T00:00:00"/>
    <n v="190"/>
    <n v="41"/>
    <n v="68"/>
    <n v="78"/>
    <n v="3"/>
    <n v="2332"/>
    <n v="546"/>
    <x v="1"/>
    <x v="6"/>
    <s v="Y"/>
    <n v="240021"/>
    <n v="37832"/>
    <n v="116438"/>
  </r>
  <r>
    <n v="24"/>
    <x v="9"/>
    <d v="2021-05-20T00:00:00"/>
    <n v="192"/>
    <n v="8"/>
    <n v="82"/>
    <n v="102"/>
    <n v="0"/>
    <n v="2688"/>
    <n v="1081"/>
    <x v="1"/>
    <x v="6"/>
    <s v="Y"/>
    <n v="187505"/>
    <n v="44116"/>
    <n v="74995"/>
  </r>
  <r>
    <n v="24"/>
    <x v="10"/>
    <d v="2021-05-20T00:00:00"/>
    <n v="84"/>
    <n v="1"/>
    <n v="36"/>
    <n v="47"/>
    <n v="0"/>
    <n v="1249"/>
    <n v="711"/>
    <x v="1"/>
    <x v="6"/>
    <s v="Y"/>
    <n v="0"/>
    <n v="0"/>
    <n v="0"/>
  </r>
  <r>
    <n v="27"/>
    <x v="0"/>
    <d v="2021-05-20T00:00:00"/>
    <n v="826"/>
    <n v="119"/>
    <n v="433"/>
    <n v="252"/>
    <n v="22"/>
    <n v="18843"/>
    <n v="4714"/>
    <x v="1"/>
    <x v="7"/>
    <s v="N"/>
    <n v="2783039"/>
    <n v="1890121"/>
    <n v="2343888"/>
  </r>
  <r>
    <n v="27"/>
    <x v="1"/>
    <d v="2021-05-20T00:00:00"/>
    <n v="1"/>
    <n v="0"/>
    <n v="1"/>
    <n v="0"/>
    <n v="0"/>
    <n v="79"/>
    <n v="0"/>
    <x v="1"/>
    <x v="7"/>
    <s v="N"/>
    <n v="0"/>
    <n v="0"/>
    <n v="0"/>
  </r>
  <r>
    <n v="27"/>
    <x v="2"/>
    <d v="2021-05-20T00:00:00"/>
    <n v="4"/>
    <n v="2"/>
    <n v="2"/>
    <n v="0"/>
    <n v="0"/>
    <n v="185"/>
    <n v="0"/>
    <x v="1"/>
    <x v="7"/>
    <s v="N"/>
    <n v="0"/>
    <n v="0"/>
    <n v="0"/>
  </r>
  <r>
    <n v="27"/>
    <x v="3"/>
    <d v="2021-05-20T00:00:00"/>
    <n v="8"/>
    <n v="2"/>
    <n v="3"/>
    <n v="1"/>
    <n v="2"/>
    <n v="494"/>
    <n v="4"/>
    <x v="1"/>
    <x v="7"/>
    <s v="N"/>
    <n v="341853"/>
    <n v="314417"/>
    <n v="331767"/>
  </r>
  <r>
    <n v="27"/>
    <x v="4"/>
    <d v="2021-05-20T00:00:00"/>
    <n v="11"/>
    <n v="2"/>
    <n v="5"/>
    <n v="1"/>
    <n v="3"/>
    <n v="695"/>
    <n v="10"/>
    <x v="1"/>
    <x v="7"/>
    <s v="N"/>
    <n v="315411"/>
    <n v="275871"/>
    <n v="300402"/>
  </r>
  <r>
    <n v="27"/>
    <x v="5"/>
    <d v="2021-05-20T00:00:00"/>
    <n v="29"/>
    <n v="5"/>
    <n v="15"/>
    <n v="4"/>
    <n v="5"/>
    <n v="1180"/>
    <n v="23"/>
    <x v="1"/>
    <x v="7"/>
    <s v="N"/>
    <n v="341897"/>
    <n v="275166"/>
    <n v="318717"/>
  </r>
  <r>
    <n v="27"/>
    <x v="6"/>
    <d v="2021-05-20T00:00:00"/>
    <n v="76"/>
    <n v="23"/>
    <n v="40"/>
    <n v="10"/>
    <n v="3"/>
    <n v="1940"/>
    <n v="125"/>
    <x v="1"/>
    <x v="7"/>
    <s v="N"/>
    <n v="373767"/>
    <n v="227367"/>
    <n v="325565"/>
  </r>
  <r>
    <n v="27"/>
    <x v="7"/>
    <d v="2021-05-20T00:00:00"/>
    <n v="139"/>
    <n v="42"/>
    <n v="59"/>
    <n v="30"/>
    <n v="8"/>
    <n v="3086"/>
    <n v="419"/>
    <x v="1"/>
    <x v="7"/>
    <s v="Y"/>
    <n v="370797"/>
    <n v="142140"/>
    <n v="304127"/>
  </r>
  <r>
    <n v="27"/>
    <x v="8"/>
    <d v="2021-05-20T00:00:00"/>
    <n v="200"/>
    <n v="36"/>
    <n v="97"/>
    <n v="67"/>
    <n v="0"/>
    <n v="4193"/>
    <n v="1026"/>
    <x v="1"/>
    <x v="7"/>
    <s v="Y"/>
    <n v="274422"/>
    <n v="46571"/>
    <n v="126076"/>
  </r>
  <r>
    <n v="27"/>
    <x v="9"/>
    <d v="2021-05-20T00:00:00"/>
    <n v="236"/>
    <n v="6"/>
    <n v="140"/>
    <n v="89"/>
    <n v="1"/>
    <n v="4693"/>
    <n v="1975"/>
    <x v="1"/>
    <x v="7"/>
    <s v="Y"/>
    <n v="203728"/>
    <n v="47792"/>
    <n v="76155"/>
  </r>
  <r>
    <n v="27"/>
    <x v="10"/>
    <d v="2021-05-20T00:00:00"/>
    <n v="118"/>
    <n v="0"/>
    <n v="69"/>
    <n v="49"/>
    <n v="0"/>
    <n v="2158"/>
    <n v="1112"/>
    <x v="1"/>
    <x v="7"/>
    <s v="Y"/>
    <n v="0"/>
    <n v="0"/>
    <n v="0"/>
  </r>
  <r>
    <n v="28"/>
    <x v="0"/>
    <d v="2021-05-20T00:00:00"/>
    <n v="1150"/>
    <n v="169"/>
    <n v="528"/>
    <n v="451"/>
    <n v="2"/>
    <n v="13302"/>
    <n v="3243"/>
    <x v="1"/>
    <x v="8"/>
    <s v="N"/>
    <n v="3303500"/>
    <n v="2191364"/>
    <n v="2780116"/>
  </r>
  <r>
    <n v="28"/>
    <x v="1"/>
    <d v="2021-05-20T00:00:00"/>
    <n v="2"/>
    <n v="0"/>
    <n v="1"/>
    <n v="1"/>
    <n v="0"/>
    <n v="74"/>
    <n v="0"/>
    <x v="1"/>
    <x v="8"/>
    <s v="N"/>
    <n v="0"/>
    <n v="0"/>
    <n v="0"/>
  </r>
  <r>
    <n v="28"/>
    <x v="2"/>
    <d v="2021-05-20T00:00:00"/>
    <n v="3"/>
    <n v="0"/>
    <n v="3"/>
    <n v="0"/>
    <n v="0"/>
    <n v="80"/>
    <n v="0"/>
    <x v="1"/>
    <x v="8"/>
    <s v="N"/>
    <n v="0"/>
    <n v="0"/>
    <n v="0"/>
  </r>
  <r>
    <n v="28"/>
    <x v="3"/>
    <d v="2021-05-20T00:00:00"/>
    <n v="16"/>
    <n v="1"/>
    <n v="14"/>
    <n v="1"/>
    <n v="0"/>
    <n v="286"/>
    <n v="1"/>
    <x v="1"/>
    <x v="8"/>
    <s v="N"/>
    <n v="424012"/>
    <n v="378608"/>
    <n v="408150"/>
  </r>
  <r>
    <n v="28"/>
    <x v="4"/>
    <d v="2021-05-20T00:00:00"/>
    <n v="34"/>
    <n v="6"/>
    <n v="24"/>
    <n v="4"/>
    <n v="0"/>
    <n v="497"/>
    <n v="9"/>
    <x v="1"/>
    <x v="8"/>
    <s v="N"/>
    <n v="385115"/>
    <n v="324002"/>
    <n v="362157"/>
  </r>
  <r>
    <n v="28"/>
    <x v="5"/>
    <d v="2021-05-20T00:00:00"/>
    <n v="51"/>
    <n v="9"/>
    <n v="28"/>
    <n v="13"/>
    <n v="1"/>
    <n v="833"/>
    <n v="33"/>
    <x v="1"/>
    <x v="8"/>
    <s v="N"/>
    <n v="407095"/>
    <n v="315415"/>
    <n v="376055"/>
  </r>
  <r>
    <n v="28"/>
    <x v="6"/>
    <d v="2021-05-20T00:00:00"/>
    <n v="118"/>
    <n v="32"/>
    <n v="54"/>
    <n v="32"/>
    <n v="0"/>
    <n v="1624"/>
    <n v="104"/>
    <x v="1"/>
    <x v="8"/>
    <s v="N"/>
    <n v="435868"/>
    <n v="248208"/>
    <n v="377542"/>
  </r>
  <r>
    <n v="28"/>
    <x v="7"/>
    <d v="2021-05-20T00:00:00"/>
    <n v="226"/>
    <n v="66"/>
    <n v="88"/>
    <n v="72"/>
    <n v="0"/>
    <n v="2459"/>
    <n v="388"/>
    <x v="1"/>
    <x v="8"/>
    <s v="Y"/>
    <n v="428446"/>
    <n v="141076"/>
    <n v="352213"/>
  </r>
  <r>
    <n v="28"/>
    <x v="8"/>
    <d v="2021-05-20T00:00:00"/>
    <n v="263"/>
    <n v="52"/>
    <n v="112"/>
    <n v="99"/>
    <n v="0"/>
    <n v="2795"/>
    <n v="709"/>
    <x v="1"/>
    <x v="8"/>
    <s v="Y"/>
    <n v="298735"/>
    <n v="36023"/>
    <n v="124267"/>
  </r>
  <r>
    <n v="28"/>
    <x v="9"/>
    <d v="2021-05-20T00:00:00"/>
    <n v="273"/>
    <n v="2"/>
    <n v="125"/>
    <n v="145"/>
    <n v="1"/>
    <n v="3155"/>
    <n v="1233"/>
    <x v="1"/>
    <x v="8"/>
    <s v="Y"/>
    <n v="224975"/>
    <n v="49242"/>
    <n v="80595"/>
  </r>
  <r>
    <n v="28"/>
    <x v="10"/>
    <d v="2021-05-20T00:00:00"/>
    <n v="156"/>
    <n v="1"/>
    <n v="72"/>
    <n v="83"/>
    <n v="0"/>
    <n v="1388"/>
    <n v="742"/>
    <x v="1"/>
    <x v="8"/>
    <s v="Y"/>
    <n v="0"/>
    <n v="0"/>
    <n v="0"/>
  </r>
  <r>
    <n v="32"/>
    <x v="0"/>
    <d v="2021-05-20T00:00:00"/>
    <n v="2570"/>
    <n v="456"/>
    <n v="1366"/>
    <n v="736"/>
    <n v="12"/>
    <n v="35670"/>
    <n v="8891"/>
    <x v="1"/>
    <x v="9"/>
    <s v="N"/>
    <n v="5962662"/>
    <n v="4098351"/>
    <n v="5131585"/>
  </r>
  <r>
    <n v="32"/>
    <x v="1"/>
    <d v="2021-05-20T00:00:00"/>
    <n v="3"/>
    <n v="3"/>
    <n v="0"/>
    <n v="0"/>
    <n v="0"/>
    <n v="288"/>
    <n v="0"/>
    <x v="1"/>
    <x v="9"/>
    <s v="N"/>
    <n v="0"/>
    <n v="0"/>
    <n v="0"/>
  </r>
  <r>
    <n v="32"/>
    <x v="2"/>
    <d v="2021-05-20T00:00:00"/>
    <n v="6"/>
    <n v="0"/>
    <n v="3"/>
    <n v="2"/>
    <n v="1"/>
    <n v="302"/>
    <n v="2"/>
    <x v="1"/>
    <x v="9"/>
    <s v="N"/>
    <n v="0"/>
    <n v="0"/>
    <n v="0"/>
  </r>
  <r>
    <n v="32"/>
    <x v="3"/>
    <d v="2021-05-20T00:00:00"/>
    <n v="15"/>
    <n v="4"/>
    <n v="10"/>
    <n v="1"/>
    <n v="0"/>
    <n v="992"/>
    <n v="5"/>
    <x v="1"/>
    <x v="9"/>
    <s v="N"/>
    <n v="850940"/>
    <n v="746489"/>
    <n v="819908"/>
  </r>
  <r>
    <n v="32"/>
    <x v="4"/>
    <d v="2021-05-20T00:00:00"/>
    <n v="57"/>
    <n v="13"/>
    <n v="38"/>
    <n v="5"/>
    <n v="1"/>
    <n v="1642"/>
    <n v="25"/>
    <x v="1"/>
    <x v="9"/>
    <s v="N"/>
    <n v="752457"/>
    <n v="615375"/>
    <n v="707873"/>
  </r>
  <r>
    <n v="32"/>
    <x v="5"/>
    <d v="2021-05-20T00:00:00"/>
    <n v="143"/>
    <n v="49"/>
    <n v="80"/>
    <n v="14"/>
    <n v="0"/>
    <n v="2795"/>
    <n v="64"/>
    <x v="1"/>
    <x v="9"/>
    <s v="N"/>
    <n v="759226"/>
    <n v="555335"/>
    <n v="696053"/>
  </r>
  <r>
    <n v="32"/>
    <x v="6"/>
    <d v="2021-05-20T00:00:00"/>
    <n v="279"/>
    <n v="91"/>
    <n v="141"/>
    <n v="43"/>
    <n v="4"/>
    <n v="4826"/>
    <n v="282"/>
    <x v="1"/>
    <x v="9"/>
    <s v="N"/>
    <n v="763464"/>
    <n v="402706"/>
    <n v="646435"/>
  </r>
  <r>
    <n v="32"/>
    <x v="7"/>
    <d v="2021-05-20T00:00:00"/>
    <n v="513"/>
    <n v="161"/>
    <n v="248"/>
    <n v="101"/>
    <n v="3"/>
    <n v="6434"/>
    <n v="1058"/>
    <x v="1"/>
    <x v="9"/>
    <s v="Y"/>
    <n v="702149"/>
    <n v="245422"/>
    <n v="550319"/>
  </r>
  <r>
    <n v="32"/>
    <x v="8"/>
    <d v="2021-05-20T00:00:00"/>
    <n v="601"/>
    <n v="115"/>
    <n v="303"/>
    <n v="181"/>
    <n v="2"/>
    <n v="7229"/>
    <n v="2055"/>
    <x v="1"/>
    <x v="9"/>
    <s v="Y"/>
    <n v="452001"/>
    <n v="78052"/>
    <n v="209749"/>
  </r>
  <r>
    <n v="32"/>
    <x v="9"/>
    <d v="2021-05-20T00:00:00"/>
    <n v="650"/>
    <n v="17"/>
    <n v="366"/>
    <n v="266"/>
    <n v="1"/>
    <n v="7716"/>
    <n v="3463"/>
    <x v="1"/>
    <x v="9"/>
    <s v="Y"/>
    <n v="316936"/>
    <n v="90626"/>
    <n v="135957"/>
  </r>
  <r>
    <n v="32"/>
    <x v="10"/>
    <d v="2021-05-20T00:00:00"/>
    <n v="276"/>
    <n v="3"/>
    <n v="157"/>
    <n v="116"/>
    <n v="0"/>
    <n v="3096"/>
    <n v="1871"/>
    <x v="1"/>
    <x v="9"/>
    <s v="Y"/>
    <n v="0"/>
    <n v="0"/>
    <n v="0"/>
  </r>
  <r>
    <n v="44"/>
    <x v="0"/>
    <d v="2021-05-20T00:00:00"/>
    <n v="1699"/>
    <n v="292"/>
    <n v="883"/>
    <n v="502"/>
    <n v="22"/>
    <n v="36554"/>
    <n v="9989"/>
    <x v="1"/>
    <x v="10"/>
    <s v="N"/>
    <n v="5511747"/>
    <n v="3758143"/>
    <n v="4689922"/>
  </r>
  <r>
    <n v="44"/>
    <x v="1"/>
    <d v="2021-05-20T00:00:00"/>
    <n v="1"/>
    <n v="0"/>
    <n v="1"/>
    <n v="0"/>
    <n v="0"/>
    <n v="254"/>
    <n v="1"/>
    <x v="1"/>
    <x v="10"/>
    <s v="N"/>
    <n v="0"/>
    <n v="0"/>
    <n v="0"/>
  </r>
  <r>
    <n v="44"/>
    <x v="2"/>
    <d v="2021-05-20T00:00:00"/>
    <n v="3"/>
    <n v="0"/>
    <n v="2"/>
    <n v="0"/>
    <n v="1"/>
    <n v="234"/>
    <n v="0"/>
    <x v="1"/>
    <x v="10"/>
    <s v="N"/>
    <n v="0"/>
    <n v="0"/>
    <n v="0"/>
  </r>
  <r>
    <n v="44"/>
    <x v="3"/>
    <d v="2021-05-20T00:00:00"/>
    <n v="19"/>
    <n v="2"/>
    <n v="12"/>
    <n v="1"/>
    <n v="4"/>
    <n v="902"/>
    <n v="3"/>
    <x v="1"/>
    <x v="10"/>
    <s v="N"/>
    <n v="752946"/>
    <n v="679572"/>
    <n v="727883"/>
  </r>
  <r>
    <n v="44"/>
    <x v="4"/>
    <d v="2021-05-20T00:00:00"/>
    <n v="37"/>
    <n v="7"/>
    <n v="22"/>
    <n v="7"/>
    <n v="1"/>
    <n v="1592"/>
    <n v="32"/>
    <x v="1"/>
    <x v="10"/>
    <s v="N"/>
    <n v="675514"/>
    <n v="574146"/>
    <n v="639726"/>
  </r>
  <r>
    <n v="44"/>
    <x v="5"/>
    <d v="2021-05-20T00:00:00"/>
    <n v="82"/>
    <n v="20"/>
    <n v="53"/>
    <n v="7"/>
    <n v="2"/>
    <n v="2578"/>
    <n v="83"/>
    <x v="1"/>
    <x v="10"/>
    <s v="N"/>
    <n v="694218"/>
    <n v="538867"/>
    <n v="643138"/>
  </r>
  <r>
    <n v="44"/>
    <x v="6"/>
    <d v="2021-05-20T00:00:00"/>
    <n v="190"/>
    <n v="55"/>
    <n v="93"/>
    <n v="39"/>
    <n v="3"/>
    <n v="4662"/>
    <n v="317"/>
    <x v="1"/>
    <x v="10"/>
    <s v="N"/>
    <n v="754610"/>
    <n v="425093"/>
    <n v="647196"/>
  </r>
  <r>
    <n v="44"/>
    <x v="7"/>
    <d v="2021-05-20T00:00:00"/>
    <n v="330"/>
    <n v="96"/>
    <n v="151"/>
    <n v="77"/>
    <n v="6"/>
    <n v="6686"/>
    <n v="1060"/>
    <x v="1"/>
    <x v="10"/>
    <s v="Y"/>
    <n v="703015"/>
    <n v="249324"/>
    <n v="556048"/>
  </r>
  <r>
    <n v="44"/>
    <x v="8"/>
    <d v="2021-05-20T00:00:00"/>
    <n v="441"/>
    <n v="94"/>
    <n v="230"/>
    <n v="114"/>
    <n v="3"/>
    <n v="7594"/>
    <n v="2345"/>
    <x v="1"/>
    <x v="10"/>
    <s v="Y"/>
    <n v="465823"/>
    <n v="82410"/>
    <n v="218665"/>
  </r>
  <r>
    <n v="44"/>
    <x v="9"/>
    <d v="2021-05-20T00:00:00"/>
    <n v="413"/>
    <n v="15"/>
    <n v="213"/>
    <n v="183"/>
    <n v="2"/>
    <n v="8403"/>
    <n v="4032"/>
    <x v="1"/>
    <x v="10"/>
    <s v="Y"/>
    <n v="343996"/>
    <n v="88063"/>
    <n v="135851"/>
  </r>
  <r>
    <n v="44"/>
    <x v="10"/>
    <d v="2021-05-20T00:00:00"/>
    <n v="172"/>
    <n v="1"/>
    <n v="99"/>
    <n v="72"/>
    <n v="0"/>
    <n v="3310"/>
    <n v="2061"/>
    <x v="1"/>
    <x v="10"/>
    <s v="Y"/>
    <n v="0"/>
    <n v="0"/>
    <n v="0"/>
  </r>
  <r>
    <n v="52"/>
    <x v="0"/>
    <d v="2021-05-20T00:00:00"/>
    <n v="583"/>
    <n v="108"/>
    <n v="323"/>
    <n v="149"/>
    <n v="3"/>
    <n v="12512"/>
    <n v="2640"/>
    <x v="1"/>
    <x v="11"/>
    <s v="N"/>
    <n v="3801797"/>
    <n v="2627411"/>
    <n v="3301598"/>
  </r>
  <r>
    <n v="52"/>
    <x v="1"/>
    <d v="2021-05-20T00:00:00"/>
    <n v="5"/>
    <n v="1"/>
    <n v="4"/>
    <n v="0"/>
    <n v="0"/>
    <n v="72"/>
    <n v="0"/>
    <x v="1"/>
    <x v="11"/>
    <s v="N"/>
    <n v="0"/>
    <n v="0"/>
    <n v="0"/>
  </r>
  <r>
    <n v="52"/>
    <x v="2"/>
    <d v="2021-05-20T00:00:00"/>
    <n v="2"/>
    <n v="0"/>
    <n v="2"/>
    <n v="0"/>
    <n v="0"/>
    <n v="82"/>
    <n v="0"/>
    <x v="1"/>
    <x v="11"/>
    <s v="N"/>
    <n v="0"/>
    <n v="0"/>
    <n v="0"/>
  </r>
  <r>
    <n v="52"/>
    <x v="3"/>
    <d v="2021-05-20T00:00:00"/>
    <n v="2"/>
    <n v="1"/>
    <n v="1"/>
    <n v="0"/>
    <n v="0"/>
    <n v="368"/>
    <n v="0"/>
    <x v="1"/>
    <x v="11"/>
    <s v="N"/>
    <n v="494784"/>
    <n v="454105"/>
    <n v="480359"/>
  </r>
  <r>
    <n v="52"/>
    <x v="4"/>
    <d v="2021-05-20T00:00:00"/>
    <n v="10"/>
    <n v="4"/>
    <n v="6"/>
    <n v="0"/>
    <n v="0"/>
    <n v="562"/>
    <n v="3"/>
    <x v="1"/>
    <x v="11"/>
    <s v="N"/>
    <n v="456089"/>
    <n v="399861"/>
    <n v="435244"/>
  </r>
  <r>
    <n v="52"/>
    <x v="5"/>
    <d v="2021-05-20T00:00:00"/>
    <n v="29"/>
    <n v="8"/>
    <n v="19"/>
    <n v="2"/>
    <n v="0"/>
    <n v="888"/>
    <n v="20"/>
    <x v="1"/>
    <x v="11"/>
    <s v="N"/>
    <n v="487292"/>
    <n v="399636"/>
    <n v="457948"/>
  </r>
  <r>
    <n v="52"/>
    <x v="6"/>
    <d v="2021-05-20T00:00:00"/>
    <n v="74"/>
    <n v="26"/>
    <n v="41"/>
    <n v="7"/>
    <n v="0"/>
    <n v="1473"/>
    <n v="61"/>
    <x v="1"/>
    <x v="11"/>
    <s v="N"/>
    <n v="483216"/>
    <n v="287370"/>
    <n v="429081"/>
  </r>
  <r>
    <n v="52"/>
    <x v="7"/>
    <d v="2021-05-20T00:00:00"/>
    <n v="115"/>
    <n v="37"/>
    <n v="56"/>
    <n v="22"/>
    <n v="0"/>
    <n v="1939"/>
    <n v="225"/>
    <x v="1"/>
    <x v="11"/>
    <s v="Y"/>
    <n v="463141"/>
    <n v="152734"/>
    <n v="398866"/>
  </r>
  <r>
    <n v="52"/>
    <x v="8"/>
    <d v="2021-05-20T00:00:00"/>
    <n v="139"/>
    <n v="26"/>
    <n v="71"/>
    <n v="40"/>
    <n v="2"/>
    <n v="2432"/>
    <n v="493"/>
    <x v="1"/>
    <x v="11"/>
    <s v="Y"/>
    <n v="327708"/>
    <n v="43413"/>
    <n v="163514"/>
  </r>
  <r>
    <n v="52"/>
    <x v="9"/>
    <d v="2021-05-20T00:00:00"/>
    <n v="130"/>
    <n v="4"/>
    <n v="84"/>
    <n v="41"/>
    <n v="1"/>
    <n v="3161"/>
    <n v="1126"/>
    <x v="1"/>
    <x v="11"/>
    <s v="Y"/>
    <n v="253202"/>
    <n v="54359"/>
    <n v="100311"/>
  </r>
  <r>
    <n v="52"/>
    <x v="10"/>
    <d v="2021-05-20T00:00:00"/>
    <n v="76"/>
    <n v="1"/>
    <n v="38"/>
    <n v="37"/>
    <n v="0"/>
    <n v="1519"/>
    <n v="711"/>
    <x v="1"/>
    <x v="11"/>
    <s v="Y"/>
    <n v="0"/>
    <n v="0"/>
    <n v="0"/>
  </r>
  <r>
    <n v="53"/>
    <x v="0"/>
    <d v="2021-05-20T00:00:00"/>
    <n v="615"/>
    <n v="69"/>
    <n v="309"/>
    <n v="192"/>
    <n v="45"/>
    <n v="7447"/>
    <n v="1597"/>
    <x v="1"/>
    <x v="12"/>
    <s v="N"/>
    <n v="3340379"/>
    <n v="2216034"/>
    <n v="2837415"/>
  </r>
  <r>
    <n v="53"/>
    <x v="1"/>
    <d v="2021-05-20T00:00:00"/>
    <n v="2"/>
    <n v="0"/>
    <n v="2"/>
    <n v="0"/>
    <n v="0"/>
    <n v="61"/>
    <n v="0"/>
    <x v="1"/>
    <x v="12"/>
    <s v="N"/>
    <n v="0"/>
    <n v="0"/>
    <n v="0"/>
  </r>
  <r>
    <n v="53"/>
    <x v="2"/>
    <d v="2021-05-20T00:00:00"/>
    <n v="0"/>
    <n v="0"/>
    <n v="0"/>
    <n v="0"/>
    <n v="0"/>
    <n v="75"/>
    <n v="0"/>
    <x v="1"/>
    <x v="12"/>
    <s v="N"/>
    <n v="0"/>
    <n v="0"/>
    <n v="0"/>
  </r>
  <r>
    <n v="53"/>
    <x v="3"/>
    <d v="2021-05-20T00:00:00"/>
    <n v="5"/>
    <n v="0"/>
    <n v="4"/>
    <n v="0"/>
    <n v="1"/>
    <n v="221"/>
    <n v="0"/>
    <x v="1"/>
    <x v="12"/>
    <s v="N"/>
    <n v="420183"/>
    <n v="384256"/>
    <n v="407021"/>
  </r>
  <r>
    <n v="53"/>
    <x v="4"/>
    <d v="2021-05-20T00:00:00"/>
    <n v="15"/>
    <n v="1"/>
    <n v="12"/>
    <n v="1"/>
    <n v="1"/>
    <n v="371"/>
    <n v="3"/>
    <x v="1"/>
    <x v="12"/>
    <s v="N"/>
    <n v="378200"/>
    <n v="327668"/>
    <n v="358201"/>
  </r>
  <r>
    <n v="53"/>
    <x v="5"/>
    <d v="2021-05-20T00:00:00"/>
    <n v="32"/>
    <n v="6"/>
    <n v="15"/>
    <n v="5"/>
    <n v="6"/>
    <n v="587"/>
    <n v="9"/>
    <x v="1"/>
    <x v="12"/>
    <s v="N"/>
    <n v="424113"/>
    <n v="345504"/>
    <n v="394870"/>
  </r>
  <r>
    <n v="53"/>
    <x v="6"/>
    <d v="2021-05-20T00:00:00"/>
    <n v="61"/>
    <n v="16"/>
    <n v="36"/>
    <n v="5"/>
    <n v="4"/>
    <n v="992"/>
    <n v="40"/>
    <x v="1"/>
    <x v="12"/>
    <s v="N"/>
    <n v="442875"/>
    <n v="262911"/>
    <n v="387807"/>
  </r>
  <r>
    <n v="53"/>
    <x v="7"/>
    <d v="2021-05-20T00:00:00"/>
    <n v="107"/>
    <n v="22"/>
    <n v="60"/>
    <n v="18"/>
    <n v="7"/>
    <n v="1189"/>
    <n v="145"/>
    <x v="1"/>
    <x v="12"/>
    <s v="Y"/>
    <n v="436709"/>
    <n v="135435"/>
    <n v="371935"/>
  </r>
  <r>
    <n v="53"/>
    <x v="8"/>
    <d v="2021-05-20T00:00:00"/>
    <n v="146"/>
    <n v="22"/>
    <n v="64"/>
    <n v="46"/>
    <n v="14"/>
    <n v="1437"/>
    <n v="302"/>
    <x v="1"/>
    <x v="12"/>
    <s v="Y"/>
    <n v="310902"/>
    <n v="28110"/>
    <n v="144311"/>
  </r>
  <r>
    <n v="53"/>
    <x v="9"/>
    <d v="2021-05-20T00:00:00"/>
    <n v="165"/>
    <n v="1"/>
    <n v="82"/>
    <n v="73"/>
    <n v="9"/>
    <n v="1745"/>
    <n v="675"/>
    <x v="1"/>
    <x v="12"/>
    <s v="Y"/>
    <n v="237637"/>
    <n v="42711"/>
    <n v="83606"/>
  </r>
  <r>
    <n v="53"/>
    <x v="10"/>
    <d v="2021-05-20T00:00:00"/>
    <n v="75"/>
    <n v="0"/>
    <n v="32"/>
    <n v="41"/>
    <n v="2"/>
    <n v="735"/>
    <n v="419"/>
    <x v="1"/>
    <x v="12"/>
    <s v="Y"/>
    <n v="0"/>
    <n v="0"/>
    <n v="0"/>
  </r>
  <r>
    <n v="75"/>
    <x v="0"/>
    <d v="2021-05-20T00:00:00"/>
    <n v="1035"/>
    <n v="184"/>
    <n v="550"/>
    <n v="294"/>
    <n v="7"/>
    <n v="16095"/>
    <n v="3705"/>
    <x v="1"/>
    <x v="13"/>
    <s v="N"/>
    <n v="5999982"/>
    <n v="3964180"/>
    <n v="5017748"/>
  </r>
  <r>
    <n v="75"/>
    <x v="1"/>
    <d v="2021-05-20T00:00:00"/>
    <n v="5"/>
    <n v="0"/>
    <n v="5"/>
    <n v="0"/>
    <n v="0"/>
    <n v="102"/>
    <n v="0"/>
    <x v="1"/>
    <x v="13"/>
    <s v="N"/>
    <n v="0"/>
    <n v="0"/>
    <n v="0"/>
  </r>
  <r>
    <n v="75"/>
    <x v="2"/>
    <d v="2021-05-20T00:00:00"/>
    <n v="2"/>
    <n v="1"/>
    <n v="0"/>
    <n v="0"/>
    <n v="1"/>
    <n v="130"/>
    <n v="0"/>
    <x v="1"/>
    <x v="13"/>
    <s v="N"/>
    <n v="0"/>
    <n v="0"/>
    <n v="0"/>
  </r>
  <r>
    <n v="75"/>
    <x v="3"/>
    <d v="2021-05-20T00:00:00"/>
    <n v="18"/>
    <n v="4"/>
    <n v="11"/>
    <n v="2"/>
    <n v="1"/>
    <n v="455"/>
    <n v="2"/>
    <x v="1"/>
    <x v="13"/>
    <s v="N"/>
    <n v="737185"/>
    <n v="677888"/>
    <n v="714716"/>
  </r>
  <r>
    <n v="75"/>
    <x v="4"/>
    <d v="2021-05-20T00:00:00"/>
    <n v="13"/>
    <n v="3"/>
    <n v="9"/>
    <n v="1"/>
    <n v="0"/>
    <n v="667"/>
    <n v="3"/>
    <x v="1"/>
    <x v="13"/>
    <s v="N"/>
    <n v="679104"/>
    <n v="590451"/>
    <n v="644326"/>
  </r>
  <r>
    <n v="75"/>
    <x v="5"/>
    <d v="2021-05-20T00:00:00"/>
    <n v="41"/>
    <n v="14"/>
    <n v="26"/>
    <n v="1"/>
    <n v="0"/>
    <n v="1127"/>
    <n v="25"/>
    <x v="1"/>
    <x v="13"/>
    <s v="N"/>
    <n v="757513"/>
    <n v="610564"/>
    <n v="704544"/>
  </r>
  <r>
    <n v="75"/>
    <x v="6"/>
    <d v="2021-05-20T00:00:00"/>
    <n v="107"/>
    <n v="33"/>
    <n v="60"/>
    <n v="13"/>
    <n v="1"/>
    <n v="2006"/>
    <n v="96"/>
    <x v="1"/>
    <x v="13"/>
    <s v="N"/>
    <n v="804241"/>
    <n v="472442"/>
    <n v="697317"/>
  </r>
  <r>
    <n v="75"/>
    <x v="7"/>
    <d v="2021-05-20T00:00:00"/>
    <n v="178"/>
    <n v="59"/>
    <n v="76"/>
    <n v="40"/>
    <n v="3"/>
    <n v="2696"/>
    <n v="296"/>
    <x v="1"/>
    <x v="13"/>
    <s v="Y"/>
    <n v="809683"/>
    <n v="272473"/>
    <n v="657438"/>
  </r>
  <r>
    <n v="75"/>
    <x v="8"/>
    <d v="2021-05-20T00:00:00"/>
    <n v="231"/>
    <n v="46"/>
    <n v="105"/>
    <n v="79"/>
    <n v="1"/>
    <n v="3161"/>
    <n v="734"/>
    <x v="1"/>
    <x v="13"/>
    <s v="Y"/>
    <n v="601384"/>
    <n v="82845"/>
    <n v="270284"/>
  </r>
  <r>
    <n v="75"/>
    <x v="9"/>
    <d v="2021-05-20T00:00:00"/>
    <n v="288"/>
    <n v="19"/>
    <n v="165"/>
    <n v="104"/>
    <n v="0"/>
    <n v="3762"/>
    <n v="1532"/>
    <x v="1"/>
    <x v="13"/>
    <s v="Y"/>
    <n v="459094"/>
    <n v="106449"/>
    <n v="177506"/>
  </r>
  <r>
    <n v="75"/>
    <x v="10"/>
    <d v="2021-05-20T00:00:00"/>
    <n v="147"/>
    <n v="3"/>
    <n v="90"/>
    <n v="54"/>
    <n v="0"/>
    <n v="1878"/>
    <n v="1004"/>
    <x v="1"/>
    <x v="13"/>
    <s v="Y"/>
    <n v="0"/>
    <n v="0"/>
    <n v="0"/>
  </r>
  <r>
    <n v="76"/>
    <x v="0"/>
    <d v="2021-05-20T00:00:00"/>
    <n v="1148"/>
    <n v="219"/>
    <n v="506"/>
    <n v="411"/>
    <n v="12"/>
    <n v="20472"/>
    <n v="4432"/>
    <x v="1"/>
    <x v="14"/>
    <s v="N"/>
    <n v="5924858"/>
    <n v="4019754"/>
    <n v="4999720"/>
  </r>
  <r>
    <n v="76"/>
    <x v="1"/>
    <d v="2021-05-20T00:00:00"/>
    <n v="1"/>
    <n v="0"/>
    <n v="1"/>
    <n v="0"/>
    <n v="0"/>
    <n v="154"/>
    <n v="0"/>
    <x v="1"/>
    <x v="14"/>
    <s v="N"/>
    <n v="0"/>
    <n v="0"/>
    <n v="0"/>
  </r>
  <r>
    <n v="76"/>
    <x v="2"/>
    <d v="2021-05-20T00:00:00"/>
    <n v="6"/>
    <n v="0"/>
    <n v="6"/>
    <n v="0"/>
    <n v="0"/>
    <n v="181"/>
    <n v="0"/>
    <x v="1"/>
    <x v="14"/>
    <s v="N"/>
    <n v="0"/>
    <n v="0"/>
    <n v="0"/>
  </r>
  <r>
    <n v="76"/>
    <x v="3"/>
    <d v="2021-05-20T00:00:00"/>
    <n v="12"/>
    <n v="1"/>
    <n v="11"/>
    <n v="0"/>
    <n v="0"/>
    <n v="555"/>
    <n v="3"/>
    <x v="1"/>
    <x v="14"/>
    <s v="N"/>
    <n v="778710"/>
    <n v="717927"/>
    <n v="756997"/>
  </r>
  <r>
    <n v="76"/>
    <x v="4"/>
    <d v="2021-05-20T00:00:00"/>
    <n v="26"/>
    <n v="6"/>
    <n v="19"/>
    <n v="0"/>
    <n v="1"/>
    <n v="908"/>
    <n v="5"/>
    <x v="1"/>
    <x v="14"/>
    <s v="N"/>
    <n v="694345"/>
    <n v="605869"/>
    <n v="661259"/>
  </r>
  <r>
    <n v="76"/>
    <x v="5"/>
    <d v="2021-05-20T00:00:00"/>
    <n v="49"/>
    <n v="11"/>
    <n v="29"/>
    <n v="9"/>
    <n v="0"/>
    <n v="1510"/>
    <n v="28"/>
    <x v="1"/>
    <x v="14"/>
    <s v="N"/>
    <n v="740353"/>
    <n v="587066"/>
    <n v="687953"/>
  </r>
  <r>
    <n v="76"/>
    <x v="6"/>
    <d v="2021-05-20T00:00:00"/>
    <n v="100"/>
    <n v="41"/>
    <n v="39"/>
    <n v="17"/>
    <n v="3"/>
    <n v="2696"/>
    <n v="90"/>
    <x v="1"/>
    <x v="14"/>
    <s v="N"/>
    <n v="786358"/>
    <n v="455670"/>
    <n v="678818"/>
  </r>
  <r>
    <n v="76"/>
    <x v="7"/>
    <d v="2021-05-20T00:00:00"/>
    <n v="208"/>
    <n v="71"/>
    <n v="75"/>
    <n v="58"/>
    <n v="4"/>
    <n v="3623"/>
    <n v="405"/>
    <x v="1"/>
    <x v="14"/>
    <s v="Y"/>
    <n v="753886"/>
    <n v="269492"/>
    <n v="604108"/>
  </r>
  <r>
    <n v="76"/>
    <x v="8"/>
    <d v="2021-05-20T00:00:00"/>
    <n v="307"/>
    <n v="71"/>
    <n v="112"/>
    <n v="122"/>
    <n v="2"/>
    <n v="4298"/>
    <n v="958"/>
    <x v="1"/>
    <x v="14"/>
    <s v="Y"/>
    <n v="572470"/>
    <n v="97575"/>
    <n v="260902"/>
  </r>
  <r>
    <n v="76"/>
    <x v="9"/>
    <d v="2021-05-20T00:00:00"/>
    <n v="315"/>
    <n v="17"/>
    <n v="155"/>
    <n v="141"/>
    <n v="2"/>
    <n v="4419"/>
    <n v="1769"/>
    <x v="1"/>
    <x v="14"/>
    <s v="Y"/>
    <n v="421210"/>
    <n v="109337"/>
    <n v="172355"/>
  </r>
  <r>
    <n v="76"/>
    <x v="10"/>
    <d v="2021-05-20T00:00:00"/>
    <n v="123"/>
    <n v="0"/>
    <n v="59"/>
    <n v="64"/>
    <n v="0"/>
    <n v="2055"/>
    <n v="1172"/>
    <x v="1"/>
    <x v="14"/>
    <s v="Y"/>
    <n v="0"/>
    <n v="0"/>
    <n v="0"/>
  </r>
  <r>
    <n v="84"/>
    <x v="0"/>
    <d v="2021-05-20T00:00:00"/>
    <n v="2401"/>
    <n v="407"/>
    <n v="1240"/>
    <n v="715"/>
    <n v="39"/>
    <n v="49101"/>
    <n v="11366"/>
    <x v="1"/>
    <x v="15"/>
    <s v="N"/>
    <n v="8032377"/>
    <n v="5610912"/>
    <n v="6887417"/>
  </r>
  <r>
    <n v="84"/>
    <x v="1"/>
    <d v="2021-05-20T00:00:00"/>
    <n v="4"/>
    <n v="3"/>
    <n v="1"/>
    <n v="0"/>
    <n v="0"/>
    <n v="303"/>
    <n v="0"/>
    <x v="1"/>
    <x v="15"/>
    <s v="N"/>
    <n v="0"/>
    <n v="0"/>
    <n v="0"/>
  </r>
  <r>
    <n v="84"/>
    <x v="2"/>
    <d v="2021-05-20T00:00:00"/>
    <n v="13"/>
    <n v="2"/>
    <n v="5"/>
    <n v="1"/>
    <n v="5"/>
    <n v="424"/>
    <n v="1"/>
    <x v="1"/>
    <x v="15"/>
    <s v="N"/>
    <n v="0"/>
    <n v="0"/>
    <n v="0"/>
  </r>
  <r>
    <n v="84"/>
    <x v="3"/>
    <d v="2021-05-20T00:00:00"/>
    <n v="14"/>
    <n v="2"/>
    <n v="11"/>
    <n v="1"/>
    <n v="0"/>
    <n v="1396"/>
    <n v="11"/>
    <x v="1"/>
    <x v="15"/>
    <s v="N"/>
    <n v="1093822"/>
    <n v="991996"/>
    <n v="1059497"/>
  </r>
  <r>
    <n v="84"/>
    <x v="4"/>
    <d v="2021-05-20T00:00:00"/>
    <n v="36"/>
    <n v="12"/>
    <n v="19"/>
    <n v="3"/>
    <n v="2"/>
    <n v="2214"/>
    <n v="17"/>
    <x v="1"/>
    <x v="15"/>
    <s v="N"/>
    <n v="1005784"/>
    <n v="866828"/>
    <n v="958203"/>
  </r>
  <r>
    <n v="84"/>
    <x v="5"/>
    <d v="2021-05-20T00:00:00"/>
    <n v="107"/>
    <n v="29"/>
    <n v="65"/>
    <n v="10"/>
    <n v="3"/>
    <n v="3396"/>
    <n v="75"/>
    <x v="1"/>
    <x v="15"/>
    <s v="N"/>
    <n v="1035354"/>
    <n v="817889"/>
    <n v="965602"/>
  </r>
  <r>
    <n v="84"/>
    <x v="6"/>
    <d v="2021-05-20T00:00:00"/>
    <n v="246"/>
    <n v="74"/>
    <n v="119"/>
    <n v="50"/>
    <n v="3"/>
    <n v="6006"/>
    <n v="267"/>
    <x v="1"/>
    <x v="15"/>
    <s v="N"/>
    <n v="1044459"/>
    <n v="607553"/>
    <n v="907048"/>
  </r>
  <r>
    <n v="84"/>
    <x v="7"/>
    <d v="2021-05-20T00:00:00"/>
    <n v="484"/>
    <n v="141"/>
    <n v="226"/>
    <n v="107"/>
    <n v="10"/>
    <n v="8021"/>
    <n v="978"/>
    <x v="1"/>
    <x v="15"/>
    <s v="Y"/>
    <n v="926660"/>
    <n v="336038"/>
    <n v="747163"/>
  </r>
  <r>
    <n v="84"/>
    <x v="8"/>
    <d v="2021-05-20T00:00:00"/>
    <n v="659"/>
    <n v="123"/>
    <n v="331"/>
    <n v="194"/>
    <n v="11"/>
    <n v="10342"/>
    <n v="2496"/>
    <x v="1"/>
    <x v="15"/>
    <s v="Y"/>
    <n v="687362"/>
    <n v="124134"/>
    <n v="313901"/>
  </r>
  <r>
    <n v="84"/>
    <x v="9"/>
    <d v="2021-05-20T00:00:00"/>
    <n v="579"/>
    <n v="18"/>
    <n v="326"/>
    <n v="230"/>
    <n v="5"/>
    <n v="11280"/>
    <n v="4704"/>
    <x v="1"/>
    <x v="15"/>
    <s v="Y"/>
    <n v="497587"/>
    <n v="126202"/>
    <n v="194890"/>
  </r>
  <r>
    <n v="84"/>
    <x v="10"/>
    <d v="2021-05-20T00:00:00"/>
    <n v="235"/>
    <n v="2"/>
    <n v="120"/>
    <n v="113"/>
    <n v="0"/>
    <n v="5127"/>
    <n v="2739"/>
    <x v="1"/>
    <x v="15"/>
    <s v="Y"/>
    <n v="0"/>
    <n v="0"/>
    <n v="0"/>
  </r>
  <r>
    <n v="93"/>
    <x v="0"/>
    <d v="2021-05-20T00:00:00"/>
    <n v="1954"/>
    <n v="336"/>
    <n v="707"/>
    <n v="884"/>
    <n v="27"/>
    <n v="38680"/>
    <n v="7836"/>
    <x v="1"/>
    <x v="16"/>
    <s v="N"/>
    <n v="5055651"/>
    <n v="3444005"/>
    <n v="4204957"/>
  </r>
  <r>
    <n v="93"/>
    <x v="1"/>
    <d v="2021-05-20T00:00:00"/>
    <n v="5"/>
    <n v="0"/>
    <n v="4"/>
    <n v="1"/>
    <n v="0"/>
    <n v="288"/>
    <n v="0"/>
    <x v="1"/>
    <x v="16"/>
    <s v="N"/>
    <n v="0"/>
    <n v="0"/>
    <n v="0"/>
  </r>
  <r>
    <n v="93"/>
    <x v="2"/>
    <d v="2021-05-20T00:00:00"/>
    <n v="4"/>
    <n v="0"/>
    <n v="3"/>
    <n v="0"/>
    <n v="1"/>
    <n v="383"/>
    <n v="0"/>
    <x v="1"/>
    <x v="16"/>
    <s v="N"/>
    <n v="0"/>
    <n v="0"/>
    <n v="0"/>
  </r>
  <r>
    <n v="93"/>
    <x v="3"/>
    <d v="2021-05-20T00:00:00"/>
    <n v="22"/>
    <n v="3"/>
    <n v="14"/>
    <n v="4"/>
    <n v="1"/>
    <n v="1280"/>
    <n v="6"/>
    <x v="1"/>
    <x v="16"/>
    <s v="N"/>
    <n v="624707"/>
    <n v="570921"/>
    <n v="606865"/>
  </r>
  <r>
    <n v="93"/>
    <x v="4"/>
    <d v="2021-05-20T00:00:00"/>
    <n v="46"/>
    <n v="7"/>
    <n v="22"/>
    <n v="12"/>
    <n v="5"/>
    <n v="2054"/>
    <n v="11"/>
    <x v="1"/>
    <x v="16"/>
    <s v="N"/>
    <n v="599102"/>
    <n v="516825"/>
    <n v="569262"/>
  </r>
  <r>
    <n v="93"/>
    <x v="5"/>
    <d v="2021-05-20T00:00:00"/>
    <n v="88"/>
    <n v="17"/>
    <n v="35"/>
    <n v="31"/>
    <n v="5"/>
    <n v="2991"/>
    <n v="50"/>
    <x v="1"/>
    <x v="16"/>
    <s v="N"/>
    <n v="631386"/>
    <n v="487742"/>
    <n v="580187"/>
  </r>
  <r>
    <n v="93"/>
    <x v="6"/>
    <d v="2021-05-20T00:00:00"/>
    <n v="226"/>
    <n v="67"/>
    <n v="85"/>
    <n v="67"/>
    <n v="7"/>
    <n v="5323"/>
    <n v="205"/>
    <x v="1"/>
    <x v="16"/>
    <s v="N"/>
    <n v="678493"/>
    <n v="391921"/>
    <n v="572478"/>
  </r>
  <r>
    <n v="93"/>
    <x v="7"/>
    <d v="2021-05-20T00:00:00"/>
    <n v="377"/>
    <n v="115"/>
    <n v="114"/>
    <n v="145"/>
    <n v="3"/>
    <n v="7128"/>
    <n v="692"/>
    <x v="1"/>
    <x v="16"/>
    <s v="Y"/>
    <n v="632786"/>
    <n v="247030"/>
    <n v="476698"/>
  </r>
  <r>
    <n v="93"/>
    <x v="8"/>
    <d v="2021-05-20T00:00:00"/>
    <n v="504"/>
    <n v="104"/>
    <n v="166"/>
    <n v="230"/>
    <n v="4"/>
    <n v="7859"/>
    <n v="1766"/>
    <x v="1"/>
    <x v="16"/>
    <s v="Y"/>
    <n v="509519"/>
    <n v="110711"/>
    <n v="230016"/>
  </r>
  <r>
    <n v="93"/>
    <x v="9"/>
    <d v="2021-05-20T00:00:00"/>
    <n v="464"/>
    <n v="20"/>
    <n v="177"/>
    <n v="266"/>
    <n v="1"/>
    <n v="7662"/>
    <n v="3238"/>
    <x v="1"/>
    <x v="16"/>
    <s v="Y"/>
    <n v="365644"/>
    <n v="105654"/>
    <n v="155674"/>
  </r>
  <r>
    <n v="93"/>
    <x v="10"/>
    <d v="2021-05-20T00:00:00"/>
    <n v="206"/>
    <n v="3"/>
    <n v="83"/>
    <n v="120"/>
    <n v="0"/>
    <n v="3404"/>
    <n v="1837"/>
    <x v="1"/>
    <x v="16"/>
    <s v="Y"/>
    <n v="0"/>
    <n v="0"/>
    <n v="0"/>
  </r>
  <r>
    <n v="94"/>
    <x v="0"/>
    <d v="2021-05-20T00:00:00"/>
    <n v="47"/>
    <n v="7"/>
    <n v="8"/>
    <n v="27"/>
    <n v="5"/>
    <n v="920"/>
    <n v="205"/>
    <x v="0"/>
    <x v="17"/>
    <s v="N"/>
    <n v="344679"/>
    <n v="211016"/>
    <n v="268452"/>
  </r>
  <r>
    <n v="94"/>
    <x v="1"/>
    <d v="2021-05-20T00:00:00"/>
    <n v="0"/>
    <n v="0"/>
    <n v="0"/>
    <n v="0"/>
    <n v="0"/>
    <n v="11"/>
    <n v="0"/>
    <x v="0"/>
    <x v="17"/>
    <s v="N"/>
    <n v="0"/>
    <n v="0"/>
    <n v="0"/>
  </r>
  <r>
    <n v="94"/>
    <x v="2"/>
    <d v="2021-05-20T00:00:00"/>
    <n v="0"/>
    <n v="0"/>
    <n v="0"/>
    <n v="0"/>
    <n v="0"/>
    <n v="5"/>
    <n v="0"/>
    <x v="0"/>
    <x v="17"/>
    <s v="N"/>
    <n v="0"/>
    <n v="0"/>
    <n v="0"/>
  </r>
  <r>
    <n v="94"/>
    <x v="3"/>
    <d v="2021-05-20T00:00:00"/>
    <n v="0"/>
    <n v="0"/>
    <n v="0"/>
    <n v="0"/>
    <n v="0"/>
    <n v="22"/>
    <n v="0"/>
    <x v="0"/>
    <x v="17"/>
    <s v="N"/>
    <n v="40099"/>
    <n v="33669"/>
    <n v="38832"/>
  </r>
  <r>
    <n v="94"/>
    <x v="4"/>
    <d v="2021-05-20T00:00:00"/>
    <n v="2"/>
    <n v="0"/>
    <n v="0"/>
    <n v="2"/>
    <n v="0"/>
    <n v="51"/>
    <n v="1"/>
    <x v="0"/>
    <x v="17"/>
    <s v="N"/>
    <n v="43624"/>
    <n v="33368"/>
    <n v="40582"/>
  </r>
  <r>
    <n v="94"/>
    <x v="5"/>
    <d v="2021-05-20T00:00:00"/>
    <n v="2"/>
    <n v="0"/>
    <n v="1"/>
    <n v="0"/>
    <n v="1"/>
    <n v="62"/>
    <n v="2"/>
    <x v="0"/>
    <x v="17"/>
    <s v="N"/>
    <n v="45205"/>
    <n v="28328"/>
    <n v="38908"/>
  </r>
  <r>
    <n v="94"/>
    <x v="6"/>
    <d v="2021-05-20T00:00:00"/>
    <n v="6"/>
    <n v="2"/>
    <n v="2"/>
    <n v="1"/>
    <n v="1"/>
    <n v="131"/>
    <n v="8"/>
    <x v="0"/>
    <x v="17"/>
    <s v="N"/>
    <n v="47970"/>
    <n v="21823"/>
    <n v="35414"/>
  </r>
  <r>
    <n v="94"/>
    <x v="7"/>
    <d v="2021-05-20T00:00:00"/>
    <n v="10"/>
    <n v="3"/>
    <n v="2"/>
    <n v="4"/>
    <n v="1"/>
    <n v="170"/>
    <n v="22"/>
    <x v="0"/>
    <x v="17"/>
    <s v="Y"/>
    <n v="45095"/>
    <n v="14633"/>
    <n v="27552"/>
  </r>
  <r>
    <n v="94"/>
    <x v="8"/>
    <d v="2021-05-20T00:00:00"/>
    <n v="11"/>
    <n v="2"/>
    <n v="0"/>
    <n v="7"/>
    <n v="2"/>
    <n v="204"/>
    <n v="49"/>
    <x v="0"/>
    <x v="17"/>
    <s v="Y"/>
    <n v="36685"/>
    <n v="9931"/>
    <n v="15580"/>
  </r>
  <r>
    <n v="94"/>
    <x v="9"/>
    <d v="2021-05-20T00:00:00"/>
    <n v="11"/>
    <n v="0"/>
    <n v="1"/>
    <n v="10"/>
    <n v="0"/>
    <n v="181"/>
    <n v="80"/>
    <x v="0"/>
    <x v="17"/>
    <s v="Y"/>
    <n v="24184"/>
    <n v="7524"/>
    <n v="9785"/>
  </r>
  <r>
    <n v="94"/>
    <x v="10"/>
    <d v="2021-05-20T00:00:00"/>
    <n v="5"/>
    <n v="0"/>
    <n v="2"/>
    <n v="3"/>
    <n v="0"/>
    <n v="81"/>
    <n v="43"/>
    <x v="0"/>
    <x v="17"/>
    <s v="Y"/>
    <n v="0"/>
    <n v="0"/>
    <n v="0"/>
  </r>
  <r>
    <m/>
    <x v="11"/>
    <m/>
    <m/>
    <m/>
    <m/>
    <m/>
    <m/>
    <m/>
    <m/>
    <x v="2"/>
    <x v="18"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3">
  <r>
    <n v="1"/>
    <x v="0"/>
    <d v="2021-05-19T00:00:00"/>
    <n v="513"/>
    <n v="137"/>
    <n v="27093"/>
    <n v="1.5169970102978629E-2"/>
    <n v="4.1708190307459493E-3"/>
    <n v="26682"/>
    <n v="26980"/>
    <n v="29"/>
    <x v="0"/>
    <x v="0"/>
    <x v="0"/>
  </r>
  <r>
    <n v="1"/>
    <x v="1"/>
    <d v="2021-05-19T00:00:00"/>
    <n v="766"/>
    <n v="301"/>
    <n v="16795"/>
    <n v="4.0428699017564754E-2"/>
    <n v="1.6433462339982139E-2"/>
    <n v="16116"/>
    <n v="16519"/>
    <n v="29"/>
    <x v="0"/>
    <x v="0"/>
    <x v="0"/>
  </r>
  <r>
    <n v="1"/>
    <x v="2"/>
    <d v="2021-05-19T00:00:00"/>
    <n v="2186"/>
    <n v="844"/>
    <n v="37149"/>
    <n v="5.2518237368435222E-2"/>
    <n v="1.9812107997523486E-2"/>
    <n v="35198"/>
    <n v="36413"/>
    <n v="39"/>
    <x v="0"/>
    <x v="0"/>
    <x v="0"/>
  </r>
  <r>
    <n v="1"/>
    <x v="3"/>
    <d v="2021-05-19T00:00:00"/>
    <n v="3644"/>
    <n v="1499"/>
    <n v="48928"/>
    <n v="6.7016841072596464E-2"/>
    <n v="2.6774035317200785E-2"/>
    <n v="45649"/>
    <n v="47618"/>
    <n v="49"/>
    <x v="0"/>
    <x v="0"/>
    <x v="0"/>
  </r>
  <r>
    <n v="1"/>
    <x v="4"/>
    <d v="2021-05-19T00:00:00"/>
    <n v="5697"/>
    <n v="2439"/>
    <n v="60524"/>
    <n v="8.6560703192122126E-2"/>
    <n v="3.6580530037671005E-2"/>
    <n v="55285"/>
    <n v="58310"/>
    <n v="59"/>
    <x v="0"/>
    <x v="0"/>
    <x v="0"/>
  </r>
  <r>
    <n v="1"/>
    <x v="5"/>
    <d v="2021-05-19T00:00:00"/>
    <n v="3429"/>
    <n v="1485"/>
    <n v="27495"/>
    <n v="0.11500272776868521"/>
    <n v="4.8990725586470267E-2"/>
    <n v="24333"/>
    <n v="26148"/>
    <n v="69"/>
    <x v="0"/>
    <x v="0"/>
    <x v="1"/>
  </r>
  <r>
    <n v="1"/>
    <x v="6"/>
    <d v="2021-05-19T00:00:00"/>
    <n v="3550"/>
    <n v="1606"/>
    <n v="23618"/>
    <n v="0.13968159878059108"/>
    <n v="6.0674062155982728E-2"/>
    <n v="20319"/>
    <n v="22185"/>
    <n v="69"/>
    <x v="0"/>
    <x v="0"/>
    <x v="1"/>
  </r>
  <r>
    <n v="1"/>
    <x v="7"/>
    <d v="2021-05-19T00:00:00"/>
    <n v="3226"/>
    <n v="1496"/>
    <n v="19823"/>
    <n v="0.15184381778741865"/>
    <n v="6.896029864299047E-2"/>
    <n v="16813"/>
    <n v="18456"/>
    <n v="79"/>
    <x v="0"/>
    <x v="0"/>
    <x v="1"/>
  </r>
  <r>
    <n v="1"/>
    <x v="8"/>
    <d v="2021-05-19T00:00:00"/>
    <n v="2197"/>
    <n v="1220"/>
    <n v="13239"/>
    <n v="0.15711156431754664"/>
    <n v="8.5882619533197369E-2"/>
    <n v="11159"/>
    <n v="12102"/>
    <n v="79"/>
    <x v="0"/>
    <x v="0"/>
    <x v="1"/>
  </r>
  <r>
    <n v="1"/>
    <x v="9"/>
    <d v="2021-05-19T00:00:00"/>
    <n v="2344"/>
    <n v="1355"/>
    <n v="20928"/>
    <n v="0.10540902140672782"/>
    <n v="6.0158639143730888E-2"/>
    <n v="18722"/>
    <n v="19669"/>
    <n v="89"/>
    <x v="0"/>
    <x v="0"/>
    <x v="1"/>
  </r>
  <r>
    <n v="2"/>
    <x v="0"/>
    <d v="2021-05-19T00:00:00"/>
    <n v="1083"/>
    <n v="466"/>
    <n v="24337"/>
    <n v="4.1993672186382877E-2"/>
    <n v="1.6928955910753173E-2"/>
    <n v="23315"/>
    <n v="23925"/>
    <n v="29"/>
    <x v="0"/>
    <x v="1"/>
    <x v="0"/>
  </r>
  <r>
    <n v="2"/>
    <x v="1"/>
    <d v="2021-05-19T00:00:00"/>
    <n v="1413"/>
    <n v="793"/>
    <n v="15561"/>
    <n v="8.6691086691086688E-2"/>
    <n v="4.5755414176466808E-2"/>
    <n v="14212"/>
    <n v="14849"/>
    <n v="29"/>
    <x v="0"/>
    <x v="1"/>
    <x v="0"/>
  </r>
  <r>
    <n v="2"/>
    <x v="2"/>
    <d v="2021-05-19T00:00:00"/>
    <n v="4135"/>
    <n v="2397"/>
    <n v="34280"/>
    <n v="0.11598599766627771"/>
    <n v="6.3535589264877484E-2"/>
    <n v="30304"/>
    <n v="32102"/>
    <n v="39"/>
    <x v="0"/>
    <x v="1"/>
    <x v="0"/>
  </r>
  <r>
    <n v="2"/>
    <x v="3"/>
    <d v="2021-05-19T00:00:00"/>
    <n v="6108"/>
    <n v="3828"/>
    <n v="42967"/>
    <n v="0.13771033583913236"/>
    <n v="8.0759652756766817E-2"/>
    <n v="37050"/>
    <n v="39497"/>
    <n v="49"/>
    <x v="0"/>
    <x v="1"/>
    <x v="0"/>
  </r>
  <r>
    <n v="2"/>
    <x v="4"/>
    <d v="2021-05-19T00:00:00"/>
    <n v="9025"/>
    <n v="5466"/>
    <n v="62671"/>
    <n v="0.14051156037082543"/>
    <n v="7.9558328413460777E-2"/>
    <n v="53865"/>
    <n v="57685"/>
    <n v="59"/>
    <x v="0"/>
    <x v="1"/>
    <x v="0"/>
  </r>
  <r>
    <n v="2"/>
    <x v="5"/>
    <d v="2021-05-19T00:00:00"/>
    <n v="5169"/>
    <n v="2987"/>
    <n v="28516"/>
    <n v="0.17604152054986674"/>
    <n v="9.5385046991162861E-2"/>
    <n v="23496"/>
    <n v="25796"/>
    <n v="69"/>
    <x v="0"/>
    <x v="1"/>
    <x v="1"/>
  </r>
  <r>
    <n v="2"/>
    <x v="6"/>
    <d v="2021-05-19T00:00:00"/>
    <n v="5321"/>
    <n v="3066"/>
    <n v="24040"/>
    <n v="0.21447587354409317"/>
    <n v="0.11747088186356074"/>
    <n v="18884"/>
    <n v="21216"/>
    <n v="69"/>
    <x v="0"/>
    <x v="1"/>
    <x v="1"/>
  </r>
  <r>
    <n v="2"/>
    <x v="7"/>
    <d v="2021-05-19T00:00:00"/>
    <n v="5005"/>
    <n v="3034"/>
    <n v="19607"/>
    <n v="0.24787065843831285"/>
    <n v="0.14382618452593462"/>
    <n v="14747"/>
    <n v="16787"/>
    <n v="79"/>
    <x v="0"/>
    <x v="1"/>
    <x v="1"/>
  </r>
  <r>
    <n v="2"/>
    <x v="8"/>
    <d v="2021-05-19T00:00:00"/>
    <n v="3551"/>
    <n v="2355"/>
    <n v="13902"/>
    <n v="0.24773413897280966"/>
    <n v="0.16119982736296937"/>
    <n v="10458"/>
    <n v="11661"/>
    <n v="79"/>
    <x v="0"/>
    <x v="1"/>
    <x v="1"/>
  </r>
  <r>
    <n v="2"/>
    <x v="9"/>
    <d v="2021-05-19T00:00:00"/>
    <n v="3637"/>
    <n v="2283"/>
    <n v="24265"/>
    <n v="0.14522975479085101"/>
    <n v="8.8192870389449826E-2"/>
    <n v="20741"/>
    <n v="22125"/>
    <n v="89"/>
    <x v="0"/>
    <x v="1"/>
    <x v="1"/>
  </r>
  <r>
    <n v="3"/>
    <x v="0"/>
    <d v="2021-05-19T00:00:00"/>
    <n v="1417"/>
    <n v="246"/>
    <n v="30954"/>
    <n v="3.9639465012599344E-2"/>
    <n v="6.364282483685469E-3"/>
    <n v="29727"/>
    <n v="30757"/>
    <n v="29"/>
    <x v="0"/>
    <x v="2"/>
    <x v="0"/>
  </r>
  <r>
    <n v="3"/>
    <x v="1"/>
    <d v="2021-05-19T00:00:00"/>
    <n v="1943"/>
    <n v="566"/>
    <n v="19945"/>
    <n v="8.8794184006016547E-2"/>
    <n v="2.4818250188017046E-2"/>
    <n v="18174"/>
    <n v="19450"/>
    <n v="29"/>
    <x v="0"/>
    <x v="2"/>
    <x v="0"/>
  </r>
  <r>
    <n v="3"/>
    <x v="2"/>
    <d v="2021-05-19T00:00:00"/>
    <n v="5910"/>
    <n v="2454"/>
    <n v="39602"/>
    <n v="0.140321195899197"/>
    <n v="5.0906519872733702E-2"/>
    <n v="34045"/>
    <n v="37586"/>
    <n v="39"/>
    <x v="0"/>
    <x v="2"/>
    <x v="0"/>
  </r>
  <r>
    <n v="3"/>
    <x v="3"/>
    <d v="2021-05-19T00:00:00"/>
    <n v="6748"/>
    <n v="3215"/>
    <n v="34757"/>
    <n v="0.1866098915326409"/>
    <n v="7.6703973300342371E-2"/>
    <n v="28271"/>
    <n v="32091"/>
    <n v="49"/>
    <x v="0"/>
    <x v="2"/>
    <x v="0"/>
  </r>
  <r>
    <n v="3"/>
    <x v="4"/>
    <d v="2021-05-19T00:00:00"/>
    <n v="7660"/>
    <n v="5043"/>
    <n v="27026"/>
    <n v="0.27566047509805375"/>
    <n v="0.17583068156589951"/>
    <n v="19576"/>
    <n v="22274"/>
    <n v="59"/>
    <x v="0"/>
    <x v="2"/>
    <x v="0"/>
  </r>
  <r>
    <n v="3"/>
    <x v="5"/>
    <d v="2021-05-19T00:00:00"/>
    <n v="2934"/>
    <n v="2002"/>
    <n v="10200"/>
    <n v="0.28186274509803921"/>
    <n v="0.18647058823529411"/>
    <n v="7325"/>
    <n v="8298"/>
    <n v="69"/>
    <x v="0"/>
    <x v="2"/>
    <x v="1"/>
  </r>
  <r>
    <n v="3"/>
    <x v="6"/>
    <d v="2021-05-19T00:00:00"/>
    <n v="2063"/>
    <n v="1487"/>
    <n v="7246"/>
    <n v="0.27794645321556721"/>
    <n v="0.19376207562793266"/>
    <n v="5232"/>
    <n v="5842"/>
    <n v="69"/>
    <x v="0"/>
    <x v="2"/>
    <x v="1"/>
  </r>
  <r>
    <n v="3"/>
    <x v="7"/>
    <d v="2021-05-19T00:00:00"/>
    <n v="1396"/>
    <n v="1006"/>
    <n v="4665"/>
    <n v="0.29453376205787779"/>
    <n v="0.20278670953912112"/>
    <n v="3291"/>
    <n v="3719"/>
    <n v="79"/>
    <x v="0"/>
    <x v="2"/>
    <x v="1"/>
  </r>
  <r>
    <n v="3"/>
    <x v="8"/>
    <d v="2021-05-19T00:00:00"/>
    <n v="815"/>
    <n v="633"/>
    <n v="2703"/>
    <n v="0.29707732149463562"/>
    <n v="0.22160562338142803"/>
    <n v="1900"/>
    <n v="2104"/>
    <n v="79"/>
    <x v="0"/>
    <x v="2"/>
    <x v="1"/>
  </r>
  <r>
    <n v="3"/>
    <x v="9"/>
    <d v="2021-05-19T00:00:00"/>
    <n v="721"/>
    <n v="540"/>
    <n v="3390"/>
    <n v="0.20973451327433629"/>
    <n v="0.15280235988200591"/>
    <n v="2679"/>
    <n v="2872"/>
    <n v="89"/>
    <x v="0"/>
    <x v="2"/>
    <x v="1"/>
  </r>
  <r>
    <n v="4"/>
    <x v="0"/>
    <d v="2021-05-19T00:00:00"/>
    <n v="2588"/>
    <n v="667"/>
    <n v="74456"/>
    <n v="2.6445148812721607E-2"/>
    <n v="7.9241431180831629E-3"/>
    <n v="72487"/>
    <n v="73866"/>
    <n v="29"/>
    <x v="0"/>
    <x v="3"/>
    <x v="0"/>
  </r>
  <r>
    <n v="4"/>
    <x v="1"/>
    <d v="2021-05-19T00:00:00"/>
    <n v="3739"/>
    <n v="1711"/>
    <n v="48787"/>
    <n v="6.5529751778137621E-2"/>
    <n v="3.1975731239879478E-2"/>
    <n v="45590"/>
    <n v="47227"/>
    <n v="29"/>
    <x v="0"/>
    <x v="3"/>
    <x v="0"/>
  </r>
  <r>
    <n v="4"/>
    <x v="2"/>
    <d v="2021-05-19T00:00:00"/>
    <n v="10965"/>
    <n v="4318"/>
    <n v="104568"/>
    <n v="8.7961900390176734E-2"/>
    <n v="3.7382373192563691E-2"/>
    <n v="95370"/>
    <n v="100659"/>
    <n v="39"/>
    <x v="0"/>
    <x v="3"/>
    <x v="0"/>
  </r>
  <r>
    <n v="4"/>
    <x v="3"/>
    <d v="2021-05-19T00:00:00"/>
    <n v="16435"/>
    <n v="5602"/>
    <n v="113615"/>
    <n v="0.12100514896800599"/>
    <n v="4.4844430752981564E-2"/>
    <n v="99867"/>
    <n v="108520"/>
    <n v="49"/>
    <x v="0"/>
    <x v="3"/>
    <x v="0"/>
  </r>
  <r>
    <n v="4"/>
    <x v="4"/>
    <d v="2021-05-19T00:00:00"/>
    <n v="31200"/>
    <n v="10697"/>
    <n v="125597"/>
    <n v="0.2277602172026402"/>
    <n v="7.4954019602379032E-2"/>
    <n v="96991"/>
    <n v="116183"/>
    <n v="59"/>
    <x v="0"/>
    <x v="3"/>
    <x v="0"/>
  </r>
  <r>
    <n v="4"/>
    <x v="5"/>
    <d v="2021-05-19T00:00:00"/>
    <n v="16651"/>
    <n v="6925"/>
    <n v="49376"/>
    <n v="0.31648979261179522"/>
    <n v="0.12465570317563189"/>
    <n v="33749"/>
    <n v="43221"/>
    <n v="69"/>
    <x v="0"/>
    <x v="3"/>
    <x v="1"/>
  </r>
  <r>
    <n v="4"/>
    <x v="6"/>
    <d v="2021-05-19T00:00:00"/>
    <n v="15422"/>
    <n v="7493"/>
    <n v="40475"/>
    <n v="0.35997529339098211"/>
    <n v="0.16597899938233476"/>
    <n v="25905"/>
    <n v="33757"/>
    <n v="69"/>
    <x v="0"/>
    <x v="3"/>
    <x v="1"/>
  </r>
  <r>
    <n v="4"/>
    <x v="7"/>
    <d v="2021-05-19T00:00:00"/>
    <n v="12628"/>
    <n v="7984"/>
    <n v="27194"/>
    <n v="0.44697359711701112"/>
    <n v="0.26380819298374641"/>
    <n v="15039"/>
    <n v="20020"/>
    <n v="79"/>
    <x v="0"/>
    <x v="3"/>
    <x v="1"/>
  </r>
  <r>
    <n v="4"/>
    <x v="8"/>
    <d v="2021-05-19T00:00:00"/>
    <n v="9293"/>
    <n v="6979"/>
    <n v="19499"/>
    <n v="0.46243397097287042"/>
    <n v="0.34170983127339866"/>
    <n v="10482"/>
    <n v="12836"/>
    <n v="79"/>
    <x v="0"/>
    <x v="3"/>
    <x v="1"/>
  </r>
  <r>
    <n v="4"/>
    <x v="9"/>
    <d v="2021-05-19T00:00:00"/>
    <n v="10349"/>
    <n v="7722"/>
    <n v="25277"/>
    <n v="0.39882106262610278"/>
    <n v="0.29271669897535307"/>
    <n v="15196"/>
    <n v="17878"/>
    <n v="89"/>
    <x v="0"/>
    <x v="3"/>
    <x v="1"/>
  </r>
  <r>
    <n v="5"/>
    <x v="4"/>
    <d v="2021-05-19T00:00:00"/>
    <n v="1"/>
    <n v="0"/>
    <n v="978.2"/>
    <n v="1.0222858311183807E-3"/>
    <n v="0"/>
    <n v="977.2"/>
    <n v="978.2"/>
    <n v="59"/>
    <x v="0"/>
    <x v="4"/>
    <x v="0"/>
  </r>
  <r>
    <n v="6"/>
    <x v="0"/>
    <d v="2021-05-19T00:00:00"/>
    <n v="718"/>
    <n v="289"/>
    <n v="26827"/>
    <n v="2.5235769933276177E-2"/>
    <n v="9.7290043612778179E-3"/>
    <n v="26150"/>
    <n v="26566"/>
    <n v="29"/>
    <x v="0"/>
    <x v="5"/>
    <x v="0"/>
  </r>
  <r>
    <n v="6"/>
    <x v="1"/>
    <d v="2021-05-19T00:00:00"/>
    <n v="1312"/>
    <n v="710"/>
    <n v="18625"/>
    <n v="6.7060402684563758E-2"/>
    <n v="3.5919463087248325E-2"/>
    <n v="17376"/>
    <n v="17956"/>
    <n v="29"/>
    <x v="0"/>
    <x v="5"/>
    <x v="0"/>
  </r>
  <r>
    <n v="6"/>
    <x v="2"/>
    <d v="2021-05-19T00:00:00"/>
    <n v="3482"/>
    <n v="1796"/>
    <n v="37697"/>
    <n v="8.8123723373212726E-2"/>
    <n v="4.4433244024723456E-2"/>
    <n v="34375"/>
    <n v="36022"/>
    <n v="39"/>
    <x v="0"/>
    <x v="5"/>
    <x v="0"/>
  </r>
  <r>
    <n v="6"/>
    <x v="3"/>
    <d v="2021-05-19T00:00:00"/>
    <n v="4650"/>
    <n v="2727"/>
    <n v="28132"/>
    <n v="0.15821839897625481"/>
    <n v="9.0075359021754592E-2"/>
    <n v="23681"/>
    <n v="25598"/>
    <n v="49"/>
    <x v="0"/>
    <x v="5"/>
    <x v="0"/>
  </r>
  <r>
    <n v="6"/>
    <x v="4"/>
    <d v="2021-05-19T00:00:00"/>
    <n v="4506"/>
    <n v="2984"/>
    <n v="14768"/>
    <n v="0.29570693391115926"/>
    <n v="0.19176598049837487"/>
    <n v="10401"/>
    <n v="11936"/>
    <n v="59"/>
    <x v="0"/>
    <x v="5"/>
    <x v="0"/>
  </r>
  <r>
    <n v="6"/>
    <x v="5"/>
    <d v="2021-05-19T00:00:00"/>
    <n v="1657"/>
    <n v="1141"/>
    <n v="4594"/>
    <n v="0.35328689595124074"/>
    <n v="0.23857205050065303"/>
    <n v="2971"/>
    <n v="3498"/>
    <n v="69"/>
    <x v="0"/>
    <x v="5"/>
    <x v="1"/>
  </r>
  <r>
    <n v="6"/>
    <x v="6"/>
    <d v="2021-05-19T00:00:00"/>
    <n v="1086"/>
    <n v="746"/>
    <n v="3152"/>
    <n v="0.33978426395939088"/>
    <n v="0.22779187817258884"/>
    <n v="2081"/>
    <n v="2434"/>
    <n v="69"/>
    <x v="0"/>
    <x v="5"/>
    <x v="1"/>
  </r>
  <r>
    <n v="6"/>
    <x v="7"/>
    <d v="2021-05-19T00:00:00"/>
    <n v="627"/>
    <n v="353"/>
    <n v="1775"/>
    <n v="0.34309859154929578"/>
    <n v="0.19098591549295774"/>
    <n v="1166"/>
    <n v="1436"/>
    <n v="79"/>
    <x v="0"/>
    <x v="5"/>
    <x v="1"/>
  </r>
  <r>
    <n v="6"/>
    <x v="8"/>
    <d v="2021-05-19T00:00:00"/>
    <n v="367"/>
    <n v="212"/>
    <n v="1259"/>
    <n v="0.28752978554408259"/>
    <n v="0.16600476568705322"/>
    <n v="897"/>
    <n v="1050"/>
    <n v="79"/>
    <x v="0"/>
    <x v="5"/>
    <x v="1"/>
  </r>
  <r>
    <n v="6"/>
    <x v="9"/>
    <d v="2021-05-19T00:00:00"/>
    <n v="344"/>
    <n v="180"/>
    <n v="1186"/>
    <n v="0.28667790893760542"/>
    <n v="0.1475548060708263"/>
    <n v="846"/>
    <n v="1011"/>
    <n v="89"/>
    <x v="0"/>
    <x v="5"/>
    <x v="1"/>
  </r>
  <r>
    <n v="7"/>
    <x v="0"/>
    <d v="2021-05-19T00:00:00"/>
    <n v="336"/>
    <n v="28"/>
    <n v="757"/>
    <n v="0.4372523117569353"/>
    <n v="3.5667107001321002E-2"/>
    <n v="426"/>
    <n v="730"/>
    <n v="29"/>
    <x v="0"/>
    <x v="6"/>
    <x v="0"/>
  </r>
  <r>
    <n v="7"/>
    <x v="1"/>
    <d v="2021-05-19T00:00:00"/>
    <n v="446"/>
    <n v="45"/>
    <n v="960"/>
    <n v="0.46041666666666664"/>
    <n v="4.4791666666666667E-2"/>
    <n v="518"/>
    <n v="917"/>
    <n v="29"/>
    <x v="0"/>
    <x v="6"/>
    <x v="0"/>
  </r>
  <r>
    <n v="7"/>
    <x v="2"/>
    <d v="2021-05-19T00:00:00"/>
    <n v="960"/>
    <n v="117"/>
    <n v="1752"/>
    <n v="0.5365296803652968"/>
    <n v="5.7648401826484015E-2"/>
    <n v="812"/>
    <n v="1651"/>
    <n v="39"/>
    <x v="0"/>
    <x v="6"/>
    <x v="0"/>
  </r>
  <r>
    <n v="7"/>
    <x v="3"/>
    <d v="2021-05-19T00:00:00"/>
    <n v="1218"/>
    <n v="172"/>
    <n v="1808"/>
    <n v="0.65707964601769908"/>
    <n v="8.4070796460176997E-2"/>
    <n v="620"/>
    <n v="1656"/>
    <n v="49"/>
    <x v="0"/>
    <x v="6"/>
    <x v="0"/>
  </r>
  <r>
    <n v="7"/>
    <x v="4"/>
    <d v="2021-05-19T00:00:00"/>
    <n v="1743"/>
    <n v="350"/>
    <n v="1548"/>
    <n v="1.078811369509044"/>
    <n v="0.20219638242894056"/>
    <n v="-122"/>
    <n v="1235"/>
    <n v="59"/>
    <x v="0"/>
    <x v="6"/>
    <x v="0"/>
  </r>
  <r>
    <n v="7"/>
    <x v="5"/>
    <d v="2021-05-19T00:00:00"/>
    <n v="758"/>
    <n v="250"/>
    <n v="433"/>
    <n v="1.6905311778290992"/>
    <n v="0.51501154734411081"/>
    <n v="-299"/>
    <n v="210"/>
    <n v="69"/>
    <x v="0"/>
    <x v="6"/>
    <x v="1"/>
  </r>
  <r>
    <n v="7"/>
    <x v="6"/>
    <d v="2021-05-19T00:00:00"/>
    <n v="668"/>
    <n v="224"/>
    <n v="309"/>
    <n v="2.0711974110032361"/>
    <n v="0.64077669902912626"/>
    <n v="-331"/>
    <n v="111"/>
    <n v="69"/>
    <x v="0"/>
    <x v="6"/>
    <x v="1"/>
  </r>
  <r>
    <n v="7"/>
    <x v="7"/>
    <d v="2021-05-19T00:00:00"/>
    <n v="487"/>
    <n v="199"/>
    <n v="251"/>
    <n v="1.8605577689243027"/>
    <n v="0.67729083665338641"/>
    <n v="-216"/>
    <n v="81"/>
    <n v="79"/>
    <x v="0"/>
    <x v="6"/>
    <x v="1"/>
  </r>
  <r>
    <n v="7"/>
    <x v="8"/>
    <d v="2021-05-19T00:00:00"/>
    <n v="305"/>
    <n v="134"/>
    <n v="170"/>
    <n v="1.7176470588235293"/>
    <n v="0.69411764705882351"/>
    <n v="-122"/>
    <n v="52"/>
    <n v="79"/>
    <x v="0"/>
    <x v="6"/>
    <x v="1"/>
  </r>
  <r>
    <n v="7"/>
    <x v="9"/>
    <d v="2021-05-19T00:00:00"/>
    <n v="302"/>
    <n v="135"/>
    <n v="216"/>
    <n v="1.3564814814814814"/>
    <n v="0.54629629629629628"/>
    <n v="-77"/>
    <n v="98"/>
    <n v="89"/>
    <x v="0"/>
    <x v="6"/>
    <x v="1"/>
  </r>
  <r>
    <n v="8"/>
    <x v="0"/>
    <d v="2021-05-19T00:00:00"/>
    <n v="110"/>
    <n v="29"/>
    <n v="2459.1"/>
    <n v="3.1312268716196981E-2"/>
    <n v="1.097962669269245E-2"/>
    <n v="2382.1"/>
    <n v="2432.1"/>
    <n v="29"/>
    <x v="0"/>
    <x v="7"/>
    <x v="0"/>
  </r>
  <r>
    <n v="8"/>
    <x v="1"/>
    <d v="2021-05-19T00:00:00"/>
    <n v="139"/>
    <n v="67"/>
    <n v="2086.3000000000002"/>
    <n v="5.2724919714326794E-2"/>
    <n v="2.7321094761060247E-2"/>
    <n v="1976.3000000000002"/>
    <n v="2029.3000000000002"/>
    <n v="29"/>
    <x v="0"/>
    <x v="7"/>
    <x v="0"/>
  </r>
  <r>
    <n v="8"/>
    <x v="2"/>
    <d v="2021-05-19T00:00:00"/>
    <n v="561"/>
    <n v="267"/>
    <n v="4598.3999999999996"/>
    <n v="0.10677627000695895"/>
    <n v="4.9799930410577599E-2"/>
    <n v="4107.3999999999996"/>
    <n v="4369.3999999999996"/>
    <n v="39"/>
    <x v="0"/>
    <x v="7"/>
    <x v="0"/>
  </r>
  <r>
    <n v="8"/>
    <x v="3"/>
    <d v="2021-05-19T00:00:00"/>
    <n v="795"/>
    <n v="454"/>
    <n v="5612"/>
    <n v="0.12758374910905204"/>
    <n v="6.8424803991446903E-2"/>
    <n v="4896"/>
    <n v="5228"/>
    <n v="49"/>
    <x v="0"/>
    <x v="7"/>
    <x v="0"/>
  </r>
  <r>
    <n v="8"/>
    <x v="4"/>
    <d v="2021-05-19T00:00:00"/>
    <n v="1129"/>
    <n v="676"/>
    <n v="5042.5"/>
    <n v="0.2058502726822013"/>
    <n v="0.11898859692612791"/>
    <n v="4004.5"/>
    <n v="4442.5"/>
    <n v="59"/>
    <x v="0"/>
    <x v="7"/>
    <x v="0"/>
  </r>
  <r>
    <n v="8"/>
    <x v="5"/>
    <d v="2021-05-19T00:00:00"/>
    <n v="474"/>
    <n v="307"/>
    <n v="1727.8"/>
    <n v="0.25465910406297027"/>
    <n v="0.16147702280356524"/>
    <n v="1287.8"/>
    <n v="1448.8"/>
    <n v="69"/>
    <x v="0"/>
    <x v="7"/>
    <x v="1"/>
  </r>
  <r>
    <n v="8"/>
    <x v="6"/>
    <d v="2021-05-19T00:00:00"/>
    <n v="377"/>
    <n v="277"/>
    <n v="1332.2"/>
    <n v="0.26422459090226691"/>
    <n v="0.19516589100735623"/>
    <n v="980.2"/>
    <n v="1072.2"/>
    <n v="69"/>
    <x v="0"/>
    <x v="7"/>
    <x v="1"/>
  </r>
  <r>
    <n v="8"/>
    <x v="7"/>
    <d v="2021-05-19T00:00:00"/>
    <n v="276"/>
    <n v="255"/>
    <n v="766.5"/>
    <n v="0.35094585779517284"/>
    <n v="0.31180691454664056"/>
    <n v="497.5"/>
    <n v="527.5"/>
    <n v="79"/>
    <x v="0"/>
    <x v="7"/>
    <x v="1"/>
  </r>
  <r>
    <n v="8"/>
    <x v="8"/>
    <d v="2021-05-19T00:00:00"/>
    <n v="171"/>
    <n v="169"/>
    <n v="386.4"/>
    <n v="0.42701863354037267"/>
    <n v="0.4089026915113872"/>
    <n v="221.39999999999998"/>
    <n v="228.39999999999998"/>
    <n v="79"/>
    <x v="0"/>
    <x v="7"/>
    <x v="1"/>
  </r>
  <r>
    <n v="8"/>
    <x v="9"/>
    <d v="2021-05-19T00:00:00"/>
    <n v="120"/>
    <n v="111"/>
    <n v="416.7"/>
    <n v="0.26637868970482365"/>
    <n v="0.24478041756659469"/>
    <n v="305.7"/>
    <n v="314.7"/>
    <n v="89"/>
    <x v="0"/>
    <x v="7"/>
    <x v="1"/>
  </r>
  <r>
    <n v="11"/>
    <x v="0"/>
    <d v="2021-05-19T00:00:00"/>
    <n v="123487"/>
    <n v="27902"/>
    <n v="1099492"/>
    <n v="8.3830532645985598E-2"/>
    <n v="2.1150676858039896E-2"/>
    <n v="1007321"/>
    <n v="1076237"/>
    <n v="29"/>
    <x v="1"/>
    <x v="8"/>
    <x v="0"/>
  </r>
  <r>
    <n v="11"/>
    <x v="1"/>
    <d v="2021-05-19T00:00:00"/>
    <n v="131613"/>
    <n v="34590"/>
    <n v="863043"/>
    <n v="0.11886429760741933"/>
    <n v="3.4963495445765741E-2"/>
    <n v="760458"/>
    <n v="832868"/>
    <n v="29"/>
    <x v="1"/>
    <x v="8"/>
    <x v="0"/>
  </r>
  <r>
    <n v="11"/>
    <x v="2"/>
    <d v="2021-05-19T00:00:00"/>
    <n v="326287"/>
    <n v="82589"/>
    <n v="1757848"/>
    <n v="0.1502991157369693"/>
    <n v="4.1951863869913668E-2"/>
    <n v="1493645"/>
    <n v="1684103"/>
    <n v="39"/>
    <x v="1"/>
    <x v="8"/>
    <x v="0"/>
  </r>
  <r>
    <n v="11"/>
    <x v="3"/>
    <d v="2021-05-19T00:00:00"/>
    <n v="450627"/>
    <n v="110405"/>
    <n v="1671811"/>
    <n v="0.22598008985465462"/>
    <n v="6.0314832238811684E-2"/>
    <n v="1294015"/>
    <n v="1570976"/>
    <n v="49"/>
    <x v="1"/>
    <x v="8"/>
    <x v="0"/>
  </r>
  <r>
    <n v="11"/>
    <x v="4"/>
    <d v="2021-05-19T00:00:00"/>
    <n v="763650"/>
    <n v="217733"/>
    <n v="1538636"/>
    <n v="0.45542675460602766"/>
    <n v="0.13226390127359558"/>
    <n v="837900"/>
    <n v="1335130"/>
    <n v="59"/>
    <x v="1"/>
    <x v="8"/>
    <x v="0"/>
  </r>
  <r>
    <n v="11"/>
    <x v="5"/>
    <d v="2021-05-19T00:00:00"/>
    <n v="395022"/>
    <n v="121583"/>
    <n v="631296"/>
    <n v="0.60866693278588813"/>
    <n v="0.1803987353000811"/>
    <n v="247047"/>
    <n v="517411"/>
    <n v="69"/>
    <x v="1"/>
    <x v="8"/>
    <x v="1"/>
  </r>
  <r>
    <n v="11"/>
    <x v="6"/>
    <d v="2021-05-19T00:00:00"/>
    <n v="346971"/>
    <n v="129577"/>
    <n v="546545"/>
    <n v="0.62123704361031573"/>
    <n v="0.22571608925157124"/>
    <n v="207011"/>
    <n v="423181"/>
    <n v="69"/>
    <x v="1"/>
    <x v="8"/>
    <x v="1"/>
  </r>
  <r>
    <n v="11"/>
    <x v="7"/>
    <d v="2021-05-19T00:00:00"/>
    <n v="355363"/>
    <n v="221753"/>
    <n v="480366"/>
    <n v="0.73079277051248426"/>
    <n v="0.44951141421332902"/>
    <n v="129318"/>
    <n v="264436"/>
    <n v="79"/>
    <x v="1"/>
    <x v="8"/>
    <x v="1"/>
  </r>
  <r>
    <n v="11"/>
    <x v="8"/>
    <d v="2021-05-19T00:00:00"/>
    <n v="242422"/>
    <n v="203755"/>
    <n v="312596"/>
    <n v="0.7701090225082855"/>
    <n v="0.64672612573417443"/>
    <n v="71863"/>
    <n v="110432"/>
    <n v="79"/>
    <x v="1"/>
    <x v="8"/>
    <x v="1"/>
  </r>
  <r>
    <n v="11"/>
    <x v="9"/>
    <d v="2021-05-19T00:00:00"/>
    <n v="393934"/>
    <n v="331913"/>
    <n v="546230"/>
    <n v="0.71662669571425952"/>
    <n v="0.60337403657799826"/>
    <n v="154787"/>
    <n v="216649"/>
    <n v="89"/>
    <x v="1"/>
    <x v="8"/>
    <x v="1"/>
  </r>
  <r>
    <n v="24"/>
    <x v="0"/>
    <d v="2021-05-19T00:00:00"/>
    <n v="14450"/>
    <n v="4496"/>
    <n v="184324"/>
    <n v="6.2205681300319005E-2"/>
    <n v="2.1397105097545627E-2"/>
    <n v="172858"/>
    <n v="180380"/>
    <n v="29"/>
    <x v="1"/>
    <x v="9"/>
    <x v="0"/>
  </r>
  <r>
    <n v="24"/>
    <x v="1"/>
    <d v="2021-05-19T00:00:00"/>
    <n v="13021"/>
    <n v="4730"/>
    <n v="124422"/>
    <n v="8.8320393499541877E-2"/>
    <n v="3.4085611869283571E-2"/>
    <n v="113433"/>
    <n v="120181"/>
    <n v="29"/>
    <x v="1"/>
    <x v="9"/>
    <x v="0"/>
  </r>
  <r>
    <n v="24"/>
    <x v="2"/>
    <d v="2021-05-19T00:00:00"/>
    <n v="40103"/>
    <n v="13878"/>
    <n v="292368"/>
    <n v="0.11480394571225305"/>
    <n v="4.3161358288184751E-2"/>
    <n v="258803"/>
    <n v="279749"/>
    <n v="39"/>
    <x v="1"/>
    <x v="9"/>
    <x v="0"/>
  </r>
  <r>
    <n v="24"/>
    <x v="3"/>
    <d v="2021-05-19T00:00:00"/>
    <n v="65227"/>
    <n v="20208"/>
    <n v="320587"/>
    <n v="0.16851587868503715"/>
    <n v="5.7906278170980111E-2"/>
    <n v="266563"/>
    <n v="302023"/>
    <n v="49"/>
    <x v="1"/>
    <x v="9"/>
    <x v="0"/>
  </r>
  <r>
    <n v="24"/>
    <x v="4"/>
    <d v="2021-05-19T00:00:00"/>
    <n v="146296"/>
    <n v="41298"/>
    <n v="340563"/>
    <n v="0.38039364229232181"/>
    <n v="0.11071960254049912"/>
    <n v="211015"/>
    <n v="302856"/>
    <n v="59"/>
    <x v="1"/>
    <x v="9"/>
    <x v="0"/>
  </r>
  <r>
    <n v="24"/>
    <x v="5"/>
    <d v="2021-05-19T00:00:00"/>
    <n v="104572"/>
    <n v="25857"/>
    <n v="166953"/>
    <n v="0.60308589842650329"/>
    <n v="0.13375620683665462"/>
    <n v="66266"/>
    <n v="144622"/>
    <n v="69"/>
    <x v="1"/>
    <x v="9"/>
    <x v="1"/>
  </r>
  <r>
    <n v="24"/>
    <x v="6"/>
    <d v="2021-05-19T00:00:00"/>
    <n v="112591"/>
    <n v="31343"/>
    <n v="163733"/>
    <n v="0.66754411144973824"/>
    <n v="0.16633787935236025"/>
    <n v="54434"/>
    <n v="136498"/>
    <n v="69"/>
    <x v="1"/>
    <x v="9"/>
    <x v="1"/>
  </r>
  <r>
    <n v="24"/>
    <x v="7"/>
    <d v="2021-05-19T00:00:00"/>
    <n v="122886"/>
    <n v="65831"/>
    <n v="148237"/>
    <n v="0.8159366419989611"/>
    <n v="0.41350674932709108"/>
    <n v="27285"/>
    <n v="86940"/>
    <n v="79"/>
    <x v="1"/>
    <x v="9"/>
    <x v="1"/>
  </r>
  <r>
    <n v="24"/>
    <x v="8"/>
    <d v="2021-05-19T00:00:00"/>
    <n v="81995"/>
    <n v="63725"/>
    <n v="91784"/>
    <n v="0.8850889043842064"/>
    <n v="0.67861500915192186"/>
    <n v="10547"/>
    <n v="29498"/>
    <n v="79"/>
    <x v="1"/>
    <x v="9"/>
    <x v="1"/>
  </r>
  <r>
    <n v="24"/>
    <x v="9"/>
    <d v="2021-05-19T00:00:00"/>
    <n v="144569"/>
    <n v="114822"/>
    <n v="187505"/>
    <n v="0.76472094077491271"/>
    <n v="0.60003733233780432"/>
    <n v="44116"/>
    <n v="74995"/>
    <n v="89"/>
    <x v="1"/>
    <x v="9"/>
    <x v="1"/>
  </r>
  <r>
    <n v="27"/>
    <x v="0"/>
    <d v="2021-05-19T00:00:00"/>
    <n v="19002"/>
    <n v="5608"/>
    <n v="205819"/>
    <n v="6.9736030201293375E-2"/>
    <n v="2.3933650440435529E-2"/>
    <n v="191466"/>
    <n v="200893"/>
    <n v="29"/>
    <x v="1"/>
    <x v="10"/>
    <x v="0"/>
  </r>
  <r>
    <n v="27"/>
    <x v="1"/>
    <d v="2021-05-19T00:00:00"/>
    <n v="15871"/>
    <n v="5741"/>
    <n v="136034"/>
    <n v="9.6174485790317121E-2"/>
    <n v="3.7931693547201432E-2"/>
    <n v="122951"/>
    <n v="130874"/>
    <n v="29"/>
    <x v="1"/>
    <x v="10"/>
    <x v="0"/>
  </r>
  <r>
    <n v="27"/>
    <x v="2"/>
    <d v="2021-05-19T00:00:00"/>
    <n v="47705"/>
    <n v="16473"/>
    <n v="315411"/>
    <n v="0.1253602442527369"/>
    <n v="4.7585531259214171E-2"/>
    <n v="275871"/>
    <n v="300402"/>
    <n v="39"/>
    <x v="1"/>
    <x v="10"/>
    <x v="0"/>
  </r>
  <r>
    <n v="27"/>
    <x v="3"/>
    <d v="2021-05-19T00:00:00"/>
    <n v="80009"/>
    <n v="25374"/>
    <n v="341897"/>
    <n v="0.1951786649195518"/>
    <n v="6.7798196532873931E-2"/>
    <n v="275166"/>
    <n v="318717"/>
    <n v="49"/>
    <x v="1"/>
    <x v="10"/>
    <x v="0"/>
  </r>
  <r>
    <n v="27"/>
    <x v="4"/>
    <d v="2021-05-19T00:00:00"/>
    <n v="163919"/>
    <n v="52370"/>
    <n v="373767"/>
    <n v="0.39168786971562497"/>
    <n v="0.12896269601115135"/>
    <n v="227367"/>
    <n v="325565"/>
    <n v="59"/>
    <x v="1"/>
    <x v="10"/>
    <x v="0"/>
  </r>
  <r>
    <n v="27"/>
    <x v="5"/>
    <d v="2021-05-19T00:00:00"/>
    <n v="113736"/>
    <n v="32376"/>
    <n v="186536"/>
    <n v="0.57959857614615951"/>
    <n v="0.15658103529613587"/>
    <n v="78420"/>
    <n v="157328"/>
    <n v="69"/>
    <x v="1"/>
    <x v="10"/>
    <x v="1"/>
  </r>
  <r>
    <n v="27"/>
    <x v="6"/>
    <d v="2021-05-19T00:00:00"/>
    <n v="125263"/>
    <n v="41008"/>
    <n v="184261"/>
    <n v="0.65418618155768171"/>
    <n v="0.20330943607165922"/>
    <n v="63720"/>
    <n v="146799"/>
    <n v="69"/>
    <x v="1"/>
    <x v="10"/>
    <x v="1"/>
  </r>
  <r>
    <n v="27"/>
    <x v="7"/>
    <d v="2021-05-19T00:00:00"/>
    <n v="139097"/>
    <n v="79111"/>
    <n v="169254"/>
    <n v="0.80681106502652822"/>
    <n v="0.43828210854691763"/>
    <n v="32698"/>
    <n v="95073"/>
    <n v="79"/>
    <x v="1"/>
    <x v="10"/>
    <x v="1"/>
  </r>
  <r>
    <n v="27"/>
    <x v="8"/>
    <d v="2021-05-19T00:00:00"/>
    <n v="92178"/>
    <n v="75343"/>
    <n v="105168"/>
    <n v="0.86808725087479077"/>
    <n v="0.70520500532481367"/>
    <n v="13873"/>
    <n v="31003"/>
    <n v="79"/>
    <x v="1"/>
    <x v="10"/>
    <x v="1"/>
  </r>
  <r>
    <n v="27"/>
    <x v="9"/>
    <d v="2021-05-19T00:00:00"/>
    <n v="157314"/>
    <n v="129271"/>
    <n v="203728"/>
    <n v="0.76541270713893039"/>
    <n v="0.62619276682635672"/>
    <n v="47792"/>
    <n v="76155"/>
    <n v="89"/>
    <x v="1"/>
    <x v="10"/>
    <x v="1"/>
  </r>
  <r>
    <n v="28"/>
    <x v="0"/>
    <d v="2021-05-19T00:00:00"/>
    <n v="28406"/>
    <n v="8488"/>
    <n v="256809"/>
    <n v="9.5389959074643024E-2"/>
    <n v="3.0131342748891201E-2"/>
    <n v="232312"/>
    <n v="249071"/>
    <n v="29"/>
    <x v="1"/>
    <x v="11"/>
    <x v="0"/>
  </r>
  <r>
    <n v="28"/>
    <x v="1"/>
    <d v="2021-05-19T00:00:00"/>
    <n v="23590"/>
    <n v="8862"/>
    <n v="167203"/>
    <n v="0.12503962249481171"/>
    <n v="4.8587644958523468E-2"/>
    <n v="146296"/>
    <n v="159079"/>
    <n v="29"/>
    <x v="1"/>
    <x v="11"/>
    <x v="0"/>
  </r>
  <r>
    <n v="28"/>
    <x v="2"/>
    <d v="2021-05-19T00:00:00"/>
    <n v="68750"/>
    <n v="24685"/>
    <n v="385115"/>
    <n v="0.15868766472352414"/>
    <n v="5.9613362242447059E-2"/>
    <n v="324002"/>
    <n v="362157"/>
    <n v="39"/>
    <x v="1"/>
    <x v="11"/>
    <x v="0"/>
  </r>
  <r>
    <n v="28"/>
    <x v="3"/>
    <d v="2021-05-19T00:00:00"/>
    <n v="103772"/>
    <n v="33387"/>
    <n v="407095"/>
    <n v="0.2252054188825704"/>
    <n v="7.6247558923592779E-2"/>
    <n v="315415"/>
    <n v="376055"/>
    <n v="49"/>
    <x v="1"/>
    <x v="11"/>
    <x v="0"/>
  </r>
  <r>
    <n v="28"/>
    <x v="4"/>
    <d v="2021-05-19T00:00:00"/>
    <n v="205470"/>
    <n v="63130"/>
    <n v="435868"/>
    <n v="0.43054319197555224"/>
    <n v="0.13381574238072078"/>
    <n v="248208"/>
    <n v="377542"/>
    <n v="59"/>
    <x v="1"/>
    <x v="11"/>
    <x v="0"/>
  </r>
  <r>
    <n v="28"/>
    <x v="5"/>
    <d v="2021-05-19T00:00:00"/>
    <n v="143623"/>
    <n v="38529"/>
    <n v="216759"/>
    <n v="0.63818342029627373"/>
    <n v="0.15852628956583117"/>
    <n v="78427"/>
    <n v="182397"/>
    <n v="69"/>
    <x v="1"/>
    <x v="11"/>
    <x v="1"/>
  </r>
  <r>
    <n v="28"/>
    <x v="6"/>
    <d v="2021-05-19T00:00:00"/>
    <n v="153426"/>
    <n v="46143"/>
    <n v="211687"/>
    <n v="0.70404890238890439"/>
    <n v="0.19779674708413839"/>
    <n v="62649"/>
    <n v="169816"/>
    <n v="69"/>
    <x v="1"/>
    <x v="11"/>
    <x v="1"/>
  </r>
  <r>
    <n v="28"/>
    <x v="7"/>
    <d v="2021-05-19T00:00:00"/>
    <n v="162866"/>
    <n v="95938"/>
    <n v="187028"/>
    <n v="0.85895694762281583"/>
    <n v="0.48719443078041791"/>
    <n v="26379"/>
    <n v="95909"/>
    <n v="79"/>
    <x v="1"/>
    <x v="11"/>
    <x v="1"/>
  </r>
  <r>
    <n v="28"/>
    <x v="8"/>
    <d v="2021-05-19T00:00:00"/>
    <n v="102841"/>
    <n v="84578"/>
    <n v="111707"/>
    <n v="0.9136670038583079"/>
    <n v="0.74613945410762084"/>
    <n v="9644"/>
    <n v="28358"/>
    <n v="79"/>
    <x v="1"/>
    <x v="11"/>
    <x v="1"/>
  </r>
  <r>
    <n v="28"/>
    <x v="9"/>
    <d v="2021-05-19T00:00:00"/>
    <n v="177032"/>
    <n v="146412"/>
    <n v="224975"/>
    <n v="0.78112234692743643"/>
    <n v="0.64176019557728636"/>
    <n v="49242"/>
    <n v="80595"/>
    <n v="89"/>
    <x v="1"/>
    <x v="11"/>
    <x v="1"/>
  </r>
  <r>
    <n v="32"/>
    <x v="0"/>
    <d v="2021-05-19T00:00:00"/>
    <n v="71092"/>
    <n v="17462"/>
    <n v="516612"/>
    <n v="0.11250609741933985"/>
    <n v="3.017932219925205E-2"/>
    <n v="458490"/>
    <n v="501021"/>
    <n v="29"/>
    <x v="1"/>
    <x v="12"/>
    <x v="0"/>
  </r>
  <r>
    <n v="32"/>
    <x v="1"/>
    <d v="2021-05-19T00:00:00"/>
    <n v="54241"/>
    <n v="16894"/>
    <n v="334328"/>
    <n v="0.13857349668588931"/>
    <n v="4.6185183412696514E-2"/>
    <n v="287999"/>
    <n v="318887"/>
    <n v="29"/>
    <x v="1"/>
    <x v="12"/>
    <x v="0"/>
  </r>
  <r>
    <n v="32"/>
    <x v="2"/>
    <d v="2021-05-19T00:00:00"/>
    <n v="157248"/>
    <n v="47972"/>
    <n v="752457"/>
    <n v="0.18217918100303407"/>
    <n v="5.9251226315922369E-2"/>
    <n v="615375"/>
    <n v="707873"/>
    <n v="39"/>
    <x v="1"/>
    <x v="12"/>
    <x v="0"/>
  </r>
  <r>
    <n v="32"/>
    <x v="3"/>
    <d v="2021-05-19T00:00:00"/>
    <n v="229630"/>
    <n v="67427"/>
    <n v="759226"/>
    <n v="0.26855112970314504"/>
    <n v="8.3207108291865658E-2"/>
    <n v="555335"/>
    <n v="696053"/>
    <n v="49"/>
    <x v="1"/>
    <x v="12"/>
    <x v="0"/>
  </r>
  <r>
    <n v="32"/>
    <x v="4"/>
    <d v="2021-05-19T00:00:00"/>
    <n v="383354"/>
    <n v="124411"/>
    <n v="763464"/>
    <n v="0.47252784676160237"/>
    <n v="0.15328686093908817"/>
    <n v="402706"/>
    <n v="646435"/>
    <n v="59"/>
    <x v="1"/>
    <x v="12"/>
    <x v="0"/>
  </r>
  <r>
    <n v="32"/>
    <x v="5"/>
    <d v="2021-05-19T00:00:00"/>
    <n v="231314"/>
    <n v="74349"/>
    <n v="361279"/>
    <n v="0.62253825990439526"/>
    <n v="0.1918074396795828"/>
    <n v="136369"/>
    <n v="291983"/>
    <n v="69"/>
    <x v="1"/>
    <x v="12"/>
    <x v="1"/>
  </r>
  <r>
    <n v="32"/>
    <x v="6"/>
    <d v="2021-05-19T00:00:00"/>
    <n v="237067"/>
    <n v="87098"/>
    <n v="340870"/>
    <n v="0.68007451521107753"/>
    <n v="0.24212749728635549"/>
    <n v="109053"/>
    <n v="258336"/>
    <n v="69"/>
    <x v="1"/>
    <x v="12"/>
    <x v="1"/>
  </r>
  <r>
    <n v="32"/>
    <x v="7"/>
    <d v="2021-05-19T00:00:00"/>
    <n v="240904"/>
    <n v="138233"/>
    <n v="292164"/>
    <n v="0.81443983516107388"/>
    <n v="0.45812283512000107"/>
    <n v="54214"/>
    <n v="158317"/>
    <n v="79"/>
    <x v="1"/>
    <x v="12"/>
    <x v="1"/>
  </r>
  <r>
    <n v="32"/>
    <x v="8"/>
    <d v="2021-05-19T00:00:00"/>
    <n v="137076"/>
    <n v="109649"/>
    <n v="159837"/>
    <n v="0.85086056419977851"/>
    <n v="0.67822218885489594"/>
    <n v="23838"/>
    <n v="51432"/>
    <n v="79"/>
    <x v="1"/>
    <x v="12"/>
    <x v="1"/>
  </r>
  <r>
    <n v="32"/>
    <x v="9"/>
    <d v="2021-05-19T00:00:00"/>
    <n v="228068"/>
    <n v="182928"/>
    <n v="316936"/>
    <n v="0.7140558346164525"/>
    <n v="0.5710269581240377"/>
    <n v="90626"/>
    <n v="135957"/>
    <n v="89"/>
    <x v="1"/>
    <x v="12"/>
    <x v="1"/>
  </r>
  <r>
    <n v="44"/>
    <x v="0"/>
    <d v="2021-05-19T00:00:00"/>
    <n v="46613"/>
    <n v="13835"/>
    <n v="449393"/>
    <n v="8.635426007970752E-2"/>
    <n v="2.7383604105982961E-2"/>
    <n v="410586"/>
    <n v="437087"/>
    <n v="29"/>
    <x v="1"/>
    <x v="13"/>
    <x v="0"/>
  </r>
  <r>
    <n v="44"/>
    <x v="1"/>
    <d v="2021-05-19T00:00:00"/>
    <n v="39855"/>
    <n v="14112"/>
    <n v="303553"/>
    <n v="0.11387467756866182"/>
    <n v="4.2025610025267418E-2"/>
    <n v="268986"/>
    <n v="290796"/>
    <n v="29"/>
    <x v="1"/>
    <x v="13"/>
    <x v="0"/>
  </r>
  <r>
    <n v="44"/>
    <x v="2"/>
    <d v="2021-05-19T00:00:00"/>
    <n v="116578"/>
    <n v="39082"/>
    <n v="675514"/>
    <n v="0.15006054648756353"/>
    <n v="5.2978916795210759E-2"/>
    <n v="574146"/>
    <n v="639726"/>
    <n v="39"/>
    <x v="1"/>
    <x v="13"/>
    <x v="0"/>
  </r>
  <r>
    <n v="44"/>
    <x v="3"/>
    <d v="2021-05-19T00:00:00"/>
    <n v="177773"/>
    <n v="55549"/>
    <n v="694218"/>
    <n v="0.22377840966382317"/>
    <n v="7.3579192703156646E-2"/>
    <n v="538867"/>
    <n v="643138"/>
    <n v="49"/>
    <x v="1"/>
    <x v="13"/>
    <x v="0"/>
  </r>
  <r>
    <n v="44"/>
    <x v="4"/>
    <d v="2021-05-19T00:00:00"/>
    <n v="356736"/>
    <n v="116656"/>
    <n v="754610"/>
    <n v="0.43667192324512"/>
    <n v="0.14234372722333391"/>
    <n v="425093"/>
    <n v="647196"/>
    <n v="59"/>
    <x v="1"/>
    <x v="13"/>
    <x v="0"/>
  </r>
  <r>
    <n v="44"/>
    <x v="5"/>
    <d v="2021-05-19T00:00:00"/>
    <n v="230033"/>
    <n v="74113"/>
    <n v="361970"/>
    <n v="0.61447633781805122"/>
    <n v="0.18404563914136532"/>
    <n v="139548"/>
    <n v="295351"/>
    <n v="69"/>
    <x v="1"/>
    <x v="13"/>
    <x v="1"/>
  </r>
  <r>
    <n v="44"/>
    <x v="6"/>
    <d v="2021-05-19T00:00:00"/>
    <n v="237298"/>
    <n v="87760"/>
    <n v="341045"/>
    <n v="0.67811872333563017"/>
    <n v="0.23559354337404154"/>
    <n v="109776"/>
    <n v="260697"/>
    <n v="69"/>
    <x v="1"/>
    <x v="13"/>
    <x v="1"/>
  </r>
  <r>
    <n v="44"/>
    <x v="7"/>
    <d v="2021-05-19T00:00:00"/>
    <n v="238185"/>
    <n v="133910"/>
    <n v="285163"/>
    <n v="0.82299246395920933"/>
    <n v="0.44502617801047123"/>
    <n v="50476"/>
    <n v="158258"/>
    <n v="79"/>
    <x v="1"/>
    <x v="13"/>
    <x v="1"/>
  </r>
  <r>
    <n v="44"/>
    <x v="8"/>
    <d v="2021-05-19T00:00:00"/>
    <n v="149988"/>
    <n v="122247"/>
    <n v="180660"/>
    <n v="0.82323701981622943"/>
    <n v="0.66563157312077936"/>
    <n v="31934"/>
    <n v="60407"/>
    <n v="79"/>
    <x v="1"/>
    <x v="13"/>
    <x v="1"/>
  </r>
  <r>
    <n v="44"/>
    <x v="9"/>
    <d v="2021-05-19T00:00:00"/>
    <n v="258068"/>
    <n v="211005"/>
    <n v="343996"/>
    <n v="0.74399993023174693"/>
    <n v="0.60507971022918872"/>
    <n v="88063"/>
    <n v="135851"/>
    <n v="89"/>
    <x v="1"/>
    <x v="13"/>
    <x v="1"/>
  </r>
  <r>
    <n v="52"/>
    <x v="0"/>
    <d v="2021-05-19T00:00:00"/>
    <n v="25572"/>
    <n v="7776"/>
    <n v="301552"/>
    <n v="7.0193532127128991E-2"/>
    <n v="2.2629596222210432E-2"/>
    <n v="280385"/>
    <n v="294728"/>
    <n v="29"/>
    <x v="1"/>
    <x v="14"/>
    <x v="0"/>
  </r>
  <r>
    <n v="52"/>
    <x v="1"/>
    <d v="2021-05-19T00:00:00"/>
    <n v="22231"/>
    <n v="8485"/>
    <n v="193232"/>
    <n v="0.10097706384035771"/>
    <n v="3.9336134801689161E-2"/>
    <n v="173720"/>
    <n v="185631"/>
    <n v="29"/>
    <x v="1"/>
    <x v="14"/>
    <x v="0"/>
  </r>
  <r>
    <n v="52"/>
    <x v="2"/>
    <d v="2021-05-19T00:00:00"/>
    <n v="64995"/>
    <n v="23003"/>
    <n v="456089"/>
    <n v="0.12328295573890184"/>
    <n v="4.5703799039222608E-2"/>
    <n v="399861"/>
    <n v="435244"/>
    <n v="39"/>
    <x v="1"/>
    <x v="14"/>
    <x v="0"/>
  </r>
  <r>
    <n v="52"/>
    <x v="3"/>
    <d v="2021-05-19T00:00:00"/>
    <n v="102786"/>
    <n v="32401"/>
    <n v="487292"/>
    <n v="0.1798839299639641"/>
    <n v="6.0218513745351865E-2"/>
    <n v="399636"/>
    <n v="457948"/>
    <n v="49"/>
    <x v="1"/>
    <x v="14"/>
    <x v="0"/>
  </r>
  <r>
    <n v="52"/>
    <x v="4"/>
    <d v="2021-05-19T00:00:00"/>
    <n v="219268"/>
    <n v="60220"/>
    <n v="483216"/>
    <n v="0.40529701003278035"/>
    <n v="0.11203064468063971"/>
    <n v="287370"/>
    <n v="429081"/>
    <n v="59"/>
    <x v="1"/>
    <x v="14"/>
    <x v="0"/>
  </r>
  <r>
    <n v="52"/>
    <x v="5"/>
    <d v="2021-05-19T00:00:00"/>
    <n v="155275"/>
    <n v="34856"/>
    <n v="234328"/>
    <n v="0.63350943975965313"/>
    <n v="0.1231948380048479"/>
    <n v="85879"/>
    <n v="205460"/>
    <n v="69"/>
    <x v="1"/>
    <x v="14"/>
    <x v="1"/>
  </r>
  <r>
    <n v="52"/>
    <x v="6"/>
    <d v="2021-05-19T00:00:00"/>
    <n v="167690"/>
    <n v="42139"/>
    <n v="228813"/>
    <n v="0.7078181746666492"/>
    <n v="0.15474208196212627"/>
    <n v="66855"/>
    <n v="193406"/>
    <n v="69"/>
    <x v="1"/>
    <x v="14"/>
    <x v="1"/>
  </r>
  <r>
    <n v="52"/>
    <x v="7"/>
    <d v="2021-05-19T00:00:00"/>
    <n v="177940"/>
    <n v="92090"/>
    <n v="204390"/>
    <n v="0.85590782327902537"/>
    <n v="0.40829786193062284"/>
    <n v="29451"/>
    <n v="120938"/>
    <n v="79"/>
    <x v="1"/>
    <x v="14"/>
    <x v="1"/>
  </r>
  <r>
    <n v="52"/>
    <x v="8"/>
    <d v="2021-05-19T00:00:00"/>
    <n v="110458"/>
    <n v="83583"/>
    <n v="123318"/>
    <n v="0.88678051865907659"/>
    <n v="0.65474626575195838"/>
    <n v="13962"/>
    <n v="42576"/>
    <n v="79"/>
    <x v="1"/>
    <x v="14"/>
    <x v="1"/>
  </r>
  <r>
    <n v="52"/>
    <x v="9"/>
    <d v="2021-05-19T00:00:00"/>
    <n v="200582"/>
    <n v="156965"/>
    <n v="253202"/>
    <n v="0.78531370210345885"/>
    <n v="0.60383014352177311"/>
    <n v="54359"/>
    <n v="100311"/>
    <n v="89"/>
    <x v="1"/>
    <x v="14"/>
    <x v="1"/>
  </r>
  <r>
    <n v="53"/>
    <x v="0"/>
    <d v="2021-05-19T00:00:00"/>
    <n v="22147"/>
    <n v="6930"/>
    <n v="260539"/>
    <n v="7.0423237979726647E-2"/>
    <n v="2.3516632826563393E-2"/>
    <n v="242191"/>
    <n v="254412"/>
    <n v="29"/>
    <x v="1"/>
    <x v="15"/>
    <x v="0"/>
  </r>
  <r>
    <n v="53"/>
    <x v="1"/>
    <d v="2021-05-19T00:00:00"/>
    <n v="19761"/>
    <n v="7852"/>
    <n v="159644"/>
    <n v="0.11011375310064894"/>
    <n v="4.4066798626944952E-2"/>
    <n v="142065"/>
    <n v="152609"/>
    <n v="29"/>
    <x v="1"/>
    <x v="15"/>
    <x v="0"/>
  </r>
  <r>
    <n v="53"/>
    <x v="2"/>
    <d v="2021-05-19T00:00:00"/>
    <n v="57045"/>
    <n v="22085"/>
    <n v="378200"/>
    <n v="0.13361184558434691"/>
    <n v="5.2879428873611849E-2"/>
    <n v="327668"/>
    <n v="358201"/>
    <n v="39"/>
    <x v="1"/>
    <x v="15"/>
    <x v="0"/>
  </r>
  <r>
    <n v="53"/>
    <x v="3"/>
    <d v="2021-05-19T00:00:00"/>
    <n v="90179"/>
    <n v="32055"/>
    <n v="424113"/>
    <n v="0.18534918759858812"/>
    <n v="6.8950963540377205E-2"/>
    <n v="345504"/>
    <n v="394870"/>
    <n v="49"/>
    <x v="1"/>
    <x v="15"/>
    <x v="0"/>
  </r>
  <r>
    <n v="53"/>
    <x v="4"/>
    <d v="2021-05-19T00:00:00"/>
    <n v="199356"/>
    <n v="60116"/>
    <n v="442875"/>
    <n v="0.40635393734123626"/>
    <n v="0.12434208298052497"/>
    <n v="262911"/>
    <n v="387807"/>
    <n v="59"/>
    <x v="1"/>
    <x v="15"/>
    <x v="0"/>
  </r>
  <r>
    <n v="53"/>
    <x v="5"/>
    <d v="2021-05-19T00:00:00"/>
    <n v="151074"/>
    <n v="33990"/>
    <n v="221005"/>
    <n v="0.65347842808986223"/>
    <n v="0.13192461709011108"/>
    <n v="76583"/>
    <n v="191849"/>
    <n v="69"/>
    <x v="1"/>
    <x v="15"/>
    <x v="1"/>
  </r>
  <r>
    <n v="53"/>
    <x v="6"/>
    <d v="2021-05-19T00:00:00"/>
    <n v="162501"/>
    <n v="40959"/>
    <n v="215704"/>
    <n v="0.72716314950116823"/>
    <n v="0.16512442977413491"/>
    <n v="58852"/>
    <n v="180086"/>
    <n v="69"/>
    <x v="1"/>
    <x v="15"/>
    <x v="1"/>
  </r>
  <r>
    <n v="53"/>
    <x v="7"/>
    <d v="2021-05-19T00:00:00"/>
    <n v="177385"/>
    <n v="90876"/>
    <n v="195395"/>
    <n v="0.89379462115202535"/>
    <n v="0.42691982906420328"/>
    <n v="20752"/>
    <n v="111977"/>
    <n v="79"/>
    <x v="1"/>
    <x v="15"/>
    <x v="1"/>
  </r>
  <r>
    <n v="53"/>
    <x v="8"/>
    <d v="2021-05-19T00:00:00"/>
    <n v="109036"/>
    <n v="85187"/>
    <n v="115507"/>
    <n v="0.93629823300752335"/>
    <n v="0.7200689135723376"/>
    <n v="7358"/>
    <n v="32334"/>
    <n v="79"/>
    <x v="1"/>
    <x v="15"/>
    <x v="1"/>
  </r>
  <r>
    <n v="53"/>
    <x v="9"/>
    <d v="2021-05-19T00:00:00"/>
    <n v="196385"/>
    <n v="157095"/>
    <n v="237637"/>
    <n v="0.82026788757642954"/>
    <n v="0.64817768276825583"/>
    <n v="42711"/>
    <n v="83606"/>
    <n v="89"/>
    <x v="1"/>
    <x v="15"/>
    <x v="1"/>
  </r>
  <r>
    <n v="75"/>
    <x v="0"/>
    <d v="2021-05-19T00:00:00"/>
    <n v="36608"/>
    <n v="11511"/>
    <n v="448923"/>
    <n v="6.5434384070319415E-2"/>
    <n v="2.3081909369758288E-2"/>
    <n v="419548"/>
    <n v="438561"/>
    <n v="29"/>
    <x v="1"/>
    <x v="16"/>
    <x v="0"/>
  </r>
  <r>
    <n v="75"/>
    <x v="1"/>
    <d v="2021-05-19T00:00:00"/>
    <n v="34903"/>
    <n v="13263"/>
    <n v="288262"/>
    <n v="0.10380140289042607"/>
    <n v="4.1999986123734658E-2"/>
    <n v="258340"/>
    <n v="276155"/>
    <n v="29"/>
    <x v="1"/>
    <x v="16"/>
    <x v="0"/>
  </r>
  <r>
    <n v="75"/>
    <x v="2"/>
    <d v="2021-05-19T00:00:00"/>
    <n v="103682"/>
    <n v="37749"/>
    <n v="679104"/>
    <n v="0.13054406983319197"/>
    <n v="5.1211596456507399E-2"/>
    <n v="590451"/>
    <n v="644326"/>
    <n v="39"/>
    <x v="1"/>
    <x v="16"/>
    <x v="0"/>
  </r>
  <r>
    <n v="75"/>
    <x v="3"/>
    <d v="2021-05-19T00:00:00"/>
    <n v="172451"/>
    <n v="57534"/>
    <n v="757513"/>
    <n v="0.19398875002805233"/>
    <n v="6.9924872576444239E-2"/>
    <n v="610564"/>
    <n v="704544"/>
    <n v="49"/>
    <x v="1"/>
    <x v="16"/>
    <x v="0"/>
  </r>
  <r>
    <n v="75"/>
    <x v="4"/>
    <d v="2021-05-19T00:00:00"/>
    <n v="368678"/>
    <n v="116684"/>
    <n v="804241"/>
    <n v="0.41256165751310864"/>
    <n v="0.13295019776410305"/>
    <n v="472442"/>
    <n v="697317"/>
    <n v="59"/>
    <x v="1"/>
    <x v="16"/>
    <x v="0"/>
  </r>
  <r>
    <n v="75"/>
    <x v="5"/>
    <d v="2021-05-19T00:00:00"/>
    <n v="264036"/>
    <n v="75357"/>
    <n v="404276"/>
    <n v="0.62720517666148867"/>
    <n v="0.16519407533467234"/>
    <n v="150712"/>
    <n v="337492"/>
    <n v="69"/>
    <x v="1"/>
    <x v="16"/>
    <x v="1"/>
  </r>
  <r>
    <n v="75"/>
    <x v="6"/>
    <d v="2021-05-19T00:00:00"/>
    <n v="292918"/>
    <n v="95496"/>
    <n v="405407"/>
    <n v="0.69965738134763333"/>
    <n v="0.21080297084164804"/>
    <n v="121761"/>
    <n v="319946"/>
    <n v="69"/>
    <x v="1"/>
    <x v="16"/>
    <x v="1"/>
  </r>
  <r>
    <n v="75"/>
    <x v="7"/>
    <d v="2021-05-19T00:00:00"/>
    <n v="317109"/>
    <n v="178393"/>
    <n v="367546"/>
    <n v="0.84836727919770583"/>
    <n v="0.45596197482764061"/>
    <n v="55732"/>
    <n v="199959"/>
    <n v="79"/>
    <x v="1"/>
    <x v="16"/>
    <x v="1"/>
  </r>
  <r>
    <n v="75"/>
    <x v="8"/>
    <d v="2021-05-19T00:00:00"/>
    <n v="208776"/>
    <n v="166634"/>
    <n v="233838"/>
    <n v="0.88405220708353649"/>
    <n v="0.69925760569283013"/>
    <n v="27113"/>
    <n v="70325"/>
    <n v="79"/>
    <x v="1"/>
    <x v="16"/>
    <x v="1"/>
  </r>
  <r>
    <n v="75"/>
    <x v="9"/>
    <d v="2021-05-19T00:00:00"/>
    <n v="356079"/>
    <n v="286390"/>
    <n v="459094"/>
    <n v="0.76813245217754966"/>
    <n v="0.61335587047532747"/>
    <n v="106449"/>
    <n v="177506"/>
    <n v="89"/>
    <x v="1"/>
    <x v="16"/>
    <x v="1"/>
  </r>
  <r>
    <n v="76"/>
    <x v="0"/>
    <d v="2021-05-19T00:00:00"/>
    <n v="38077"/>
    <n v="11309"/>
    <n v="471999"/>
    <n v="6.4987425820817415E-2"/>
    <n v="2.1218265292934944E-2"/>
    <n v="441325"/>
    <n v="461984"/>
    <n v="29"/>
    <x v="1"/>
    <x v="17"/>
    <x v="0"/>
  </r>
  <r>
    <n v="76"/>
    <x v="1"/>
    <d v="2021-05-19T00:00:00"/>
    <n v="35059"/>
    <n v="12973"/>
    <n v="306711"/>
    <n v="9.8167330157705457E-2"/>
    <n v="3.8140138436508632E-2"/>
    <n v="276602"/>
    <n v="295013"/>
    <n v="29"/>
    <x v="1"/>
    <x v="17"/>
    <x v="0"/>
  </r>
  <r>
    <n v="76"/>
    <x v="2"/>
    <d v="2021-05-19T00:00:00"/>
    <n v="101993"/>
    <n v="36077"/>
    <n v="694345"/>
    <n v="0.1274236870719887"/>
    <n v="4.7650663575023941E-2"/>
    <n v="605869"/>
    <n v="661259"/>
    <n v="39"/>
    <x v="1"/>
    <x v="17"/>
    <x v="0"/>
  </r>
  <r>
    <n v="76"/>
    <x v="3"/>
    <d v="2021-05-19T00:00:00"/>
    <n v="175772"/>
    <n v="56941"/>
    <n v="740353"/>
    <n v="0.20704582813873923"/>
    <n v="7.077704824590432E-2"/>
    <n v="587066"/>
    <n v="687953"/>
    <n v="49"/>
    <x v="1"/>
    <x v="17"/>
    <x v="0"/>
  </r>
  <r>
    <n v="76"/>
    <x v="4"/>
    <d v="2021-05-19T00:00:00"/>
    <n v="358845"/>
    <n v="117479"/>
    <n v="786358"/>
    <n v="0.42053110669694971"/>
    <n v="0.13675704958810109"/>
    <n v="455670"/>
    <n v="678818"/>
    <n v="59"/>
    <x v="1"/>
    <x v="17"/>
    <x v="0"/>
  </r>
  <r>
    <n v="76"/>
    <x v="5"/>
    <d v="2021-05-19T00:00:00"/>
    <n v="238700"/>
    <n v="75002"/>
    <n v="378662"/>
    <n v="0.60975223286202473"/>
    <n v="0.1737433383862125"/>
    <n v="147772"/>
    <n v="312872"/>
    <n v="69"/>
    <x v="1"/>
    <x v="17"/>
    <x v="1"/>
  </r>
  <r>
    <n v="76"/>
    <x v="6"/>
    <d v="2021-05-19T00:00:00"/>
    <n v="260164"/>
    <n v="93986"/>
    <n v="375224"/>
    <n v="0.67560710402319679"/>
    <n v="0.22383429631366863"/>
    <n v="121720"/>
    <n v="291236"/>
    <n v="69"/>
    <x v="1"/>
    <x v="17"/>
    <x v="1"/>
  </r>
  <r>
    <n v="76"/>
    <x v="7"/>
    <d v="2021-05-19T00:00:00"/>
    <n v="284491"/>
    <n v="167215"/>
    <n v="346007"/>
    <n v="0.80978997534731956"/>
    <n v="0.45603412647720998"/>
    <n v="65814"/>
    <n v="188216"/>
    <n v="79"/>
    <x v="1"/>
    <x v="17"/>
    <x v="1"/>
  </r>
  <r>
    <n v="76"/>
    <x v="8"/>
    <d v="2021-05-19T00:00:00"/>
    <n v="196612"/>
    <n v="156811"/>
    <n v="226463"/>
    <n v="0.85975192415538082"/>
    <n v="0.67903807686023765"/>
    <n v="31761"/>
    <n v="72686"/>
    <n v="79"/>
    <x v="1"/>
    <x v="17"/>
    <x v="1"/>
  </r>
  <r>
    <n v="76"/>
    <x v="9"/>
    <d v="2021-05-19T00:00:00"/>
    <n v="314804"/>
    <n v="253290"/>
    <n v="421210"/>
    <n v="0.74042164241114883"/>
    <n v="0.59080980983357467"/>
    <n v="109337"/>
    <n v="172355"/>
    <n v="89"/>
    <x v="1"/>
    <x v="17"/>
    <x v="1"/>
  </r>
  <r>
    <n v="84"/>
    <x v="0"/>
    <d v="2021-05-19T00:00:00"/>
    <n v="67102"/>
    <n v="19322"/>
    <n v="649658"/>
    <n v="8.1873847470515251E-2"/>
    <n v="2.5585769743465023E-2"/>
    <n v="596468"/>
    <n v="633036"/>
    <n v="29"/>
    <x v="1"/>
    <x v="18"/>
    <x v="0"/>
  </r>
  <r>
    <n v="84"/>
    <x v="1"/>
    <d v="2021-05-19T00:00:00"/>
    <n v="58086"/>
    <n v="19972"/>
    <n v="444164"/>
    <n v="0.10950009455966715"/>
    <n v="3.985689970371304E-2"/>
    <n v="395528"/>
    <n v="426461"/>
    <n v="29"/>
    <x v="1"/>
    <x v="18"/>
    <x v="0"/>
  </r>
  <r>
    <n v="84"/>
    <x v="2"/>
    <d v="2021-05-19T00:00:00"/>
    <n v="164329"/>
    <n v="53360"/>
    <n v="1005784"/>
    <n v="0.13815690048757984"/>
    <n v="4.7307374147928384E-2"/>
    <n v="866828"/>
    <n v="958203"/>
    <n v="39"/>
    <x v="1"/>
    <x v="18"/>
    <x v="0"/>
  </r>
  <r>
    <n v="84"/>
    <x v="3"/>
    <d v="2021-05-19T00:00:00"/>
    <n v="255483"/>
    <n v="77896"/>
    <n v="1035354"/>
    <n v="0.21003927159213176"/>
    <n v="6.7370194155815299E-2"/>
    <n v="817889"/>
    <n v="965602"/>
    <n v="49"/>
    <x v="1"/>
    <x v="18"/>
    <x v="0"/>
  </r>
  <r>
    <n v="84"/>
    <x v="4"/>
    <d v="2021-05-19T00:00:00"/>
    <n v="483732"/>
    <n v="152127"/>
    <n v="1044459"/>
    <n v="0.41830842570172694"/>
    <n v="0.13156188993536366"/>
    <n v="607553"/>
    <n v="907048"/>
    <n v="59"/>
    <x v="1"/>
    <x v="18"/>
    <x v="0"/>
  </r>
  <r>
    <n v="84"/>
    <x v="5"/>
    <d v="2021-05-19T00:00:00"/>
    <n v="300731"/>
    <n v="93072"/>
    <n v="473708"/>
    <n v="0.60948516807822539"/>
    <n v="0.17147905460747973"/>
    <n v="184990"/>
    <n v="392477"/>
    <n v="69"/>
    <x v="1"/>
    <x v="18"/>
    <x v="1"/>
  </r>
  <r>
    <n v="84"/>
    <x v="6"/>
    <d v="2021-05-19T00:00:00"/>
    <n v="311372"/>
    <n v="110595"/>
    <n v="452952"/>
    <n v="0.6665253713417757"/>
    <n v="0.21694572493332626"/>
    <n v="151048"/>
    <n v="354686"/>
    <n v="69"/>
    <x v="1"/>
    <x v="18"/>
    <x v="1"/>
  </r>
  <r>
    <n v="84"/>
    <x v="7"/>
    <d v="2021-05-19T00:00:00"/>
    <n v="335313"/>
    <n v="194908"/>
    <n v="413343"/>
    <n v="0.79779747086560071"/>
    <n v="0.4450153988334144"/>
    <n v="83579"/>
    <n v="229399"/>
    <n v="79"/>
    <x v="1"/>
    <x v="18"/>
    <x v="1"/>
  </r>
  <r>
    <n v="84"/>
    <x v="8"/>
    <d v="2021-05-19T00:00:00"/>
    <n v="235817"/>
    <n v="192838"/>
    <n v="274019"/>
    <n v="0.85199931391618833"/>
    <n v="0.6916199241658425"/>
    <n v="40555"/>
    <n v="84502"/>
    <n v="79"/>
    <x v="1"/>
    <x v="18"/>
    <x v="1"/>
  </r>
  <r>
    <n v="84"/>
    <x v="9"/>
    <d v="2021-05-19T00:00:00"/>
    <n v="374833"/>
    <n v="307433"/>
    <n v="497587"/>
    <n v="0.74637199122967446"/>
    <n v="0.60832979961293199"/>
    <n v="126202"/>
    <n v="194890"/>
    <n v="89"/>
    <x v="1"/>
    <x v="18"/>
    <x v="1"/>
  </r>
  <r>
    <n v="93"/>
    <x v="0"/>
    <d v="2021-05-19T00:00:00"/>
    <n v="32639"/>
    <n v="9184"/>
    <n v="368997"/>
    <n v="7.2518204755052204E-2"/>
    <n v="2.1314536432545522E-2"/>
    <n v="342238"/>
    <n v="361132"/>
    <n v="29"/>
    <x v="1"/>
    <x v="19"/>
    <x v="0"/>
  </r>
  <r>
    <n v="93"/>
    <x v="1"/>
    <d v="2021-05-19T00:00:00"/>
    <n v="31344"/>
    <n v="11114"/>
    <n v="255710"/>
    <n v="0.10569395017793594"/>
    <n v="3.9016855031089905E-2"/>
    <n v="228683"/>
    <n v="245733"/>
    <n v="29"/>
    <x v="1"/>
    <x v="19"/>
    <x v="0"/>
  </r>
  <r>
    <n v="93"/>
    <x v="2"/>
    <d v="2021-05-19T00:00:00"/>
    <n v="94311"/>
    <n v="32945"/>
    <n v="599102"/>
    <n v="0.13733387636829789"/>
    <n v="4.9807879125758216E-2"/>
    <n v="516825"/>
    <n v="569262"/>
    <n v="39"/>
    <x v="1"/>
    <x v="19"/>
    <x v="0"/>
  </r>
  <r>
    <n v="93"/>
    <x v="3"/>
    <d v="2021-05-19T00:00:00"/>
    <n v="161724"/>
    <n v="56194"/>
    <n v="631386"/>
    <n v="0.22750583636634325"/>
    <n v="8.1089856284428233E-2"/>
    <n v="487742"/>
    <n v="580187"/>
    <n v="49"/>
    <x v="1"/>
    <x v="19"/>
    <x v="0"/>
  </r>
  <r>
    <n v="93"/>
    <x v="4"/>
    <d v="2021-05-19T00:00:00"/>
    <n v="307524"/>
    <n v="115702"/>
    <n v="678493"/>
    <n v="0.42236544813284738"/>
    <n v="0.15625069086932364"/>
    <n v="391921"/>
    <n v="572478"/>
    <n v="59"/>
    <x v="1"/>
    <x v="19"/>
    <x v="0"/>
  </r>
  <r>
    <n v="93"/>
    <x v="5"/>
    <d v="2021-05-19T00:00:00"/>
    <n v="193044"/>
    <n v="76491"/>
    <n v="320248"/>
    <n v="0.57988184157278111"/>
    <n v="0.21485223951437635"/>
    <n v="134542"/>
    <n v="251442"/>
    <n v="69"/>
    <x v="1"/>
    <x v="19"/>
    <x v="1"/>
  </r>
  <r>
    <n v="93"/>
    <x v="6"/>
    <d v="2021-05-19T00:00:00"/>
    <n v="206356"/>
    <n v="95282"/>
    <n v="312538"/>
    <n v="0.64008216600861334"/>
    <n v="0.27926844095757958"/>
    <n v="112488"/>
    <n v="225256"/>
    <n v="69"/>
    <x v="1"/>
    <x v="19"/>
    <x v="1"/>
  </r>
  <r>
    <n v="93"/>
    <x v="7"/>
    <d v="2021-05-19T00:00:00"/>
    <n v="229007"/>
    <n v="145412"/>
    <n v="294561"/>
    <n v="0.76422880150461192"/>
    <n v="0.47031344950621434"/>
    <n v="69449"/>
    <n v="156025"/>
    <n v="79"/>
    <x v="1"/>
    <x v="19"/>
    <x v="1"/>
  </r>
  <r>
    <n v="93"/>
    <x v="8"/>
    <d v="2021-05-19T00:00:00"/>
    <n v="175646"/>
    <n v="143592"/>
    <n v="214958"/>
    <n v="0.80804622298309436"/>
    <n v="0.65578857265140167"/>
    <n v="41262"/>
    <n v="73991"/>
    <n v="79"/>
    <x v="1"/>
    <x v="19"/>
    <x v="1"/>
  </r>
  <r>
    <n v="93"/>
    <x v="9"/>
    <d v="2021-05-19T00:00:00"/>
    <n v="262842"/>
    <n v="213843"/>
    <n v="365644"/>
    <n v="0.71104681055890429"/>
    <n v="0.57424708186104512"/>
    <n v="105654"/>
    <n v="155674"/>
    <n v="89"/>
    <x v="1"/>
    <x v="19"/>
    <x v="1"/>
  </r>
  <r>
    <n v="94"/>
    <x v="0"/>
    <d v="2021-05-19T00:00:00"/>
    <n v="3673"/>
    <n v="544"/>
    <n v="22692"/>
    <n v="0.13934426229508196"/>
    <n v="2.1813855103120044E-2"/>
    <n v="19530"/>
    <n v="22197"/>
    <n v="29"/>
    <x v="0"/>
    <x v="20"/>
    <x v="0"/>
  </r>
  <r>
    <n v="94"/>
    <x v="1"/>
    <d v="2021-05-19T00:00:00"/>
    <n v="3633"/>
    <n v="832"/>
    <n v="17407"/>
    <n v="0.18774056414086288"/>
    <n v="4.4349974148331132E-2"/>
    <n v="14139"/>
    <n v="16635"/>
    <n v="29"/>
    <x v="0"/>
    <x v="20"/>
    <x v="0"/>
  </r>
  <r>
    <n v="94"/>
    <x v="2"/>
    <d v="2021-05-19T00:00:00"/>
    <n v="11189"/>
    <n v="3261"/>
    <n v="43624"/>
    <n v="0.23509994498441225"/>
    <n v="6.9732257472950671E-2"/>
    <n v="33368"/>
    <n v="40582"/>
    <n v="39"/>
    <x v="0"/>
    <x v="20"/>
    <x v="0"/>
  </r>
  <r>
    <n v="94"/>
    <x v="3"/>
    <d v="2021-05-19T00:00:00"/>
    <n v="17932"/>
    <n v="6593"/>
    <n v="45205"/>
    <n v="0.37334365667514657"/>
    <n v="0.13929875013825904"/>
    <n v="28328"/>
    <n v="38908"/>
    <n v="49"/>
    <x v="0"/>
    <x v="20"/>
    <x v="0"/>
  </r>
  <r>
    <n v="94"/>
    <x v="4"/>
    <d v="2021-05-19T00:00:00"/>
    <n v="27154"/>
    <n v="13212"/>
    <n v="47970"/>
    <n v="0.54506983531373776"/>
    <n v="0.26174692516155929"/>
    <n v="21823"/>
    <n v="35414"/>
    <n v="59"/>
    <x v="0"/>
    <x v="20"/>
    <x v="0"/>
  </r>
  <r>
    <n v="94"/>
    <x v="5"/>
    <d v="2021-05-19T00:00:00"/>
    <n v="15187"/>
    <n v="8457"/>
    <n v="22461"/>
    <n v="0.66150215929833933"/>
    <n v="0.35808735140910913"/>
    <n v="7603"/>
    <n v="14418"/>
    <n v="69"/>
    <x v="0"/>
    <x v="20"/>
    <x v="1"/>
  </r>
  <r>
    <n v="94"/>
    <x v="6"/>
    <d v="2021-05-19T00:00:00"/>
    <n v="15869"/>
    <n v="10016"/>
    <n v="22634"/>
    <n v="0.68940531943094463"/>
    <n v="0.41972254130953435"/>
    <n v="7030"/>
    <n v="13134"/>
    <n v="69"/>
    <x v="0"/>
    <x v="20"/>
    <x v="1"/>
  </r>
  <r>
    <n v="94"/>
    <x v="7"/>
    <d v="2021-05-19T00:00:00"/>
    <n v="15692"/>
    <n v="11753"/>
    <n v="20580"/>
    <n v="0.75481049562682212"/>
    <n v="0.55592808551992223"/>
    <n v="5046"/>
    <n v="9139"/>
    <n v="79"/>
    <x v="0"/>
    <x v="20"/>
    <x v="1"/>
  </r>
  <r>
    <n v="94"/>
    <x v="8"/>
    <d v="2021-05-19T00:00:00"/>
    <n v="11297"/>
    <n v="9762"/>
    <n v="16105"/>
    <n v="0.69667805029493945"/>
    <n v="0.60006209251785159"/>
    <n v="4885"/>
    <n v="6441"/>
    <n v="79"/>
    <x v="0"/>
    <x v="20"/>
    <x v="1"/>
  </r>
  <r>
    <n v="94"/>
    <x v="9"/>
    <d v="2021-05-19T00:00:00"/>
    <n v="16788"/>
    <n v="14515"/>
    <n v="24184"/>
    <n v="0.68888521336420772"/>
    <n v="0.59539364869335099"/>
    <n v="7524"/>
    <n v="9785"/>
    <n v="89"/>
    <x v="0"/>
    <x v="20"/>
    <x v="1"/>
  </r>
  <r>
    <n v="1"/>
    <x v="10"/>
    <d v="2021-05-19T00:00:00"/>
    <n v="27581"/>
    <n v="12390"/>
    <n v="376879"/>
    <n v="6.7244394089349638E-2"/>
    <n v="2.9712454129840082E-2"/>
    <n v="351536"/>
    <n v="365681"/>
    <n v="0"/>
    <x v="0"/>
    <x v="0"/>
    <x v="2"/>
  </r>
  <r>
    <n v="2"/>
    <x v="10"/>
    <d v="2021-05-19T00:00:00"/>
    <n v="44486"/>
    <n v="26684"/>
    <n v="358749"/>
    <n v="0.12017036981287753"/>
    <n v="6.8326322860830277E-2"/>
    <n v="315638"/>
    <n v="334237"/>
    <n v="0"/>
    <x v="0"/>
    <x v="1"/>
    <x v="2"/>
  </r>
  <r>
    <n v="3"/>
    <x v="10"/>
    <d v="2021-05-19T00:00:00"/>
    <n v="31899"/>
    <n v="17223"/>
    <n v="290691"/>
    <n v="0.10494304949241634"/>
    <n v="5.3390025834993173E-2"/>
    <n v="260185"/>
    <n v="275171"/>
    <n v="0"/>
    <x v="0"/>
    <x v="2"/>
    <x v="2"/>
  </r>
  <r>
    <n v="4"/>
    <x v="10"/>
    <d v="2021-05-19T00:00:00"/>
    <n v="129336"/>
    <n v="60121"/>
    <n v="859959"/>
    <n v="0.13748097293010481"/>
    <n v="6.3603032237583415E-2"/>
    <n v="741731"/>
    <n v="805263"/>
    <n v="0"/>
    <x v="0"/>
    <x v="3"/>
    <x v="2"/>
  </r>
  <r>
    <n v="5"/>
    <x v="10"/>
    <d v="2021-05-19T00:00:00"/>
    <n v="1"/>
    <n v="0"/>
    <n v="5997"/>
    <n v="1.6675004168751042E-4"/>
    <n v="0"/>
    <n v="5996"/>
    <n v="5997"/>
    <n v="0"/>
    <x v="0"/>
    <x v="4"/>
    <x v="2"/>
  </r>
  <r>
    <n v="6"/>
    <x v="10"/>
    <d v="2021-05-19T00:00:00"/>
    <n v="18841"/>
    <n v="11150"/>
    <n v="279471"/>
    <n v="6.4954861148383905E-2"/>
    <n v="3.7628233340847528E-2"/>
    <n v="261318"/>
    <n v="268955"/>
    <n v="0"/>
    <x v="0"/>
    <x v="5"/>
    <x v="2"/>
  </r>
  <r>
    <n v="7"/>
    <x v="10"/>
    <d v="2021-05-19T00:00:00"/>
    <n v="7228"/>
    <n v="1654"/>
    <n v="9961"/>
    <n v="0.70264029715891974"/>
    <n v="0.14687280393534785"/>
    <n v="2962"/>
    <n v="8498"/>
    <n v="0"/>
    <x v="0"/>
    <x v="6"/>
    <x v="2"/>
  </r>
  <r>
    <n v="8"/>
    <x v="10"/>
    <d v="2021-05-19T00:00:00"/>
    <n v="4158"/>
    <n v="2614"/>
    <n v="35334"/>
    <n v="0.10680930548480218"/>
    <n v="6.614026150449992E-2"/>
    <n v="31560"/>
    <n v="32997"/>
    <n v="0"/>
    <x v="0"/>
    <x v="7"/>
    <x v="2"/>
  </r>
  <r>
    <n v="11"/>
    <x v="10"/>
    <d v="2021-05-19T00:00:00"/>
    <n v="3532353"/>
    <n v="1482323"/>
    <n v="12278210"/>
    <n v="0.26443675421743074"/>
    <n v="0.11539882442147512"/>
    <n v="9031400"/>
    <n v="10861319"/>
    <n v="0"/>
    <x v="1"/>
    <x v="8"/>
    <x v="2"/>
  </r>
  <r>
    <n v="24"/>
    <x v="10"/>
    <d v="2021-05-19T00:00:00"/>
    <n v="846082"/>
    <n v="386272"/>
    <n v="2559073"/>
    <n v="0.31083716642706166"/>
    <n v="0.14177360317583751"/>
    <n v="1763618"/>
    <n v="2196264"/>
    <n v="0"/>
    <x v="1"/>
    <x v="9"/>
    <x v="2"/>
  </r>
  <r>
    <n v="27"/>
    <x v="10"/>
    <d v="2021-05-19T00:00:00"/>
    <n v="954578"/>
    <n v="462767"/>
    <n v="2783039"/>
    <n v="0.32084279092028534"/>
    <n v="0.15779548903195392"/>
    <n v="1890121"/>
    <n v="2343888"/>
    <n v="0"/>
    <x v="1"/>
    <x v="10"/>
    <x v="2"/>
  </r>
  <r>
    <n v="28"/>
    <x v="10"/>
    <d v="2021-05-19T00:00:00"/>
    <n v="1170356"/>
    <n v="550276"/>
    <n v="3303500"/>
    <n v="0.33665385197517783"/>
    <n v="0.15843317693355533"/>
    <n v="2191364"/>
    <n v="2780116"/>
    <n v="0"/>
    <x v="1"/>
    <x v="11"/>
    <x v="2"/>
  </r>
  <r>
    <n v="32"/>
    <x v="10"/>
    <d v="2021-05-19T00:00:00"/>
    <n v="1971365"/>
    <n v="866640"/>
    <n v="5962662"/>
    <n v="0.31266420937494027"/>
    <n v="0.13938019629487636"/>
    <n v="4098351"/>
    <n v="5131585"/>
    <n v="0"/>
    <x v="1"/>
    <x v="12"/>
    <x v="2"/>
  </r>
  <r>
    <n v="44"/>
    <x v="10"/>
    <d v="2021-05-19T00:00:00"/>
    <n v="1852253"/>
    <n v="868491"/>
    <n v="5511747"/>
    <n v="0.31815756419879215"/>
    <n v="0.14910426766685772"/>
    <n v="3758143"/>
    <n v="4689922"/>
    <n v="0"/>
    <x v="1"/>
    <x v="13"/>
    <x v="2"/>
  </r>
  <r>
    <n v="52"/>
    <x v="10"/>
    <d v="2021-05-19T00:00:00"/>
    <n v="1247325"/>
    <n v="541617"/>
    <n v="3801797"/>
    <n v="0.30890286882755708"/>
    <n v="0.13156909745575579"/>
    <n v="2627411"/>
    <n v="3301598"/>
    <n v="0"/>
    <x v="1"/>
    <x v="14"/>
    <x v="2"/>
  </r>
  <r>
    <n v="53"/>
    <x v="10"/>
    <d v="2021-05-19T00:00:00"/>
    <n v="1185262"/>
    <n v="537248"/>
    <n v="3340379"/>
    <n v="0.33659204539365145"/>
    <n v="0.15057093820790995"/>
    <n v="2216034"/>
    <n v="2837415"/>
    <n v="0"/>
    <x v="1"/>
    <x v="15"/>
    <x v="2"/>
  </r>
  <r>
    <n v="75"/>
    <x v="10"/>
    <d v="2021-05-19T00:00:00"/>
    <n v="2156139"/>
    <n v="1039186"/>
    <n v="5999982"/>
    <n v="0.33930135123738703"/>
    <n v="0.16370615778514003"/>
    <n v="3964180"/>
    <n v="5017748"/>
    <n v="0"/>
    <x v="1"/>
    <x v="16"/>
    <x v="2"/>
  </r>
  <r>
    <n v="76"/>
    <x v="10"/>
    <d v="2021-05-19T00:00:00"/>
    <n v="2005413"/>
    <n v="981310"/>
    <n v="5924858"/>
    <n v="0.32154424629248496"/>
    <n v="0.15614517681267637"/>
    <n v="4019754"/>
    <n v="4999720"/>
    <n v="0"/>
    <x v="1"/>
    <x v="17"/>
    <x v="2"/>
  </r>
  <r>
    <n v="84"/>
    <x v="10"/>
    <d v="2021-05-19T00:00:00"/>
    <n v="2588116"/>
    <n v="1221784"/>
    <n v="8032377"/>
    <n v="0.3014630662878498"/>
    <n v="0.14254311021507082"/>
    <n v="5610912"/>
    <n v="6887417"/>
    <n v="0"/>
    <x v="1"/>
    <x v="18"/>
    <x v="2"/>
  </r>
  <r>
    <n v="93"/>
    <x v="10"/>
    <d v="2021-05-19T00:00:00"/>
    <n v="1695375"/>
    <n v="900011"/>
    <n v="5055651"/>
    <n v="0.31878110257215142"/>
    <n v="0.16826596614362818"/>
    <n v="3444005"/>
    <n v="4204957"/>
    <n v="0"/>
    <x v="1"/>
    <x v="19"/>
    <x v="2"/>
  </r>
  <r>
    <n v="94"/>
    <x v="10"/>
    <d v="2021-05-19T00:00:00"/>
    <n v="138505"/>
    <n v="78965"/>
    <n v="344679"/>
    <n v="0.38778979862422719"/>
    <n v="0.22115359508412175"/>
    <n v="211016"/>
    <n v="268452"/>
    <n v="0"/>
    <x v="0"/>
    <x v="20"/>
    <x v="2"/>
  </r>
  <r>
    <m/>
    <x v="11"/>
    <m/>
    <m/>
    <m/>
    <m/>
    <m/>
    <m/>
    <m/>
    <m/>
    <m/>
    <x v="2"/>
    <x v="21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D9E6EDF-A8D8-4E61-9C2C-B0BA95D78D3D}" name="Tableau croisé dynamique1" cacheId="21" applyNumberFormats="0" applyBorderFormats="0" applyFontFormats="0" applyPatternFormats="0" applyAlignmentFormats="0" applyWidthHeightFormats="1" dataCaption="Valeurs" showError="1" updatedVersion="6" minRefreshableVersion="3" colGrandTotals="0" itemPrintTitles="1" createdVersion="6" indent="0" outline="1" outlineData="1" multipleFieldFilters="0">
  <location ref="A4:CV27" firstHeaderRow="1" firstDataRow="3" firstDataCol="1"/>
  <pivotFields count="22">
    <pivotField showAll="0"/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axis="axisRow" showAll="0">
      <items count="4">
        <item x="1"/>
        <item x="0"/>
        <item h="1" x="2"/>
        <item t="default"/>
      </items>
    </pivotField>
    <pivotField axis="axisRow" showAll="0">
      <items count="20">
        <item x="15"/>
        <item x="7"/>
        <item x="12"/>
        <item x="6"/>
        <item x="17"/>
        <item x="10"/>
        <item x="0"/>
        <item x="2"/>
        <item x="9"/>
        <item x="5"/>
        <item x="3"/>
        <item x="1"/>
        <item x="4"/>
        <item x="8"/>
        <item x="13"/>
        <item x="14"/>
        <item x="11"/>
        <item x="16"/>
        <item x="18"/>
        <item t="default"/>
      </items>
    </pivotField>
    <pivotField showAll="0"/>
    <pivotField dataField="1" showAll="0"/>
    <pivotField showAll="0"/>
    <pivotField showAl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2">
    <field x="10"/>
    <field x="11"/>
  </rowFields>
  <rowItems count="21">
    <i>
      <x/>
    </i>
    <i r="1">
      <x/>
    </i>
    <i r="1">
      <x v="1"/>
    </i>
    <i r="1">
      <x v="2"/>
    </i>
    <i r="1">
      <x v="3"/>
    </i>
    <i r="1">
      <x v="5"/>
    </i>
    <i r="1">
      <x v="8"/>
    </i>
    <i r="1">
      <x v="9"/>
    </i>
    <i r="1">
      <x v="13"/>
    </i>
    <i r="1">
      <x v="14"/>
    </i>
    <i r="1">
      <x v="15"/>
    </i>
    <i r="1">
      <x v="16"/>
    </i>
    <i r="1">
      <x v="17"/>
    </i>
    <i>
      <x v="1"/>
    </i>
    <i r="1">
      <x v="4"/>
    </i>
    <i r="1">
      <x v="6"/>
    </i>
    <i r="1">
      <x v="7"/>
    </i>
    <i r="1">
      <x v="10"/>
    </i>
    <i r="1">
      <x v="11"/>
    </i>
    <i r="1">
      <x v="12"/>
    </i>
    <i t="grand">
      <x/>
    </i>
  </rowItems>
  <colFields count="2">
    <field x="1"/>
    <field x="-2"/>
  </colFields>
  <colItems count="99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5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1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</colItems>
  <dataFields count="9">
    <dataField name="Pop Tot" fld="13" baseField="10" baseItem="0" numFmtId="3"/>
    <dataField name="H" fld="3" baseField="11" baseItem="14" numFmtId="3"/>
    <dataField name="H/100 KPT" fld="20" baseField="0" baseItem="0" numFmtId="3"/>
    <dataField name="H/ 100 KNS" fld="16" baseField="11" baseItem="6" numFmtId="3"/>
    <dataField name="H/100 kNV" fld="17" baseField="10" baseItem="0" numFmtId="3"/>
    <dataField name="SC" fld="4" baseField="11" baseItem="0" numFmtId="3"/>
    <dataField name="SC/100 KPT" fld="21" baseField="0" baseItem="0" numFmtId="3"/>
    <dataField name="SC/100 KNS" fld="18" baseField="11" baseItem="6" numFmtId="3"/>
    <dataField name="SC/100 KNV" fld="19" baseField="11" baseItem="4" numFmtId="3"/>
  </dataFields>
  <formats count="139">
    <format dxfId="235">
      <pivotArea field="1" type="button" dataOnly="0" labelOnly="1" outline="0" axis="axisCol" fieldPosition="0"/>
    </format>
    <format dxfId="234">
      <pivotArea dataOnly="0" labelOnly="1" fieldPosition="0">
        <references count="1">
          <reference field="1" count="1">
            <x v="0"/>
          </reference>
        </references>
      </pivotArea>
    </format>
    <format dxfId="233">
      <pivotArea dataOnly="0" labelOnly="1" fieldPosition="0">
        <references count="1">
          <reference field="1" count="1">
            <x v="0"/>
          </reference>
        </references>
      </pivotArea>
    </format>
    <format dxfId="232">
      <pivotArea dataOnly="0" labelOnly="1" fieldPosition="0">
        <references count="1">
          <reference field="1" count="1">
            <x v="1"/>
          </reference>
        </references>
      </pivotArea>
    </format>
    <format dxfId="231">
      <pivotArea dataOnly="0" labelOnly="1" fieldPosition="0">
        <references count="1">
          <reference field="1" count="1">
            <x v="1"/>
          </reference>
        </references>
      </pivotArea>
    </format>
    <format dxfId="230">
      <pivotArea dataOnly="0" labelOnly="1" fieldPosition="0">
        <references count="1">
          <reference field="1" count="1">
            <x v="2"/>
          </reference>
        </references>
      </pivotArea>
    </format>
    <format dxfId="229">
      <pivotArea dataOnly="0" labelOnly="1" fieldPosition="0">
        <references count="1">
          <reference field="1" count="1">
            <x v="2"/>
          </reference>
        </references>
      </pivotArea>
    </format>
    <format dxfId="228">
      <pivotArea dataOnly="0" labelOnly="1" fieldPosition="0">
        <references count="1">
          <reference field="1" count="1">
            <x v="7"/>
          </reference>
        </references>
      </pivotArea>
    </format>
    <format dxfId="227">
      <pivotArea dataOnly="0" labelOnly="1" fieldPosition="0">
        <references count="1">
          <reference field="1" count="1">
            <x v="7"/>
          </reference>
        </references>
      </pivotArea>
    </format>
    <format dxfId="226">
      <pivotArea dataOnly="0" labelOnly="1" fieldPosition="0">
        <references count="1">
          <reference field="1" count="1">
            <x v="7"/>
          </reference>
        </references>
      </pivotArea>
    </format>
    <format dxfId="225">
      <pivotArea dataOnly="0" labelOnly="1" fieldPosition="0">
        <references count="1">
          <reference field="1" count="1">
            <x v="6"/>
          </reference>
        </references>
      </pivotArea>
    </format>
    <format dxfId="224">
      <pivotArea dataOnly="0" labelOnly="1" fieldPosition="0">
        <references count="1">
          <reference field="1" count="1">
            <x v="6"/>
          </reference>
        </references>
      </pivotArea>
    </format>
    <format dxfId="223">
      <pivotArea dataOnly="0" labelOnly="1" fieldPosition="0">
        <references count="1">
          <reference field="1" count="1">
            <x v="8"/>
          </reference>
        </references>
      </pivotArea>
    </format>
    <format dxfId="222">
      <pivotArea dataOnly="0" labelOnly="1" fieldPosition="0">
        <references count="1">
          <reference field="1" count="1">
            <x v="9"/>
          </reference>
        </references>
      </pivotArea>
    </format>
    <format dxfId="221">
      <pivotArea outline="0" fieldPosition="0">
        <references count="1">
          <reference field="4294967294" count="1">
            <x v="3"/>
          </reference>
        </references>
      </pivotArea>
    </format>
    <format dxfId="220">
      <pivotArea outline="0" fieldPosition="0">
        <references count="1">
          <reference field="4294967294" count="1">
            <x v="4"/>
          </reference>
        </references>
      </pivotArea>
    </format>
    <format dxfId="219">
      <pivotArea outline="0" fieldPosition="0">
        <references count="1">
          <reference field="4294967294" count="1">
            <x v="7"/>
          </reference>
        </references>
      </pivotArea>
    </format>
    <format dxfId="218">
      <pivotArea outline="0" fieldPosition="0">
        <references count="1">
          <reference field="4294967294" count="1">
            <x v="8"/>
          </reference>
        </references>
      </pivotArea>
    </format>
    <format dxfId="217">
      <pivotArea field="1" dataOnly="0" labelOnly="1" grandCol="1" outline="0" axis="axisCol" fieldPosition="0">
        <references count="1">
          <reference field="4294967294" count="1" selected="0">
            <x v="3"/>
          </reference>
        </references>
      </pivotArea>
    </format>
    <format dxfId="216">
      <pivotArea field="1" dataOnly="0" labelOnly="1" grandCol="1" outline="0" axis="axisCol" fieldPosition="0">
        <references count="1">
          <reference field="4294967294" count="1" selected="0">
            <x v="4"/>
          </reference>
        </references>
      </pivotArea>
    </format>
    <format dxfId="215">
      <pivotArea field="1" dataOnly="0" labelOnly="1" grandCol="1" outline="0" axis="axisCol" fieldPosition="0">
        <references count="1">
          <reference field="4294967294" count="1" selected="0">
            <x v="7"/>
          </reference>
        </references>
      </pivotArea>
    </format>
    <format dxfId="214">
      <pivotArea field="1" dataOnly="0" labelOnly="1" grandCol="1" outline="0" axis="axisCol" fieldPosition="0">
        <references count="1">
          <reference field="4294967294" count="1" selected="0">
            <x v="8"/>
          </reference>
        </references>
      </pivotArea>
    </format>
    <format dxfId="213">
      <pivotArea dataOnly="0" labelOnly="1" outline="0" fieldPosition="0">
        <references count="2">
          <reference field="4294967294" count="4">
            <x v="3"/>
            <x v="4"/>
            <x v="7"/>
            <x v="8"/>
          </reference>
          <reference field="1" count="1" selected="0">
            <x v="0"/>
          </reference>
        </references>
      </pivotArea>
    </format>
    <format dxfId="212">
      <pivotArea dataOnly="0" labelOnly="1" outline="0" fieldPosition="0">
        <references count="2">
          <reference field="4294967294" count="4">
            <x v="3"/>
            <x v="4"/>
            <x v="7"/>
            <x v="8"/>
          </reference>
          <reference field="1" count="1" selected="0">
            <x v="1"/>
          </reference>
        </references>
      </pivotArea>
    </format>
    <format dxfId="211">
      <pivotArea dataOnly="0" labelOnly="1" outline="0" fieldPosition="0">
        <references count="2">
          <reference field="4294967294" count="4">
            <x v="3"/>
            <x v="4"/>
            <x v="7"/>
            <x v="8"/>
          </reference>
          <reference field="1" count="1" selected="0">
            <x v="2"/>
          </reference>
        </references>
      </pivotArea>
    </format>
    <format dxfId="210">
      <pivotArea dataOnly="0" labelOnly="1" outline="0" fieldPosition="0">
        <references count="2">
          <reference field="4294967294" count="4">
            <x v="3"/>
            <x v="4"/>
            <x v="7"/>
            <x v="8"/>
          </reference>
          <reference field="1" count="1" selected="0">
            <x v="3"/>
          </reference>
        </references>
      </pivotArea>
    </format>
    <format dxfId="209">
      <pivotArea dataOnly="0" labelOnly="1" outline="0" fieldPosition="0">
        <references count="2">
          <reference field="4294967294" count="4">
            <x v="3"/>
            <x v="4"/>
            <x v="7"/>
            <x v="8"/>
          </reference>
          <reference field="1" count="1" selected="0">
            <x v="4"/>
          </reference>
        </references>
      </pivotArea>
    </format>
    <format dxfId="208">
      <pivotArea dataOnly="0" labelOnly="1" outline="0" fieldPosition="0">
        <references count="2">
          <reference field="4294967294" count="4">
            <x v="3"/>
            <x v="4"/>
            <x v="7"/>
            <x v="8"/>
          </reference>
          <reference field="1" count="1" selected="0">
            <x v="5"/>
          </reference>
        </references>
      </pivotArea>
    </format>
    <format dxfId="207">
      <pivotArea dataOnly="0" labelOnly="1" outline="0" fieldPosition="0">
        <references count="2">
          <reference field="4294967294" count="4">
            <x v="3"/>
            <x v="4"/>
            <x v="7"/>
            <x v="8"/>
          </reference>
          <reference field="1" count="1" selected="0">
            <x v="6"/>
          </reference>
        </references>
      </pivotArea>
    </format>
    <format dxfId="206">
      <pivotArea dataOnly="0" labelOnly="1" outline="0" fieldPosition="0">
        <references count="2">
          <reference field="4294967294" count="4">
            <x v="3"/>
            <x v="4"/>
            <x v="7"/>
            <x v="8"/>
          </reference>
          <reference field="1" count="1" selected="0">
            <x v="7"/>
          </reference>
        </references>
      </pivotArea>
    </format>
    <format dxfId="205">
      <pivotArea dataOnly="0" labelOnly="1" outline="0" fieldPosition="0">
        <references count="2">
          <reference field="4294967294" count="4">
            <x v="3"/>
            <x v="4"/>
            <x v="7"/>
            <x v="8"/>
          </reference>
          <reference field="1" count="1" selected="0">
            <x v="8"/>
          </reference>
        </references>
      </pivotArea>
    </format>
    <format dxfId="204">
      <pivotArea dataOnly="0" labelOnly="1" outline="0" fieldPosition="0">
        <references count="2">
          <reference field="4294967294" count="4">
            <x v="3"/>
            <x v="4"/>
            <x v="7"/>
            <x v="8"/>
          </reference>
          <reference field="1" count="1" selected="0">
            <x v="9"/>
          </reference>
        </references>
      </pivotArea>
    </format>
    <format dxfId="203">
      <pivotArea dataOnly="0" labelOnly="1" fieldPosition="0">
        <references count="1">
          <reference field="1" count="1">
            <x v="3"/>
          </reference>
        </references>
      </pivotArea>
    </format>
    <format dxfId="202">
      <pivotArea dataOnly="0" labelOnly="1" fieldPosition="0">
        <references count="1">
          <reference field="1" count="1">
            <x v="4"/>
          </reference>
        </references>
      </pivotArea>
    </format>
    <format dxfId="201">
      <pivotArea dataOnly="0" labelOnly="1" fieldPosition="0">
        <references count="1">
          <reference field="1" count="1">
            <x v="5"/>
          </reference>
        </references>
      </pivotArea>
    </format>
    <format dxfId="200">
      <pivotArea dataOnly="0" labelOnly="1" fieldPosition="0">
        <references count="1">
          <reference field="1" count="1">
            <x v="10"/>
          </reference>
        </references>
      </pivotArea>
    </format>
    <format dxfId="199">
      <pivotArea collapsedLevelsAreSubtotals="1" fieldPosition="0">
        <references count="3">
          <reference field="4294967294" count="4" selected="0">
            <x v="3"/>
            <x v="4"/>
            <x v="7"/>
            <x v="8"/>
          </reference>
          <reference field="1" count="1" selected="0">
            <x v="1"/>
          </reference>
          <reference field="10" count="1">
            <x v="1"/>
          </reference>
        </references>
      </pivotArea>
    </format>
    <format dxfId="198">
      <pivotArea collapsedLevelsAreSubtotals="1" fieldPosition="0">
        <references count="4">
          <reference field="4294967294" count="4" selected="0">
            <x v="3"/>
            <x v="4"/>
            <x v="7"/>
            <x v="8"/>
          </reference>
          <reference field="1" count="1" selected="0">
            <x v="1"/>
          </reference>
          <reference field="10" count="1" selected="0">
            <x v="1"/>
          </reference>
          <reference field="11" count="6">
            <x v="4"/>
            <x v="6"/>
            <x v="7"/>
            <x v="10"/>
            <x v="11"/>
            <x v="12"/>
          </reference>
        </references>
      </pivotArea>
    </format>
    <format dxfId="197">
      <pivotArea collapsedLevelsAreSubtotals="1" fieldPosition="0">
        <references count="3">
          <reference field="4294967294" count="4" selected="0">
            <x v="3"/>
            <x v="4"/>
            <x v="7"/>
            <x v="8"/>
          </reference>
          <reference field="1" count="1" selected="0">
            <x v="1"/>
          </reference>
          <reference field="10" count="1">
            <x v="0"/>
          </reference>
        </references>
      </pivotArea>
    </format>
    <format dxfId="196">
      <pivotArea collapsedLevelsAreSubtotals="1" fieldPosition="0">
        <references count="4">
          <reference field="4294967294" count="4" selected="0">
            <x v="3"/>
            <x v="4"/>
            <x v="7"/>
            <x v="8"/>
          </reference>
          <reference field="1" count="1" selected="0">
            <x v="1"/>
          </reference>
          <reference field="10" count="1" selected="0">
            <x v="0"/>
          </reference>
          <reference field="11" count="12">
            <x v="0"/>
            <x v="1"/>
            <x v="2"/>
            <x v="3"/>
            <x v="5"/>
            <x v="8"/>
            <x v="9"/>
            <x v="13"/>
            <x v="14"/>
            <x v="15"/>
            <x v="16"/>
            <x v="17"/>
          </reference>
        </references>
      </pivotArea>
    </format>
    <format dxfId="195">
      <pivotArea dataOnly="0" labelOnly="1" fieldPosition="0">
        <references count="1">
          <reference field="1" count="1">
            <x v="1"/>
          </reference>
        </references>
      </pivotArea>
    </format>
    <format dxfId="194">
      <pivotArea dataOnly="0" labelOnly="1" outline="0" fieldPosition="0">
        <references count="2">
          <reference field="4294967294" count="4">
            <x v="3"/>
            <x v="4"/>
            <x v="7"/>
            <x v="8"/>
          </reference>
          <reference field="1" count="1" selected="0">
            <x v="1"/>
          </reference>
        </references>
      </pivotArea>
    </format>
    <format dxfId="193">
      <pivotArea collapsedLevelsAreSubtotals="1" fieldPosition="0">
        <references count="3">
          <reference field="4294967294" count="4" selected="0">
            <x v="3"/>
            <x v="4"/>
            <x v="7"/>
            <x v="8"/>
          </reference>
          <reference field="1" count="1" selected="0">
            <x v="2"/>
          </reference>
          <reference field="10" count="1">
            <x v="1"/>
          </reference>
        </references>
      </pivotArea>
    </format>
    <format dxfId="192">
      <pivotArea collapsedLevelsAreSubtotals="1" fieldPosition="0">
        <references count="4">
          <reference field="4294967294" count="4" selected="0">
            <x v="3"/>
            <x v="4"/>
            <x v="7"/>
            <x v="8"/>
          </reference>
          <reference field="1" count="1" selected="0">
            <x v="2"/>
          </reference>
          <reference field="10" count="1" selected="0">
            <x v="1"/>
          </reference>
          <reference field="11" count="6">
            <x v="4"/>
            <x v="6"/>
            <x v="7"/>
            <x v="10"/>
            <x v="11"/>
            <x v="12"/>
          </reference>
        </references>
      </pivotArea>
    </format>
    <format dxfId="191">
      <pivotArea collapsedLevelsAreSubtotals="1" fieldPosition="0">
        <references count="3">
          <reference field="4294967294" count="4" selected="0">
            <x v="3"/>
            <x v="4"/>
            <x v="7"/>
            <x v="8"/>
          </reference>
          <reference field="1" count="1" selected="0">
            <x v="2"/>
          </reference>
          <reference field="10" count="1">
            <x v="0"/>
          </reference>
        </references>
      </pivotArea>
    </format>
    <format dxfId="190">
      <pivotArea collapsedLevelsAreSubtotals="1" fieldPosition="0">
        <references count="4">
          <reference field="4294967294" count="4" selected="0">
            <x v="3"/>
            <x v="4"/>
            <x v="7"/>
            <x v="8"/>
          </reference>
          <reference field="1" count="1" selected="0">
            <x v="2"/>
          </reference>
          <reference field="10" count="1" selected="0">
            <x v="0"/>
          </reference>
          <reference field="11" count="12">
            <x v="0"/>
            <x v="1"/>
            <x v="2"/>
            <x v="3"/>
            <x v="5"/>
            <x v="8"/>
            <x v="9"/>
            <x v="13"/>
            <x v="14"/>
            <x v="15"/>
            <x v="16"/>
            <x v="17"/>
          </reference>
        </references>
      </pivotArea>
    </format>
    <format dxfId="189">
      <pivotArea dataOnly="0" labelOnly="1" fieldPosition="0">
        <references count="1">
          <reference field="1" count="1">
            <x v="2"/>
          </reference>
        </references>
      </pivotArea>
    </format>
    <format dxfId="188">
      <pivotArea dataOnly="0" labelOnly="1" outline="0" fieldPosition="0">
        <references count="2">
          <reference field="4294967294" count="4">
            <x v="3"/>
            <x v="4"/>
            <x v="7"/>
            <x v="8"/>
          </reference>
          <reference field="1" count="1" selected="0">
            <x v="2"/>
          </reference>
        </references>
      </pivotArea>
    </format>
    <format dxfId="187">
      <pivotArea collapsedLevelsAreSubtotals="1" fieldPosition="0">
        <references count="3">
          <reference field="4294967294" count="4" selected="0">
            <x v="3"/>
            <x v="4"/>
            <x v="7"/>
            <x v="8"/>
          </reference>
          <reference field="1" count="1" selected="0">
            <x v="3"/>
          </reference>
          <reference field="10" count="1">
            <x v="1"/>
          </reference>
        </references>
      </pivotArea>
    </format>
    <format dxfId="186">
      <pivotArea collapsedLevelsAreSubtotals="1" fieldPosition="0">
        <references count="4">
          <reference field="4294967294" count="4" selected="0">
            <x v="3"/>
            <x v="4"/>
            <x v="7"/>
            <x v="8"/>
          </reference>
          <reference field="1" count="1" selected="0">
            <x v="3"/>
          </reference>
          <reference field="10" count="1" selected="0">
            <x v="1"/>
          </reference>
          <reference field="11" count="6">
            <x v="4"/>
            <x v="6"/>
            <x v="7"/>
            <x v="10"/>
            <x v="11"/>
            <x v="12"/>
          </reference>
        </references>
      </pivotArea>
    </format>
    <format dxfId="185">
      <pivotArea collapsedLevelsAreSubtotals="1" fieldPosition="0">
        <references count="3">
          <reference field="4294967294" count="4" selected="0">
            <x v="3"/>
            <x v="4"/>
            <x v="7"/>
            <x v="8"/>
          </reference>
          <reference field="1" count="1" selected="0">
            <x v="3"/>
          </reference>
          <reference field="10" count="1">
            <x v="0"/>
          </reference>
        </references>
      </pivotArea>
    </format>
    <format dxfId="184">
      <pivotArea collapsedLevelsAreSubtotals="1" fieldPosition="0">
        <references count="4">
          <reference field="4294967294" count="4" selected="0">
            <x v="3"/>
            <x v="4"/>
            <x v="7"/>
            <x v="8"/>
          </reference>
          <reference field="1" count="1" selected="0">
            <x v="3"/>
          </reference>
          <reference field="10" count="1" selected="0">
            <x v="0"/>
          </reference>
          <reference field="11" count="12">
            <x v="0"/>
            <x v="1"/>
            <x v="2"/>
            <x v="3"/>
            <x v="5"/>
            <x v="8"/>
            <x v="9"/>
            <x v="13"/>
            <x v="14"/>
            <x v="15"/>
            <x v="16"/>
            <x v="17"/>
          </reference>
        </references>
      </pivotArea>
    </format>
    <format dxfId="183">
      <pivotArea dataOnly="0" labelOnly="1" fieldPosition="0">
        <references count="1">
          <reference field="1" count="1">
            <x v="3"/>
          </reference>
        </references>
      </pivotArea>
    </format>
    <format dxfId="182">
      <pivotArea outline="0" collapsedLevelsAreSubtotals="1" fieldPosition="0">
        <references count="2">
          <reference field="4294967294" count="4" selected="0">
            <x v="3"/>
            <x v="4"/>
            <x v="7"/>
            <x v="8"/>
          </reference>
          <reference field="1" count="1" selected="0">
            <x v="0"/>
          </reference>
        </references>
      </pivotArea>
    </format>
    <format dxfId="181">
      <pivotArea dataOnly="0" labelOnly="1" outline="0" fieldPosition="0">
        <references count="2">
          <reference field="4294967294" count="4">
            <x v="3"/>
            <x v="4"/>
            <x v="7"/>
            <x v="8"/>
          </reference>
          <reference field="1" count="1" selected="0">
            <x v="0"/>
          </reference>
        </references>
      </pivotArea>
    </format>
    <format dxfId="180">
      <pivotArea outline="0" collapsedLevelsAreSubtotals="1" fieldPosition="0">
        <references count="2">
          <reference field="4294967294" count="4" selected="0">
            <x v="3"/>
            <x v="4"/>
            <x v="7"/>
            <x v="8"/>
          </reference>
          <reference field="1" count="1" selected="0">
            <x v="1"/>
          </reference>
        </references>
      </pivotArea>
    </format>
    <format dxfId="179">
      <pivotArea dataOnly="0" labelOnly="1" outline="0" fieldPosition="0">
        <references count="2">
          <reference field="4294967294" count="4">
            <x v="3"/>
            <x v="4"/>
            <x v="7"/>
            <x v="8"/>
          </reference>
          <reference field="1" count="1" selected="0">
            <x v="1"/>
          </reference>
        </references>
      </pivotArea>
    </format>
    <format dxfId="178">
      <pivotArea outline="0" collapsedLevelsAreSubtotals="1" fieldPosition="0">
        <references count="2">
          <reference field="4294967294" count="4" selected="0">
            <x v="3"/>
            <x v="4"/>
            <x v="7"/>
            <x v="8"/>
          </reference>
          <reference field="1" count="1" selected="0">
            <x v="3"/>
          </reference>
        </references>
      </pivotArea>
    </format>
    <format dxfId="177">
      <pivotArea dataOnly="0" labelOnly="1" outline="0" fieldPosition="0">
        <references count="2">
          <reference field="4294967294" count="4">
            <x v="3"/>
            <x v="4"/>
            <x v="7"/>
            <x v="8"/>
          </reference>
          <reference field="1" count="1" selected="0">
            <x v="3"/>
          </reference>
        </references>
      </pivotArea>
    </format>
    <format dxfId="176">
      <pivotArea outline="0" collapsedLevelsAreSubtotals="1" fieldPosition="0">
        <references count="2">
          <reference field="4294967294" count="4" selected="0">
            <x v="3"/>
            <x v="4"/>
            <x v="7"/>
            <x v="8"/>
          </reference>
          <reference field="1" count="1" selected="0">
            <x v="4"/>
          </reference>
        </references>
      </pivotArea>
    </format>
    <format dxfId="175">
      <pivotArea dataOnly="0" labelOnly="1" fieldPosition="0">
        <references count="1">
          <reference field="1" count="1">
            <x v="4"/>
          </reference>
        </references>
      </pivotArea>
    </format>
    <format dxfId="174">
      <pivotArea dataOnly="0" labelOnly="1" outline="0" fieldPosition="0">
        <references count="2">
          <reference field="4294967294" count="4">
            <x v="3"/>
            <x v="4"/>
            <x v="7"/>
            <x v="8"/>
          </reference>
          <reference field="1" count="1" selected="0">
            <x v="4"/>
          </reference>
        </references>
      </pivotArea>
    </format>
    <format dxfId="173">
      <pivotArea outline="0" collapsedLevelsAreSubtotals="1" fieldPosition="0">
        <references count="2">
          <reference field="4294967294" count="4" selected="0">
            <x v="3"/>
            <x v="4"/>
            <x v="7"/>
            <x v="8"/>
          </reference>
          <reference field="1" count="1" selected="0">
            <x v="5"/>
          </reference>
        </references>
      </pivotArea>
    </format>
    <format dxfId="172">
      <pivotArea dataOnly="0" labelOnly="1" fieldPosition="0">
        <references count="1">
          <reference field="1" count="1">
            <x v="5"/>
          </reference>
        </references>
      </pivotArea>
    </format>
    <format dxfId="171">
      <pivotArea dataOnly="0" labelOnly="1" outline="0" fieldPosition="0">
        <references count="2">
          <reference field="4294967294" count="4">
            <x v="3"/>
            <x v="4"/>
            <x v="7"/>
            <x v="8"/>
          </reference>
          <reference field="1" count="1" selected="0">
            <x v="5"/>
          </reference>
        </references>
      </pivotArea>
    </format>
    <format dxfId="170">
      <pivotArea outline="0" collapsedLevelsAreSubtotals="1" fieldPosition="0">
        <references count="2">
          <reference field="4294967294" count="4" selected="0">
            <x v="3"/>
            <x v="4"/>
            <x v="7"/>
            <x v="8"/>
          </reference>
          <reference field="1" count="1" selected="0">
            <x v="6"/>
          </reference>
        </references>
      </pivotArea>
    </format>
    <format dxfId="169">
      <pivotArea dataOnly="0" labelOnly="1" fieldPosition="0">
        <references count="1">
          <reference field="1" count="1">
            <x v="6"/>
          </reference>
        </references>
      </pivotArea>
    </format>
    <format dxfId="168">
      <pivotArea dataOnly="0" labelOnly="1" outline="0" fieldPosition="0">
        <references count="2">
          <reference field="4294967294" count="4">
            <x v="3"/>
            <x v="4"/>
            <x v="7"/>
            <x v="8"/>
          </reference>
          <reference field="1" count="1" selected="0">
            <x v="6"/>
          </reference>
        </references>
      </pivotArea>
    </format>
    <format dxfId="167">
      <pivotArea outline="0" collapsedLevelsAreSubtotals="1" fieldPosition="0">
        <references count="2">
          <reference field="4294967294" count="4" selected="0">
            <x v="3"/>
            <x v="4"/>
            <x v="7"/>
            <x v="8"/>
          </reference>
          <reference field="1" count="1" selected="0">
            <x v="7"/>
          </reference>
        </references>
      </pivotArea>
    </format>
    <format dxfId="166">
      <pivotArea dataOnly="0" labelOnly="1" fieldPosition="0">
        <references count="1">
          <reference field="1" count="1">
            <x v="7"/>
          </reference>
        </references>
      </pivotArea>
    </format>
    <format dxfId="165">
      <pivotArea dataOnly="0" labelOnly="1" outline="0" fieldPosition="0">
        <references count="2">
          <reference field="4294967294" count="4">
            <x v="3"/>
            <x v="4"/>
            <x v="7"/>
            <x v="8"/>
          </reference>
          <reference field="1" count="1" selected="0">
            <x v="7"/>
          </reference>
        </references>
      </pivotArea>
    </format>
    <format dxfId="164">
      <pivotArea outline="0" collapsedLevelsAreSubtotals="1" fieldPosition="0">
        <references count="2">
          <reference field="4294967294" count="4" selected="0">
            <x v="3"/>
            <x v="4"/>
            <x v="7"/>
            <x v="8"/>
          </reference>
          <reference field="1" count="1" selected="0">
            <x v="8"/>
          </reference>
        </references>
      </pivotArea>
    </format>
    <format dxfId="163">
      <pivotArea dataOnly="0" labelOnly="1" fieldPosition="0">
        <references count="1">
          <reference field="1" count="1">
            <x v="8"/>
          </reference>
        </references>
      </pivotArea>
    </format>
    <format dxfId="162">
      <pivotArea dataOnly="0" labelOnly="1" outline="0" fieldPosition="0">
        <references count="2">
          <reference field="4294967294" count="4">
            <x v="3"/>
            <x v="4"/>
            <x v="7"/>
            <x v="8"/>
          </reference>
          <reference field="1" count="1" selected="0">
            <x v="8"/>
          </reference>
        </references>
      </pivotArea>
    </format>
    <format dxfId="161">
      <pivotArea outline="0" collapsedLevelsAreSubtotals="1" fieldPosition="0">
        <references count="2">
          <reference field="4294967294" count="4" selected="0">
            <x v="3"/>
            <x v="4"/>
            <x v="7"/>
            <x v="8"/>
          </reference>
          <reference field="1" count="1" selected="0">
            <x v="9"/>
          </reference>
        </references>
      </pivotArea>
    </format>
    <format dxfId="160">
      <pivotArea dataOnly="0" labelOnly="1" fieldPosition="0">
        <references count="1">
          <reference field="1" count="1">
            <x v="9"/>
          </reference>
        </references>
      </pivotArea>
    </format>
    <format dxfId="159">
      <pivotArea dataOnly="0" labelOnly="1" outline="0" fieldPosition="0">
        <references count="2">
          <reference field="4294967294" count="4">
            <x v="3"/>
            <x v="4"/>
            <x v="7"/>
            <x v="8"/>
          </reference>
          <reference field="1" count="1" selected="0">
            <x v="9"/>
          </reference>
        </references>
      </pivotArea>
    </format>
    <format dxfId="158">
      <pivotArea collapsedLevelsAreSubtotals="1" fieldPosition="0">
        <references count="3">
          <reference field="4294967294" count="1" selected="0">
            <x v="1"/>
          </reference>
          <reference field="1" count="1" selected="0">
            <x v="0"/>
          </reference>
          <reference field="10" count="1">
            <x v="0"/>
          </reference>
        </references>
      </pivotArea>
    </format>
    <format dxfId="157">
      <pivotArea dataOnly="0" labelOnly="1" outline="0" fieldPosition="0">
        <references count="2">
          <reference field="4294967294" count="5">
            <x v="1"/>
            <x v="3"/>
            <x v="4"/>
            <x v="7"/>
            <x v="8"/>
          </reference>
          <reference field="1" count="1" selected="0">
            <x v="0"/>
          </reference>
        </references>
      </pivotArea>
    </format>
    <format dxfId="156">
      <pivotArea dataOnly="0" labelOnly="1" outline="0" fieldPosition="0">
        <references count="2">
          <reference field="4294967294" count="5">
            <x v="1"/>
            <x v="3"/>
            <x v="4"/>
            <x v="7"/>
            <x v="8"/>
          </reference>
          <reference field="1" count="1" selected="0">
            <x v="2"/>
          </reference>
        </references>
      </pivotArea>
    </format>
    <format dxfId="155">
      <pivotArea dataOnly="0" labelOnly="1" outline="0" fieldPosition="0">
        <references count="2">
          <reference field="4294967294" count="5">
            <x v="1"/>
            <x v="3"/>
            <x v="4"/>
            <x v="7"/>
            <x v="8"/>
          </reference>
          <reference field="1" count="1" selected="0">
            <x v="3"/>
          </reference>
        </references>
      </pivotArea>
    </format>
    <format dxfId="154">
      <pivotArea dataOnly="0" labelOnly="1" outline="0" fieldPosition="0">
        <references count="2">
          <reference field="4294967294" count="5">
            <x v="1"/>
            <x v="3"/>
            <x v="4"/>
            <x v="7"/>
            <x v="8"/>
          </reference>
          <reference field="1" count="1" selected="0">
            <x v="6"/>
          </reference>
        </references>
      </pivotArea>
    </format>
    <format dxfId="153">
      <pivotArea dataOnly="0" labelOnly="1" outline="0" fieldPosition="0">
        <references count="2">
          <reference field="4294967294" count="5">
            <x v="1"/>
            <x v="3"/>
            <x v="4"/>
            <x v="7"/>
            <x v="8"/>
          </reference>
          <reference field="1" count="1" selected="0">
            <x v="7"/>
          </reference>
        </references>
      </pivotArea>
    </format>
    <format dxfId="152">
      <pivotArea outline="0" fieldPosition="0">
        <references count="1">
          <reference field="4294967294" count="1">
            <x v="1"/>
          </reference>
        </references>
      </pivotArea>
    </format>
    <format dxfId="151">
      <pivotArea outline="0" fieldPosition="0">
        <references count="1">
          <reference field="4294967294" count="1">
            <x v="5"/>
          </reference>
        </references>
      </pivotArea>
    </format>
    <format dxfId="150">
      <pivotArea dataOnly="0" labelOnly="1" outline="0" fieldPosition="0">
        <references count="2">
          <reference field="4294967294" count="1">
            <x v="5"/>
          </reference>
          <reference field="1" count="1" selected="0">
            <x v="0"/>
          </reference>
        </references>
      </pivotArea>
    </format>
    <format dxfId="149">
      <pivotArea dataOnly="0" labelOnly="1" outline="0" fieldPosition="0">
        <references count="2">
          <reference field="4294967294" count="6">
            <x v="1"/>
            <x v="3"/>
            <x v="4"/>
            <x v="5"/>
            <x v="7"/>
            <x v="8"/>
          </reference>
          <reference field="1" count="1" selected="0">
            <x v="0"/>
          </reference>
        </references>
      </pivotArea>
    </format>
    <format dxfId="148">
      <pivotArea dataOnly="0" labelOnly="1" outline="0" fieldPosition="0">
        <references count="2">
          <reference field="4294967294" count="6">
            <x v="1"/>
            <x v="3"/>
            <x v="4"/>
            <x v="5"/>
            <x v="7"/>
            <x v="8"/>
          </reference>
          <reference field="1" count="1" selected="0">
            <x v="0"/>
          </reference>
        </references>
      </pivotArea>
    </format>
    <format dxfId="147">
      <pivotArea outline="0" collapsedLevelsAreSubtotals="1" fieldPosition="0">
        <references count="2">
          <reference field="4294967294" count="6" selected="0">
            <x v="1"/>
            <x v="3"/>
            <x v="4"/>
            <x v="5"/>
            <x v="7"/>
            <x v="8"/>
          </reference>
          <reference field="1" count="1" selected="0">
            <x v="2"/>
          </reference>
        </references>
      </pivotArea>
    </format>
    <format dxfId="146">
      <pivotArea dataOnly="0" labelOnly="1" outline="0" fieldPosition="0">
        <references count="2">
          <reference field="4294967294" count="6">
            <x v="1"/>
            <x v="3"/>
            <x v="4"/>
            <x v="5"/>
            <x v="7"/>
            <x v="8"/>
          </reference>
          <reference field="1" count="1" selected="0">
            <x v="2"/>
          </reference>
        </references>
      </pivotArea>
    </format>
    <format dxfId="145">
      <pivotArea outline="0" collapsedLevelsAreSubtotals="1" fieldPosition="0">
        <references count="2">
          <reference field="4294967294" count="6" selected="0">
            <x v="1"/>
            <x v="3"/>
            <x v="4"/>
            <x v="5"/>
            <x v="7"/>
            <x v="8"/>
          </reference>
          <reference field="1" count="1" selected="0">
            <x v="3"/>
          </reference>
        </references>
      </pivotArea>
    </format>
    <format dxfId="144">
      <pivotArea dataOnly="0" labelOnly="1" outline="0" fieldPosition="0">
        <references count="2">
          <reference field="4294967294" count="6">
            <x v="1"/>
            <x v="3"/>
            <x v="4"/>
            <x v="5"/>
            <x v="7"/>
            <x v="8"/>
          </reference>
          <reference field="1" count="1" selected="0">
            <x v="3"/>
          </reference>
        </references>
      </pivotArea>
    </format>
    <format dxfId="143">
      <pivotArea dataOnly="0" labelOnly="1" fieldPosition="0">
        <references count="1">
          <reference field="1" count="1">
            <x v="3"/>
          </reference>
        </references>
      </pivotArea>
    </format>
    <format dxfId="142">
      <pivotArea dataOnly="0" labelOnly="1" outline="0" fieldPosition="0">
        <references count="2">
          <reference field="4294967294" count="6">
            <x v="1"/>
            <x v="3"/>
            <x v="4"/>
            <x v="5"/>
            <x v="7"/>
            <x v="8"/>
          </reference>
          <reference field="1" count="1" selected="0">
            <x v="6"/>
          </reference>
        </references>
      </pivotArea>
    </format>
    <format dxfId="141">
      <pivotArea dataOnly="0" labelOnly="1" outline="0" fieldPosition="0">
        <references count="2">
          <reference field="4294967294" count="6">
            <x v="1"/>
            <x v="3"/>
            <x v="4"/>
            <x v="5"/>
            <x v="7"/>
            <x v="8"/>
          </reference>
          <reference field="1" count="1" selected="0">
            <x v="7"/>
          </reference>
        </references>
      </pivotArea>
    </format>
    <format dxfId="140">
      <pivotArea outline="0" collapsedLevelsAreSubtotals="1" fieldPosition="0">
        <references count="2">
          <reference field="4294967294" count="6" selected="0">
            <x v="1"/>
            <x v="3"/>
            <x v="4"/>
            <x v="5"/>
            <x v="7"/>
            <x v="8"/>
          </reference>
          <reference field="1" count="1" selected="0">
            <x v="6"/>
          </reference>
        </references>
      </pivotArea>
    </format>
    <format dxfId="139">
      <pivotArea dataOnly="0" labelOnly="1" fieldPosition="0">
        <references count="1">
          <reference field="1" count="1">
            <x v="6"/>
          </reference>
        </references>
      </pivotArea>
    </format>
    <format dxfId="138">
      <pivotArea dataOnly="0" labelOnly="1" outline="0" fieldPosition="0">
        <references count="2">
          <reference field="4294967294" count="6">
            <x v="1"/>
            <x v="3"/>
            <x v="4"/>
            <x v="5"/>
            <x v="7"/>
            <x v="8"/>
          </reference>
          <reference field="1" count="1" selected="0">
            <x v="6"/>
          </reference>
        </references>
      </pivotArea>
    </format>
    <format dxfId="137">
      <pivotArea outline="0" collapsedLevelsAreSubtotals="1" fieldPosition="0">
        <references count="2">
          <reference field="4294967294" count="6" selected="0">
            <x v="1"/>
            <x v="3"/>
            <x v="4"/>
            <x v="5"/>
            <x v="7"/>
            <x v="8"/>
          </reference>
          <reference field="1" count="1" selected="0">
            <x v="7"/>
          </reference>
        </references>
      </pivotArea>
    </format>
    <format dxfId="136">
      <pivotArea dataOnly="0" labelOnly="1" fieldPosition="0">
        <references count="1">
          <reference field="1" count="1">
            <x v="7"/>
          </reference>
        </references>
      </pivotArea>
    </format>
    <format dxfId="135">
      <pivotArea dataOnly="0" labelOnly="1" outline="0" fieldPosition="0">
        <references count="2">
          <reference field="4294967294" count="6">
            <x v="1"/>
            <x v="3"/>
            <x v="4"/>
            <x v="5"/>
            <x v="7"/>
            <x v="8"/>
          </reference>
          <reference field="1" count="1" selected="0">
            <x v="7"/>
          </reference>
        </references>
      </pivotArea>
    </format>
    <format dxfId="134">
      <pivotArea dataOnly="0" fieldPosition="0">
        <references count="1">
          <reference field="11" count="1">
            <x v="2"/>
          </reference>
        </references>
      </pivotArea>
    </format>
    <format dxfId="133">
      <pivotArea dataOnly="0" fieldPosition="0">
        <references count="1">
          <reference field="11" count="1">
            <x v="9"/>
          </reference>
        </references>
      </pivotArea>
    </format>
    <format dxfId="132">
      <pivotArea outline="0" fieldPosition="0">
        <references count="1">
          <reference field="4294967294" count="1">
            <x v="0"/>
          </reference>
        </references>
      </pivotArea>
    </format>
    <format dxfId="131">
      <pivotArea field="10" type="button" dataOnly="0" labelOnly="1" outline="0" axis="axisRow" fieldPosition="0"/>
    </format>
    <format dxfId="130">
      <pivotArea dataOnly="0" labelOnly="1" outline="0" fieldPosition="0">
        <references count="2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  <reference field="1" count="1" selected="0">
            <x v="0"/>
          </reference>
        </references>
      </pivotArea>
    </format>
    <format dxfId="129">
      <pivotArea dataOnly="0" labelOnly="1" outline="0" fieldPosition="0">
        <references count="2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  <reference field="1" count="1" selected="0">
            <x v="1"/>
          </reference>
        </references>
      </pivotArea>
    </format>
    <format dxfId="128">
      <pivotArea dataOnly="0" labelOnly="1" outline="0" fieldPosition="0">
        <references count="2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  <reference field="1" count="1" selected="0">
            <x v="2"/>
          </reference>
        </references>
      </pivotArea>
    </format>
    <format dxfId="127">
      <pivotArea dataOnly="0" labelOnly="1" outline="0" fieldPosition="0">
        <references count="2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  <reference field="1" count="1" selected="0">
            <x v="3"/>
          </reference>
        </references>
      </pivotArea>
    </format>
    <format dxfId="126">
      <pivotArea dataOnly="0" labelOnly="1" outline="0" fieldPosition="0">
        <references count="2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  <reference field="1" count="1" selected="0">
            <x v="4"/>
          </reference>
        </references>
      </pivotArea>
    </format>
    <format dxfId="125">
      <pivotArea dataOnly="0" labelOnly="1" outline="0" fieldPosition="0">
        <references count="2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  <reference field="1" count="1" selected="0">
            <x v="5"/>
          </reference>
        </references>
      </pivotArea>
    </format>
    <format dxfId="124">
      <pivotArea dataOnly="0" labelOnly="1" outline="0" fieldPosition="0">
        <references count="2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  <reference field="1" count="1" selected="0">
            <x v="6"/>
          </reference>
        </references>
      </pivotArea>
    </format>
    <format dxfId="123">
      <pivotArea dataOnly="0" labelOnly="1" outline="0" fieldPosition="0">
        <references count="2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  <reference field="1" count="1" selected="0">
            <x v="7"/>
          </reference>
        </references>
      </pivotArea>
    </format>
    <format dxfId="122">
      <pivotArea dataOnly="0" labelOnly="1" outline="0" fieldPosition="0">
        <references count="2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  <reference field="1" count="1" selected="0">
            <x v="8"/>
          </reference>
        </references>
      </pivotArea>
    </format>
    <format dxfId="121">
      <pivotArea dataOnly="0" labelOnly="1" outline="0" fieldPosition="0">
        <references count="2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  <reference field="1" count="1" selected="0">
            <x v="9"/>
          </reference>
        </references>
      </pivotArea>
    </format>
    <format dxfId="120">
      <pivotArea dataOnly="0" labelOnly="1" outline="0" fieldPosition="0">
        <references count="2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  <reference field="1" count="1" selected="0">
            <x v="10"/>
          </reference>
        </references>
      </pivotArea>
    </format>
    <format dxfId="119">
      <pivotArea dataOnly="0" labelOnly="1" outline="0" fieldPosition="0">
        <references count="2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  <reference field="1" count="1" selected="0">
            <x v="11"/>
          </reference>
        </references>
      </pivotArea>
    </format>
    <format dxfId="118">
      <pivotArea field="10" type="button" dataOnly="0" labelOnly="1" outline="0" axis="axisRow" fieldPosition="0"/>
    </format>
    <format dxfId="117">
      <pivotArea dataOnly="0" labelOnly="1" outline="0" fieldPosition="0">
        <references count="2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  <reference field="1" count="1" selected="0">
            <x v="0"/>
          </reference>
        </references>
      </pivotArea>
    </format>
    <format dxfId="116">
      <pivotArea dataOnly="0" labelOnly="1" outline="0" fieldPosition="0">
        <references count="2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  <reference field="1" count="1" selected="0">
            <x v="1"/>
          </reference>
        </references>
      </pivotArea>
    </format>
    <format dxfId="115">
      <pivotArea dataOnly="0" labelOnly="1" outline="0" fieldPosition="0">
        <references count="2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  <reference field="1" count="1" selected="0">
            <x v="2"/>
          </reference>
        </references>
      </pivotArea>
    </format>
    <format dxfId="114">
      <pivotArea dataOnly="0" labelOnly="1" outline="0" fieldPosition="0">
        <references count="2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  <reference field="1" count="1" selected="0">
            <x v="3"/>
          </reference>
        </references>
      </pivotArea>
    </format>
    <format dxfId="113">
      <pivotArea dataOnly="0" labelOnly="1" outline="0" fieldPosition="0">
        <references count="2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  <reference field="1" count="1" selected="0">
            <x v="4"/>
          </reference>
        </references>
      </pivotArea>
    </format>
    <format dxfId="112">
      <pivotArea dataOnly="0" labelOnly="1" outline="0" fieldPosition="0">
        <references count="2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  <reference field="1" count="1" selected="0">
            <x v="5"/>
          </reference>
        </references>
      </pivotArea>
    </format>
    <format dxfId="111">
      <pivotArea dataOnly="0" labelOnly="1" outline="0" fieldPosition="0">
        <references count="2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  <reference field="1" count="1" selected="0">
            <x v="6"/>
          </reference>
        </references>
      </pivotArea>
    </format>
    <format dxfId="110">
      <pivotArea dataOnly="0" labelOnly="1" outline="0" fieldPosition="0">
        <references count="2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  <reference field="1" count="1" selected="0">
            <x v="7"/>
          </reference>
        </references>
      </pivotArea>
    </format>
    <format dxfId="109">
      <pivotArea dataOnly="0" labelOnly="1" outline="0" fieldPosition="0">
        <references count="2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  <reference field="1" count="1" selected="0">
            <x v="8"/>
          </reference>
        </references>
      </pivotArea>
    </format>
    <format dxfId="108">
      <pivotArea dataOnly="0" labelOnly="1" outline="0" fieldPosition="0">
        <references count="2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  <reference field="1" count="1" selected="0">
            <x v="9"/>
          </reference>
        </references>
      </pivotArea>
    </format>
    <format dxfId="107">
      <pivotArea dataOnly="0" labelOnly="1" outline="0" fieldPosition="0">
        <references count="2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  <reference field="1" count="1" selected="0">
            <x v="10"/>
          </reference>
        </references>
      </pivotArea>
    </format>
    <format dxfId="106">
      <pivotArea dataOnly="0" labelOnly="1" outline="0" fieldPosition="0">
        <references count="2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  <reference field="1" count="1" selected="0">
            <x v="11"/>
          </reference>
        </references>
      </pivotArea>
    </format>
    <format dxfId="105">
      <pivotArea outline="0" collapsedLevelsAreSubtotals="1" fieldPosition="0">
        <references count="2">
          <reference field="4294967294" count="9" selected="0">
            <x v="0"/>
            <x v="1"/>
            <x v="2"/>
            <x v="3"/>
            <x v="4"/>
            <x v="5"/>
            <x v="6"/>
            <x v="7"/>
            <x v="8"/>
          </reference>
          <reference field="1" count="1" selected="0">
            <x v="0"/>
          </reference>
        </references>
      </pivotArea>
    </format>
    <format dxfId="104">
      <pivotArea dataOnly="0" labelOnly="1" outline="0" fieldPosition="0">
        <references count="2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  <reference field="1" count="1" selected="0">
            <x v="0"/>
          </reference>
        </references>
      </pivotArea>
    </format>
    <format dxfId="103">
      <pivotArea collapsedLevelsAreSubtotals="1" fieldPosition="0">
        <references count="2">
          <reference field="10" count="1" selected="0">
            <x v="0"/>
          </reference>
          <reference field="11" count="1">
            <x v="9"/>
          </reference>
        </references>
      </pivotArea>
    </format>
    <format dxfId="102">
      <pivotArea dataOnly="0" labelOnly="1" fieldPosition="0">
        <references count="2">
          <reference field="10" count="1" selected="0">
            <x v="0"/>
          </reference>
          <reference field="11" count="1">
            <x v="9"/>
          </reference>
        </references>
      </pivotArea>
    </format>
    <format dxfId="101">
      <pivotArea outline="0" collapsedLevelsAreSubtotals="1" fieldPosition="0">
        <references count="2">
          <reference field="4294967294" count="9" selected="0">
            <x v="0"/>
            <x v="1"/>
            <x v="2"/>
            <x v="3"/>
            <x v="4"/>
            <x v="5"/>
            <x v="6"/>
            <x v="7"/>
            <x v="8"/>
          </reference>
          <reference field="1" count="1" selected="0">
            <x v="0"/>
          </reference>
        </references>
      </pivotArea>
    </format>
    <format dxfId="100">
      <pivotArea field="1" grandRow="1" outline="0" collapsedLevelsAreSubtotals="1" axis="axisCol" fieldPosition="0">
        <references count="2">
          <reference field="4294967294" count="1" selected="0">
            <x v="5"/>
          </reference>
          <reference field="1" count="1" selected="0">
            <x v="7"/>
          </reference>
        </references>
      </pivotArea>
    </format>
    <format dxfId="99">
      <pivotArea field="1" grandRow="1" outline="0" collapsedLevelsAreSubtotals="1" axis="axisCol" fieldPosition="0">
        <references count="2">
          <reference field="4294967294" count="1" selected="0">
            <x v="1"/>
          </reference>
          <reference field="1" count="1" selected="0">
            <x v="8"/>
          </reference>
        </references>
      </pivotArea>
    </format>
    <format dxfId="98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0"/>
          </reference>
          <reference field="10" count="1" selected="0">
            <x v="0"/>
          </reference>
          <reference field="11" count="1">
            <x v="17"/>
          </reference>
        </references>
      </pivotArea>
    </format>
    <format dxfId="97">
      <pivotArea collapsedLevelsAreSubtotals="1" fieldPosition="0">
        <references count="4">
          <reference field="4294967294" count="1" selected="0">
            <x v="3"/>
          </reference>
          <reference field="1" count="1" selected="0">
            <x v="0"/>
          </reference>
          <reference field="10" count="1" selected="0">
            <x v="0"/>
          </reference>
          <reference field="11" count="1">
            <x v="1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FBAF820-4F92-4C5B-A7A9-0F5A4CA1C253}" name="Tableau croisé dynamique2" cacheId="22" applyNumberFormats="0" applyBorderFormats="0" applyFontFormats="0" applyPatternFormats="0" applyAlignmentFormats="0" applyWidthHeightFormats="1" dataCaption="Valeurs" showError="1" updatedVersion="6" minRefreshableVersion="3" useAutoFormatting="1" itemPrintTitles="1" createdVersion="6" indent="0" outline="1" outlineData="1" multipleFieldFilters="0">
  <location ref="A5:F28" firstHeaderRow="0" firstDataRow="1" firstDataCol="1" rowPageCount="1" colPageCount="1"/>
  <pivotFields count="16"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dataField="1" showAll="0"/>
    <pivotField showAll="0"/>
    <pivotField showAll="0"/>
    <pivotField axis="axisRow" showAll="0">
      <items count="4">
        <item x="1"/>
        <item x="0"/>
        <item x="2"/>
        <item t="default"/>
      </items>
    </pivotField>
    <pivotField axis="axisRow" showAll="0" sortType="ascending">
      <items count="24">
        <item m="1" x="22"/>
        <item x="18"/>
        <item x="10"/>
        <item x="15"/>
        <item x="9"/>
        <item x="4"/>
        <item x="20"/>
        <item x="13"/>
        <item x="0"/>
        <item x="2"/>
        <item x="12"/>
        <item x="8"/>
        <item x="3"/>
        <item x="1"/>
        <item x="5"/>
        <item x="11"/>
        <item x="16"/>
        <item x="17"/>
        <item x="14"/>
        <item x="19"/>
        <item x="6"/>
        <item x="7"/>
        <item x="21"/>
        <item t="default"/>
      </items>
    </pivotField>
    <pivotField axis="axisPage" multipleItemSelectionAllowed="1" showAll="0">
      <items count="6">
        <item h="1" m="1" x="4"/>
        <item x="1"/>
        <item h="1" x="3"/>
        <item h="1" x="0"/>
        <item h="1" x="2"/>
        <item t="default"/>
      </items>
    </pivotField>
    <pivotField dataField="1" dragToRow="0" dragToCol="0" dragToPage="0" showAll="0" defaultSubtotal="0"/>
    <pivotField dataField="1" dragToRow="0" dragToCol="0" dragToPage="0" showAll="0" defaultSubtotal="0"/>
  </pivotFields>
  <rowFields count="2">
    <field x="11"/>
    <field x="12"/>
  </rowFields>
  <rowItems count="23">
    <i>
      <x/>
    </i>
    <i r="1">
      <x v="1"/>
    </i>
    <i r="1">
      <x v="2"/>
    </i>
    <i r="1">
      <x v="3"/>
    </i>
    <i r="1">
      <x v="4"/>
    </i>
    <i r="1">
      <x v="7"/>
    </i>
    <i r="1">
      <x v="10"/>
    </i>
    <i r="1">
      <x v="11"/>
    </i>
    <i r="1">
      <x v="15"/>
    </i>
    <i r="1">
      <x v="16"/>
    </i>
    <i r="1">
      <x v="17"/>
    </i>
    <i r="1">
      <x v="18"/>
    </i>
    <i r="1">
      <x v="19"/>
    </i>
    <i>
      <x v="1"/>
    </i>
    <i r="1">
      <x v="6"/>
    </i>
    <i r="1">
      <x v="8"/>
    </i>
    <i r="1">
      <x v="9"/>
    </i>
    <i r="1">
      <x v="12"/>
    </i>
    <i r="1">
      <x v="13"/>
    </i>
    <i r="1">
      <x v="14"/>
    </i>
    <i r="1">
      <x v="20"/>
    </i>
    <i r="1">
      <x v="21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13" hier="-1"/>
  </pageFields>
  <dataFields count="5">
    <dataField name="Population" fld="5" baseField="8" baseItem="4" numFmtId="3"/>
    <dataField name="1_I" fld="3" baseField="8" baseItem="4" numFmtId="3"/>
    <dataField name="1_I_Rat" fld="14" baseField="10" baseItem="2" numFmtId="9"/>
    <dataField name="0_I" fld="8" baseField="9" baseItem="3" numFmtId="3"/>
    <dataField name="Couv_tot_Rat" fld="15" baseField="10" baseItem="20" numFmtId="9"/>
  </dataFields>
  <formats count="5">
    <format dxfId="96">
      <pivotArea field="11" type="button" dataOnly="0" labelOnly="1" outline="0" axis="axisRow" fieldPosition="0"/>
    </format>
    <format dxfId="9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94">
      <pivotArea field="11" type="button" dataOnly="0" labelOnly="1" outline="0" axis="axisRow" fieldPosition="0"/>
    </format>
    <format dxfId="9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92">
      <pivotArea dataOnly="0" fieldPosition="0">
        <references count="1">
          <reference field="12" count="1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12C2A83-24AE-45B2-85A7-9ECF6C981774}" name="Tableau croisé dynamique4" cacheId="22" applyNumberFormats="0" applyBorderFormats="0" applyFontFormats="0" applyPatternFormats="0" applyAlignmentFormats="0" applyWidthHeightFormats="1" dataCaption="Valeurs" showError="1" updatedVersion="6" minRefreshableVersion="3" useAutoFormatting="1" itemPrintTitles="1" createdVersion="6" indent="0" outline="1" outlineData="1" multipleFieldFilters="0">
  <location ref="A3:BI29" firstHeaderRow="1" firstDataRow="3" firstDataCol="1"/>
  <pivotFields count="16">
    <pivotField showAll="0"/>
    <pivotField axis="axisCol" showAll="0">
      <items count="13">
        <item x="10"/>
        <item x="0"/>
        <item x="1"/>
        <item x="2"/>
        <item x="3"/>
        <item x="4"/>
        <item x="5"/>
        <item x="6"/>
        <item x="7"/>
        <item x="8"/>
        <item x="9"/>
        <item x="11"/>
        <item t="default"/>
      </items>
    </pivotField>
    <pivotField showAll="0"/>
    <pivotField dataField="1" showAll="0"/>
    <pivotField showAll="0"/>
    <pivotField dataField="1" showAll="0"/>
    <pivotField showAll="0"/>
    <pivotField showAll="0"/>
    <pivotField dataField="1" showAll="0"/>
    <pivotField showAll="0"/>
    <pivotField showAll="0"/>
    <pivotField axis="axisRow" showAll="0">
      <items count="4">
        <item x="1"/>
        <item x="0"/>
        <item h="1" x="2"/>
        <item t="default"/>
      </items>
    </pivotField>
    <pivotField axis="axisRow" showAll="0" sortType="ascending">
      <items count="24">
        <item m="1" x="22"/>
        <item x="18"/>
        <item x="10"/>
        <item x="15"/>
        <item x="9"/>
        <item x="4"/>
        <item x="20"/>
        <item x="13"/>
        <item x="0"/>
        <item x="2"/>
        <item x="12"/>
        <item x="8"/>
        <item x="3"/>
        <item x="1"/>
        <item x="5"/>
        <item x="11"/>
        <item x="16"/>
        <item x="17"/>
        <item x="14"/>
        <item x="19"/>
        <item x="6"/>
        <item x="7"/>
        <item x="21"/>
        <item t="default"/>
      </items>
    </pivotField>
    <pivotField multipleItemSelectionAllowed="1" showAll="0">
      <items count="6">
        <item h="1" m="1" x="4"/>
        <item x="1"/>
        <item h="1" x="3"/>
        <item x="0"/>
        <item h="1" x="2"/>
        <item t="default"/>
      </items>
    </pivotField>
    <pivotField dataField="1" dragToRow="0" dragToCol="0" dragToPage="0" showAll="0" defaultSubtotal="0"/>
    <pivotField dataField="1" dragToRow="0" dragToCol="0" dragToPage="0" showAll="0" defaultSubtotal="0"/>
  </pivotFields>
  <rowFields count="2">
    <field x="11"/>
    <field x="12"/>
  </rowFields>
  <rowItems count="24">
    <i>
      <x/>
    </i>
    <i r="1">
      <x v="1"/>
    </i>
    <i r="1">
      <x v="2"/>
    </i>
    <i r="1">
      <x v="3"/>
    </i>
    <i r="1">
      <x v="4"/>
    </i>
    <i r="1">
      <x v="7"/>
    </i>
    <i r="1">
      <x v="10"/>
    </i>
    <i r="1">
      <x v="11"/>
    </i>
    <i r="1">
      <x v="15"/>
    </i>
    <i r="1">
      <x v="16"/>
    </i>
    <i r="1">
      <x v="17"/>
    </i>
    <i r="1">
      <x v="18"/>
    </i>
    <i r="1">
      <x v="19"/>
    </i>
    <i>
      <x v="1"/>
    </i>
    <i r="1">
      <x v="5"/>
    </i>
    <i r="1">
      <x v="6"/>
    </i>
    <i r="1">
      <x v="8"/>
    </i>
    <i r="1">
      <x v="9"/>
    </i>
    <i r="1">
      <x v="12"/>
    </i>
    <i r="1">
      <x v="13"/>
    </i>
    <i r="1">
      <x v="14"/>
    </i>
    <i r="1">
      <x v="20"/>
    </i>
    <i r="1">
      <x v="21"/>
    </i>
    <i t="grand">
      <x/>
    </i>
  </rowItems>
  <colFields count="2">
    <field x="1"/>
    <field x="-2"/>
  </colFields>
  <colItems count="60">
    <i>
      <x/>
      <x/>
    </i>
    <i r="1" i="1">
      <x v="1"/>
    </i>
    <i r="1" i="2">
      <x v="2"/>
    </i>
    <i r="1" i="3">
      <x v="3"/>
    </i>
    <i r="1" i="4">
      <x v="4"/>
    </i>
    <i>
      <x v="1"/>
      <x/>
    </i>
    <i r="1" i="1">
      <x v="1"/>
    </i>
    <i r="1" i="2">
      <x v="2"/>
    </i>
    <i r="1" i="3">
      <x v="3"/>
    </i>
    <i r="1" i="4">
      <x v="4"/>
    </i>
    <i>
      <x v="2"/>
      <x/>
    </i>
    <i r="1" i="1">
      <x v="1"/>
    </i>
    <i r="1" i="2">
      <x v="2"/>
    </i>
    <i r="1" i="3">
      <x v="3"/>
    </i>
    <i r="1" i="4">
      <x v="4"/>
    </i>
    <i>
      <x v="3"/>
      <x/>
    </i>
    <i r="1" i="1">
      <x v="1"/>
    </i>
    <i r="1" i="2">
      <x v="2"/>
    </i>
    <i r="1" i="3">
      <x v="3"/>
    </i>
    <i r="1" i="4">
      <x v="4"/>
    </i>
    <i>
      <x v="4"/>
      <x/>
    </i>
    <i r="1" i="1">
      <x v="1"/>
    </i>
    <i r="1" i="2">
      <x v="2"/>
    </i>
    <i r="1" i="3">
      <x v="3"/>
    </i>
    <i r="1" i="4">
      <x v="4"/>
    </i>
    <i>
      <x v="5"/>
      <x/>
    </i>
    <i r="1" i="1">
      <x v="1"/>
    </i>
    <i r="1" i="2">
      <x v="2"/>
    </i>
    <i r="1" i="3">
      <x v="3"/>
    </i>
    <i r="1" i="4">
      <x v="4"/>
    </i>
    <i>
      <x v="6"/>
      <x/>
    </i>
    <i r="1" i="1">
      <x v="1"/>
    </i>
    <i r="1" i="2">
      <x v="2"/>
    </i>
    <i r="1" i="3">
      <x v="3"/>
    </i>
    <i r="1" i="4">
      <x v="4"/>
    </i>
    <i>
      <x v="7"/>
      <x/>
    </i>
    <i r="1" i="1">
      <x v="1"/>
    </i>
    <i r="1" i="2">
      <x v="2"/>
    </i>
    <i r="1" i="3">
      <x v="3"/>
    </i>
    <i r="1" i="4">
      <x v="4"/>
    </i>
    <i>
      <x v="8"/>
      <x/>
    </i>
    <i r="1" i="1">
      <x v="1"/>
    </i>
    <i r="1" i="2">
      <x v="2"/>
    </i>
    <i r="1" i="3">
      <x v="3"/>
    </i>
    <i r="1" i="4">
      <x v="4"/>
    </i>
    <i>
      <x v="9"/>
      <x/>
    </i>
    <i r="1" i="1">
      <x v="1"/>
    </i>
    <i r="1" i="2">
      <x v="2"/>
    </i>
    <i r="1" i="3">
      <x v="3"/>
    </i>
    <i r="1" i="4">
      <x v="4"/>
    </i>
    <i>
      <x v="10"/>
      <x/>
    </i>
    <i r="1" i="1">
      <x v="1"/>
    </i>
    <i r="1" i="2">
      <x v="2"/>
    </i>
    <i r="1" i="3">
      <x v="3"/>
    </i>
    <i r="1" i="4">
      <x v="4"/>
    </i>
    <i t="grand">
      <x/>
    </i>
    <i t="grand" i="1">
      <x/>
    </i>
    <i t="grand" i="2">
      <x/>
    </i>
    <i t="grand" i="3">
      <x/>
    </i>
    <i t="grand" i="4">
      <x/>
    </i>
  </colItems>
  <dataFields count="5">
    <dataField name="Pot Tot" fld="5" baseField="8" baseItem="4" numFmtId="3"/>
    <dataField name="1_I" fld="3" baseField="8" baseItem="4" numFmtId="3"/>
    <dataField name="1_I_Rat" fld="14" baseField="10" baseItem="2" numFmtId="9"/>
    <dataField name="O_I" fld="8" baseField="9" baseItem="3" numFmtId="3"/>
    <dataField name="Couv_tot_Rat" fld="15" baseField="10" baseItem="20" numFmtId="9"/>
  </dataFields>
  <formats count="92">
    <format dxfId="91">
      <pivotArea type="origin" dataOnly="0" labelOnly="1" outline="0" fieldPosition="0"/>
    </format>
    <format dxfId="90">
      <pivotArea field="13" type="button" dataOnly="0" labelOnly="1" outline="0"/>
    </format>
    <format dxfId="89">
      <pivotArea field="1" type="button" dataOnly="0" labelOnly="1" outline="0" axis="axisCol" fieldPosition="0"/>
    </format>
    <format dxfId="88">
      <pivotArea field="-2" type="button" dataOnly="0" labelOnly="1" outline="0" axis="axisCol" fieldPosition="1"/>
    </format>
    <format dxfId="87">
      <pivotArea type="topRight" dataOnly="0" labelOnly="1" outline="0" fieldPosition="0"/>
    </format>
    <format dxfId="86">
      <pivotArea dataOnly="0" fieldPosition="0">
        <references count="1">
          <reference field="12" count="1">
            <x v="3"/>
          </reference>
        </references>
      </pivotArea>
    </format>
    <format dxfId="85">
      <pivotArea dataOnly="0" fieldPosition="0">
        <references count="1">
          <reference field="12" count="2">
            <x v="10"/>
            <x v="11"/>
          </reference>
        </references>
      </pivotArea>
    </format>
    <format dxfId="84">
      <pivotArea dataOnly="0" fieldPosition="0">
        <references count="1">
          <reference field="12" count="1">
            <x v="19"/>
          </reference>
        </references>
      </pivotArea>
    </format>
    <format dxfId="83">
      <pivotArea field="1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82">
      <pivotArea field="1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81">
      <pivotArea field="1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80">
      <pivotArea field="1" dataOnly="0" labelOnly="1" grandCol="1" outline="0" axis="axisCol" fieldPosition="0">
        <references count="1">
          <reference field="4294967294" count="1" selected="0">
            <x v="3"/>
          </reference>
        </references>
      </pivotArea>
    </format>
    <format dxfId="79">
      <pivotArea field="1" dataOnly="0" labelOnly="1" grandCol="1" outline="0" axis="axisCol" fieldPosition="0">
        <references count="1">
          <reference field="4294967294" count="1" selected="0">
            <x v="4"/>
          </reference>
        </references>
      </pivotArea>
    </format>
    <format dxfId="78">
      <pivotArea dataOnly="0" labelOnly="1" outline="0" fieldPosition="0">
        <references count="2">
          <reference field="4294967294" count="5">
            <x v="0"/>
            <x v="1"/>
            <x v="2"/>
            <x v="3"/>
            <x v="4"/>
          </reference>
          <reference field="1" count="1" selected="0">
            <x v="0"/>
          </reference>
        </references>
      </pivotArea>
    </format>
    <format dxfId="77">
      <pivotArea dataOnly="0" labelOnly="1" outline="0" fieldPosition="0">
        <references count="2">
          <reference field="4294967294" count="5">
            <x v="0"/>
            <x v="1"/>
            <x v="2"/>
            <x v="3"/>
            <x v="4"/>
          </reference>
          <reference field="1" count="1" selected="0">
            <x v="1"/>
          </reference>
        </references>
      </pivotArea>
    </format>
    <format dxfId="76">
      <pivotArea dataOnly="0" labelOnly="1" outline="0" fieldPosition="0">
        <references count="2">
          <reference field="4294967294" count="5">
            <x v="0"/>
            <x v="1"/>
            <x v="2"/>
            <x v="3"/>
            <x v="4"/>
          </reference>
          <reference field="1" count="1" selected="0">
            <x v="2"/>
          </reference>
        </references>
      </pivotArea>
    </format>
    <format dxfId="75">
      <pivotArea dataOnly="0" labelOnly="1" outline="0" fieldPosition="0">
        <references count="2">
          <reference field="4294967294" count="5">
            <x v="0"/>
            <x v="1"/>
            <x v="2"/>
            <x v="3"/>
            <x v="4"/>
          </reference>
          <reference field="1" count="1" selected="0">
            <x v="3"/>
          </reference>
        </references>
      </pivotArea>
    </format>
    <format dxfId="74">
      <pivotArea dataOnly="0" labelOnly="1" outline="0" fieldPosition="0">
        <references count="2">
          <reference field="4294967294" count="5">
            <x v="0"/>
            <x v="1"/>
            <x v="2"/>
            <x v="3"/>
            <x v="4"/>
          </reference>
          <reference field="1" count="1" selected="0">
            <x v="4"/>
          </reference>
        </references>
      </pivotArea>
    </format>
    <format dxfId="73">
      <pivotArea dataOnly="0" labelOnly="1" outline="0" fieldPosition="0">
        <references count="2">
          <reference field="4294967294" count="5">
            <x v="0"/>
            <x v="1"/>
            <x v="2"/>
            <x v="3"/>
            <x v="4"/>
          </reference>
          <reference field="1" count="1" selected="0">
            <x v="5"/>
          </reference>
        </references>
      </pivotArea>
    </format>
    <format dxfId="72">
      <pivotArea dataOnly="0" labelOnly="1" outline="0" fieldPosition="0">
        <references count="2">
          <reference field="4294967294" count="5">
            <x v="0"/>
            <x v="1"/>
            <x v="2"/>
            <x v="3"/>
            <x v="4"/>
          </reference>
          <reference field="1" count="1" selected="0">
            <x v="6"/>
          </reference>
        </references>
      </pivotArea>
    </format>
    <format dxfId="71">
      <pivotArea dataOnly="0" labelOnly="1" outline="0" fieldPosition="0">
        <references count="2">
          <reference field="4294967294" count="5">
            <x v="0"/>
            <x v="1"/>
            <x v="2"/>
            <x v="3"/>
            <x v="4"/>
          </reference>
          <reference field="1" count="1" selected="0">
            <x v="7"/>
          </reference>
        </references>
      </pivotArea>
    </format>
    <format dxfId="70">
      <pivotArea dataOnly="0" labelOnly="1" outline="0" fieldPosition="0">
        <references count="2">
          <reference field="4294967294" count="5">
            <x v="0"/>
            <x v="1"/>
            <x v="2"/>
            <x v="3"/>
            <x v="4"/>
          </reference>
          <reference field="1" count="1" selected="0">
            <x v="8"/>
          </reference>
        </references>
      </pivotArea>
    </format>
    <format dxfId="69">
      <pivotArea dataOnly="0" labelOnly="1" outline="0" fieldPosition="0">
        <references count="2">
          <reference field="4294967294" count="5">
            <x v="0"/>
            <x v="1"/>
            <x v="2"/>
            <x v="3"/>
            <x v="4"/>
          </reference>
          <reference field="1" count="1" selected="0">
            <x v="9"/>
          </reference>
        </references>
      </pivotArea>
    </format>
    <format dxfId="68">
      <pivotArea dataOnly="0" labelOnly="1" outline="0" fieldPosition="0">
        <references count="2">
          <reference field="4294967294" count="5">
            <x v="0"/>
            <x v="1"/>
            <x v="2"/>
            <x v="3"/>
            <x v="4"/>
          </reference>
          <reference field="1" count="1" selected="0">
            <x v="10"/>
          </reference>
        </references>
      </pivotArea>
    </format>
    <format dxfId="67">
      <pivotArea dataOnly="0" labelOnly="1" outline="0" fieldPosition="0">
        <references count="2">
          <reference field="4294967294" count="5">
            <x v="0"/>
            <x v="1"/>
            <x v="2"/>
            <x v="3"/>
            <x v="4"/>
          </reference>
          <reference field="1" count="1" selected="0">
            <x v="11"/>
          </reference>
        </references>
      </pivotArea>
    </format>
    <format dxfId="66">
      <pivotArea field="11" type="button" dataOnly="0" labelOnly="1" outline="0" axis="axisRow" fieldPosition="0"/>
    </format>
    <format dxfId="65">
      <pivotArea field="11" type="button" dataOnly="0" labelOnly="1" outline="0" axis="axisRow" fieldPosition="0"/>
    </format>
    <format dxfId="64">
      <pivotArea field="1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63">
      <pivotArea field="1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62">
      <pivotArea field="1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61">
      <pivotArea field="1" dataOnly="0" labelOnly="1" grandCol="1" outline="0" axis="axisCol" fieldPosition="0">
        <references count="1">
          <reference field="4294967294" count="1" selected="0">
            <x v="3"/>
          </reference>
        </references>
      </pivotArea>
    </format>
    <format dxfId="60">
      <pivotArea field="1" dataOnly="0" labelOnly="1" grandCol="1" outline="0" axis="axisCol" fieldPosition="0">
        <references count="1">
          <reference field="4294967294" count="1" selected="0">
            <x v="4"/>
          </reference>
        </references>
      </pivotArea>
    </format>
    <format dxfId="59">
      <pivotArea dataOnly="0" labelOnly="1" outline="0" fieldPosition="0">
        <references count="2">
          <reference field="4294967294" count="5">
            <x v="0"/>
            <x v="1"/>
            <x v="2"/>
            <x v="3"/>
            <x v="4"/>
          </reference>
          <reference field="1" count="1" selected="0">
            <x v="0"/>
          </reference>
        </references>
      </pivotArea>
    </format>
    <format dxfId="58">
      <pivotArea dataOnly="0" labelOnly="1" outline="0" fieldPosition="0">
        <references count="2">
          <reference field="4294967294" count="5">
            <x v="0"/>
            <x v="1"/>
            <x v="2"/>
            <x v="3"/>
            <x v="4"/>
          </reference>
          <reference field="1" count="1" selected="0">
            <x v="1"/>
          </reference>
        </references>
      </pivotArea>
    </format>
    <format dxfId="57">
      <pivotArea dataOnly="0" labelOnly="1" outline="0" fieldPosition="0">
        <references count="2">
          <reference field="4294967294" count="5">
            <x v="0"/>
            <x v="1"/>
            <x v="2"/>
            <x v="3"/>
            <x v="4"/>
          </reference>
          <reference field="1" count="1" selected="0">
            <x v="2"/>
          </reference>
        </references>
      </pivotArea>
    </format>
    <format dxfId="56">
      <pivotArea dataOnly="0" labelOnly="1" outline="0" fieldPosition="0">
        <references count="2">
          <reference field="4294967294" count="5">
            <x v="0"/>
            <x v="1"/>
            <x v="2"/>
            <x v="3"/>
            <x v="4"/>
          </reference>
          <reference field="1" count="1" selected="0">
            <x v="3"/>
          </reference>
        </references>
      </pivotArea>
    </format>
    <format dxfId="55">
      <pivotArea dataOnly="0" labelOnly="1" outline="0" fieldPosition="0">
        <references count="2">
          <reference field="4294967294" count="5">
            <x v="0"/>
            <x v="1"/>
            <x v="2"/>
            <x v="3"/>
            <x v="4"/>
          </reference>
          <reference field="1" count="1" selected="0">
            <x v="4"/>
          </reference>
        </references>
      </pivotArea>
    </format>
    <format dxfId="54">
      <pivotArea dataOnly="0" labelOnly="1" outline="0" fieldPosition="0">
        <references count="2">
          <reference field="4294967294" count="5">
            <x v="0"/>
            <x v="1"/>
            <x v="2"/>
            <x v="3"/>
            <x v="4"/>
          </reference>
          <reference field="1" count="1" selected="0">
            <x v="5"/>
          </reference>
        </references>
      </pivotArea>
    </format>
    <format dxfId="53">
      <pivotArea dataOnly="0" labelOnly="1" outline="0" fieldPosition="0">
        <references count="2">
          <reference field="4294967294" count="5">
            <x v="0"/>
            <x v="1"/>
            <x v="2"/>
            <x v="3"/>
            <x v="4"/>
          </reference>
          <reference field="1" count="1" selected="0">
            <x v="6"/>
          </reference>
        </references>
      </pivotArea>
    </format>
    <format dxfId="52">
      <pivotArea dataOnly="0" labelOnly="1" outline="0" fieldPosition="0">
        <references count="2">
          <reference field="4294967294" count="5">
            <x v="0"/>
            <x v="1"/>
            <x v="2"/>
            <x v="3"/>
            <x v="4"/>
          </reference>
          <reference field="1" count="1" selected="0">
            <x v="11"/>
          </reference>
        </references>
      </pivotArea>
    </format>
    <format dxfId="51">
      <pivotArea dataOnly="0" labelOnly="1" fieldPosition="0">
        <references count="1">
          <reference field="1" count="1">
            <x v="0"/>
          </reference>
        </references>
      </pivotArea>
    </format>
    <format dxfId="50">
      <pivotArea dataOnly="0" labelOnly="1" fieldPosition="0">
        <references count="1">
          <reference field="1" count="1">
            <x v="0"/>
          </reference>
        </references>
      </pivotArea>
    </format>
    <format dxfId="49">
      <pivotArea outline="0" collapsedLevelsAreSubtotals="1" fieldPosition="0">
        <references count="2">
          <reference field="4294967294" count="5" selected="0">
            <x v="0"/>
            <x v="1"/>
            <x v="2"/>
            <x v="3"/>
            <x v="4"/>
          </reference>
          <reference field="1" count="1" selected="0">
            <x v="0"/>
          </reference>
        </references>
      </pivotArea>
    </format>
    <format dxfId="48">
      <pivotArea dataOnly="0" labelOnly="1" fieldPosition="0">
        <references count="1">
          <reference field="1" count="1">
            <x v="0"/>
          </reference>
        </references>
      </pivotArea>
    </format>
    <format dxfId="47">
      <pivotArea dataOnly="0" labelOnly="1" outline="0" fieldPosition="0">
        <references count="2">
          <reference field="4294967294" count="5">
            <x v="0"/>
            <x v="1"/>
            <x v="2"/>
            <x v="3"/>
            <x v="4"/>
          </reference>
          <reference field="1" count="1" selected="0">
            <x v="0"/>
          </reference>
        </references>
      </pivotArea>
    </format>
    <format dxfId="46">
      <pivotArea dataOnly="0" labelOnly="1" fieldPosition="0">
        <references count="1">
          <reference field="1" count="1">
            <x v="1"/>
          </reference>
        </references>
      </pivotArea>
    </format>
    <format dxfId="45">
      <pivotArea dataOnly="0" labelOnly="1" fieldPosition="0">
        <references count="1">
          <reference field="1" count="1">
            <x v="1"/>
          </reference>
        </references>
      </pivotArea>
    </format>
    <format dxfId="44">
      <pivotArea dataOnly="0" labelOnly="1" fieldPosition="0">
        <references count="1">
          <reference field="1" count="1">
            <x v="1"/>
          </reference>
        </references>
      </pivotArea>
    </format>
    <format dxfId="43">
      <pivotArea outline="0" collapsedLevelsAreSubtotals="1" fieldPosition="0">
        <references count="2">
          <reference field="4294967294" count="5" selected="0">
            <x v="0"/>
            <x v="1"/>
            <x v="2"/>
            <x v="3"/>
            <x v="4"/>
          </reference>
          <reference field="1" count="1" selected="0">
            <x v="1"/>
          </reference>
        </references>
      </pivotArea>
    </format>
    <format dxfId="42">
      <pivotArea dataOnly="0" labelOnly="1" fieldPosition="0">
        <references count="1">
          <reference field="1" count="1">
            <x v="1"/>
          </reference>
        </references>
      </pivotArea>
    </format>
    <format dxfId="41">
      <pivotArea dataOnly="0" labelOnly="1" outline="0" fieldPosition="0">
        <references count="2">
          <reference field="4294967294" count="5">
            <x v="0"/>
            <x v="1"/>
            <x v="2"/>
            <x v="3"/>
            <x v="4"/>
          </reference>
          <reference field="1" count="1" selected="0">
            <x v="1"/>
          </reference>
        </references>
      </pivotArea>
    </format>
    <format dxfId="40">
      <pivotArea dataOnly="0" labelOnly="1" fieldPosition="0">
        <references count="1">
          <reference field="1" count="1">
            <x v="2"/>
          </reference>
        </references>
      </pivotArea>
    </format>
    <format dxfId="39">
      <pivotArea dataOnly="0" labelOnly="1" fieldPosition="0">
        <references count="1">
          <reference field="1" count="1">
            <x v="2"/>
          </reference>
        </references>
      </pivotArea>
    </format>
    <format dxfId="38">
      <pivotArea dataOnly="0" labelOnly="1" fieldPosition="0">
        <references count="1">
          <reference field="1" count="1">
            <x v="2"/>
          </reference>
        </references>
      </pivotArea>
    </format>
    <format dxfId="37">
      <pivotArea outline="0" collapsedLevelsAreSubtotals="1" fieldPosition="0">
        <references count="2">
          <reference field="4294967294" count="5" selected="0">
            <x v="0"/>
            <x v="1"/>
            <x v="2"/>
            <x v="3"/>
            <x v="4"/>
          </reference>
          <reference field="1" count="1" selected="0">
            <x v="2"/>
          </reference>
        </references>
      </pivotArea>
    </format>
    <format dxfId="36">
      <pivotArea dataOnly="0" labelOnly="1" outline="0" fieldPosition="0">
        <references count="2">
          <reference field="4294967294" count="5">
            <x v="0"/>
            <x v="1"/>
            <x v="2"/>
            <x v="3"/>
            <x v="4"/>
          </reference>
          <reference field="1" count="1" selected="0">
            <x v="2"/>
          </reference>
        </references>
      </pivotArea>
    </format>
    <format dxfId="35">
      <pivotArea dataOnly="0" labelOnly="1" fieldPosition="0">
        <references count="1">
          <reference field="1" count="1">
            <x v="3"/>
          </reference>
        </references>
      </pivotArea>
    </format>
    <format dxfId="34">
      <pivotArea dataOnly="0" labelOnly="1" fieldPosition="0">
        <references count="1">
          <reference field="1" count="1">
            <x v="3"/>
          </reference>
        </references>
      </pivotArea>
    </format>
    <format dxfId="33">
      <pivotArea outline="0" collapsedLevelsAreSubtotals="1" fieldPosition="0">
        <references count="2">
          <reference field="4294967294" count="5" selected="0">
            <x v="0"/>
            <x v="1"/>
            <x v="2"/>
            <x v="3"/>
            <x v="4"/>
          </reference>
          <reference field="1" count="1" selected="0">
            <x v="3"/>
          </reference>
        </references>
      </pivotArea>
    </format>
    <format dxfId="32">
      <pivotArea dataOnly="0" labelOnly="1" outline="0" fieldPosition="0">
        <references count="2">
          <reference field="4294967294" count="5">
            <x v="0"/>
            <x v="1"/>
            <x v="2"/>
            <x v="3"/>
            <x v="4"/>
          </reference>
          <reference field="1" count="1" selected="0">
            <x v="3"/>
          </reference>
        </references>
      </pivotArea>
    </format>
    <format dxfId="31">
      <pivotArea dataOnly="0" labelOnly="1" fieldPosition="0">
        <references count="1">
          <reference field="1" count="1">
            <x v="4"/>
          </reference>
        </references>
      </pivotArea>
    </format>
    <format dxfId="30">
      <pivotArea dataOnly="0" labelOnly="1" fieldPosition="0">
        <references count="1">
          <reference field="1" count="1">
            <x v="4"/>
          </reference>
        </references>
      </pivotArea>
    </format>
    <format dxfId="29">
      <pivotArea dataOnly="0" labelOnly="1" fieldPosition="0">
        <references count="1">
          <reference field="1" count="1">
            <x v="4"/>
          </reference>
        </references>
      </pivotArea>
    </format>
    <format dxfId="28">
      <pivotArea outline="0" collapsedLevelsAreSubtotals="1" fieldPosition="0">
        <references count="2">
          <reference field="4294967294" count="5" selected="0">
            <x v="0"/>
            <x v="1"/>
            <x v="2"/>
            <x v="3"/>
            <x v="4"/>
          </reference>
          <reference field="1" count="1" selected="0">
            <x v="4"/>
          </reference>
        </references>
      </pivotArea>
    </format>
    <format dxfId="27">
      <pivotArea dataOnly="0" labelOnly="1" outline="0" fieldPosition="0">
        <references count="2">
          <reference field="4294967294" count="5">
            <x v="0"/>
            <x v="1"/>
            <x v="2"/>
            <x v="3"/>
            <x v="4"/>
          </reference>
          <reference field="1" count="1" selected="0">
            <x v="4"/>
          </reference>
        </references>
      </pivotArea>
    </format>
    <format dxfId="26">
      <pivotArea dataOnly="0" labelOnly="1" fieldPosition="0">
        <references count="1">
          <reference field="1" count="1">
            <x v="5"/>
          </reference>
        </references>
      </pivotArea>
    </format>
    <format dxfId="25">
      <pivotArea dataOnly="0" labelOnly="1" fieldPosition="0">
        <references count="1">
          <reference field="1" count="1">
            <x v="5"/>
          </reference>
        </references>
      </pivotArea>
    </format>
    <format dxfId="24">
      <pivotArea dataOnly="0" labelOnly="1" fieldPosition="0">
        <references count="1">
          <reference field="1" count="1">
            <x v="5"/>
          </reference>
        </references>
      </pivotArea>
    </format>
    <format dxfId="23">
      <pivotArea outline="0" collapsedLevelsAreSubtotals="1" fieldPosition="0">
        <references count="2">
          <reference field="4294967294" count="5" selected="0">
            <x v="0"/>
            <x v="1"/>
            <x v="2"/>
            <x v="3"/>
            <x v="4"/>
          </reference>
          <reference field="1" count="1" selected="0">
            <x v="5"/>
          </reference>
        </references>
      </pivotArea>
    </format>
    <format dxfId="22">
      <pivotArea dataOnly="0" labelOnly="1" outline="0" fieldPosition="0">
        <references count="2">
          <reference field="4294967294" count="5">
            <x v="0"/>
            <x v="1"/>
            <x v="2"/>
            <x v="3"/>
            <x v="4"/>
          </reference>
          <reference field="1" count="1" selected="0">
            <x v="5"/>
          </reference>
        </references>
      </pivotArea>
    </format>
    <format dxfId="21">
      <pivotArea dataOnly="0" labelOnly="1" fieldPosition="0">
        <references count="1">
          <reference field="1" count="1">
            <x v="6"/>
          </reference>
        </references>
      </pivotArea>
    </format>
    <format dxfId="20">
      <pivotArea dataOnly="0" labelOnly="1" fieldPosition="0">
        <references count="1">
          <reference field="1" count="1">
            <x v="6"/>
          </reference>
        </references>
      </pivotArea>
    </format>
    <format dxfId="19">
      <pivotArea dataOnly="0" labelOnly="1" fieldPosition="0">
        <references count="1">
          <reference field="1" count="1">
            <x v="6"/>
          </reference>
        </references>
      </pivotArea>
    </format>
    <format dxfId="18">
      <pivotArea outline="0" collapsedLevelsAreSubtotals="1" fieldPosition="0">
        <references count="2">
          <reference field="4294967294" count="5" selected="0">
            <x v="0"/>
            <x v="1"/>
            <x v="2"/>
            <x v="3"/>
            <x v="4"/>
          </reference>
          <reference field="1" count="1" selected="0">
            <x v="6"/>
          </reference>
        </references>
      </pivotArea>
    </format>
    <format dxfId="17">
      <pivotArea dataOnly="0" labelOnly="1" outline="0" fieldPosition="0">
        <references count="2">
          <reference field="4294967294" count="5">
            <x v="0"/>
            <x v="1"/>
            <x v="2"/>
            <x v="3"/>
            <x v="4"/>
          </reference>
          <reference field="1" count="1" selected="0">
            <x v="6"/>
          </reference>
        </references>
      </pivotArea>
    </format>
    <format dxfId="16">
      <pivotArea outline="0" collapsedLevelsAreSubtotals="1" fieldPosition="0">
        <references count="2">
          <reference field="4294967294" count="5" selected="0">
            <x v="0"/>
            <x v="1"/>
            <x v="2"/>
            <x v="3"/>
            <x v="4"/>
          </reference>
          <reference field="1" count="4" selected="0">
            <x v="7"/>
            <x v="8"/>
            <x v="9"/>
            <x v="10"/>
          </reference>
        </references>
      </pivotArea>
    </format>
    <format dxfId="15">
      <pivotArea dataOnly="0" labelOnly="1" fieldPosition="0">
        <references count="1">
          <reference field="1" count="4">
            <x v="7"/>
            <x v="8"/>
            <x v="9"/>
            <x v="10"/>
          </reference>
        </references>
      </pivotArea>
    </format>
    <format dxfId="14">
      <pivotArea dataOnly="0" labelOnly="1" outline="0" fieldPosition="0">
        <references count="2">
          <reference field="4294967294" count="5">
            <x v="0"/>
            <x v="1"/>
            <x v="2"/>
            <x v="3"/>
            <x v="4"/>
          </reference>
          <reference field="1" count="1" selected="0">
            <x v="7"/>
          </reference>
        </references>
      </pivotArea>
    </format>
    <format dxfId="13">
      <pivotArea dataOnly="0" labelOnly="1" outline="0" fieldPosition="0">
        <references count="2">
          <reference field="4294967294" count="5">
            <x v="0"/>
            <x v="1"/>
            <x v="2"/>
            <x v="3"/>
            <x v="4"/>
          </reference>
          <reference field="1" count="1" selected="0">
            <x v="8"/>
          </reference>
        </references>
      </pivotArea>
    </format>
    <format dxfId="12">
      <pivotArea dataOnly="0" labelOnly="1" outline="0" fieldPosition="0">
        <references count="2">
          <reference field="4294967294" count="5">
            <x v="0"/>
            <x v="1"/>
            <x v="2"/>
            <x v="3"/>
            <x v="4"/>
          </reference>
          <reference field="1" count="1" selected="0">
            <x v="9"/>
          </reference>
        </references>
      </pivotArea>
    </format>
    <format dxfId="11">
      <pivotArea dataOnly="0" labelOnly="1" outline="0" fieldPosition="0">
        <references count="2">
          <reference field="4294967294" count="5">
            <x v="0"/>
            <x v="1"/>
            <x v="2"/>
            <x v="3"/>
            <x v="4"/>
          </reference>
          <reference field="1" count="1" selected="0">
            <x v="10"/>
          </reference>
        </references>
      </pivotArea>
    </format>
    <format dxfId="10">
      <pivotArea dataOnly="0" labelOnly="1" outline="0" fieldPosition="0">
        <references count="2">
          <reference field="4294967294" count="5">
            <x v="0"/>
            <x v="1"/>
            <x v="2"/>
            <x v="3"/>
            <x v="4"/>
          </reference>
          <reference field="1" count="1" selected="0">
            <x v="0"/>
          </reference>
        </references>
      </pivotArea>
    </format>
    <format dxfId="9">
      <pivotArea dataOnly="0" labelOnly="1" outline="0" fieldPosition="0">
        <references count="2">
          <reference field="4294967294" count="5">
            <x v="0"/>
            <x v="1"/>
            <x v="2"/>
            <x v="3"/>
            <x v="4"/>
          </reference>
          <reference field="1" count="1" selected="0">
            <x v="1"/>
          </reference>
        </references>
      </pivotArea>
    </format>
    <format dxfId="8">
      <pivotArea dataOnly="0" labelOnly="1" outline="0" fieldPosition="0">
        <references count="2">
          <reference field="4294967294" count="5">
            <x v="0"/>
            <x v="1"/>
            <x v="2"/>
            <x v="3"/>
            <x v="4"/>
          </reference>
          <reference field="1" count="1" selected="0">
            <x v="2"/>
          </reference>
        </references>
      </pivotArea>
    </format>
    <format dxfId="7">
      <pivotArea dataOnly="0" labelOnly="1" outline="0" fieldPosition="0">
        <references count="2">
          <reference field="4294967294" count="5">
            <x v="0"/>
            <x v="1"/>
            <x v="2"/>
            <x v="3"/>
            <x v="4"/>
          </reference>
          <reference field="1" count="1" selected="0">
            <x v="3"/>
          </reference>
        </references>
      </pivotArea>
    </format>
    <format dxfId="6">
      <pivotArea dataOnly="0" labelOnly="1" outline="0" fieldPosition="0">
        <references count="2">
          <reference field="4294967294" count="5">
            <x v="0"/>
            <x v="1"/>
            <x v="2"/>
            <x v="3"/>
            <x v="4"/>
          </reference>
          <reference field="1" count="1" selected="0">
            <x v="4"/>
          </reference>
        </references>
      </pivotArea>
    </format>
    <format dxfId="5">
      <pivotArea dataOnly="0" labelOnly="1" outline="0" fieldPosition="0">
        <references count="2">
          <reference field="4294967294" count="5">
            <x v="0"/>
            <x v="1"/>
            <x v="2"/>
            <x v="3"/>
            <x v="4"/>
          </reference>
          <reference field="1" count="1" selected="0">
            <x v="5"/>
          </reference>
        </references>
      </pivotArea>
    </format>
    <format dxfId="4">
      <pivotArea dataOnly="0" labelOnly="1" outline="0" fieldPosition="0">
        <references count="2">
          <reference field="4294967294" count="5">
            <x v="0"/>
            <x v="1"/>
            <x v="2"/>
            <x v="3"/>
            <x v="4"/>
          </reference>
          <reference field="1" count="1" selected="0">
            <x v="6"/>
          </reference>
        </references>
      </pivotArea>
    </format>
    <format dxfId="3">
      <pivotArea dataOnly="0" labelOnly="1" outline="0" fieldPosition="0">
        <references count="2">
          <reference field="4294967294" count="5">
            <x v="0"/>
            <x v="1"/>
            <x v="2"/>
            <x v="3"/>
            <x v="4"/>
          </reference>
          <reference field="1" count="1" selected="0">
            <x v="7"/>
          </reference>
        </references>
      </pivotArea>
    </format>
    <format dxfId="2">
      <pivotArea dataOnly="0" labelOnly="1" outline="0" fieldPosition="0">
        <references count="2">
          <reference field="4294967294" count="5">
            <x v="0"/>
            <x v="1"/>
            <x v="2"/>
            <x v="3"/>
            <x v="4"/>
          </reference>
          <reference field="1" count="1" selected="0">
            <x v="8"/>
          </reference>
        </references>
      </pivotArea>
    </format>
    <format dxfId="1">
      <pivotArea dataOnly="0" labelOnly="1" outline="0" fieldPosition="0">
        <references count="2">
          <reference field="4294967294" count="5">
            <x v="0"/>
            <x v="1"/>
            <x v="2"/>
            <x v="3"/>
            <x v="4"/>
          </reference>
          <reference field="1" count="1" selected="0">
            <x v="9"/>
          </reference>
        </references>
      </pivotArea>
    </format>
    <format dxfId="0">
      <pivotArea dataOnly="0" labelOnly="1" outline="0" fieldPosition="0">
        <references count="2">
          <reference field="4294967294" count="5">
            <x v="0"/>
            <x v="1"/>
            <x v="2"/>
            <x v="3"/>
            <x v="4"/>
          </reference>
          <reference field="1" count="1" selected="0">
            <x v="1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E210C-CAEB-4908-B4D8-F830D5FAFB5C}">
  <dimension ref="A1:DE51"/>
  <sheetViews>
    <sheetView showZeros="0" tabSelected="1" workbookViewId="0">
      <pane xSplit="1" ySplit="6" topLeftCell="AX7" activePane="bottomRight" state="frozen"/>
      <selection activeCell="A85" sqref="A85"/>
      <selection pane="topRight" activeCell="A85" sqref="A85"/>
      <selection pane="bottomLeft" activeCell="A85" sqref="A85"/>
      <selection pane="bottomRight" activeCell="BH15" sqref="BH15"/>
    </sheetView>
  </sheetViews>
  <sheetFormatPr baseColWidth="10" defaultRowHeight="15" outlineLevelRow="1" outlineLevelCol="1" x14ac:dyDescent="0.25"/>
  <cols>
    <col min="1" max="1" width="30.140625" bestFit="1" customWidth="1"/>
    <col min="2" max="2" width="9.85546875" bestFit="1" customWidth="1"/>
    <col min="3" max="3" width="6.42578125" bestFit="1" customWidth="1"/>
    <col min="4" max="6" width="4.5703125" bestFit="1" customWidth="1"/>
    <col min="7" max="7" width="5.5703125" bestFit="1" customWidth="1"/>
    <col min="8" max="10" width="4.5703125" bestFit="1" customWidth="1"/>
    <col min="11" max="11" width="3.7109375" hidden="1" customWidth="1" outlineLevel="1"/>
    <col min="12" max="12" width="4.5703125" hidden="1" customWidth="1" outlineLevel="1"/>
    <col min="13" max="15" width="3.7109375" hidden="1" customWidth="1" outlineLevel="1"/>
    <col min="16" max="16" width="4.5703125" hidden="1" customWidth="1" outlineLevel="1"/>
    <col min="17" max="20" width="3.7109375" hidden="1" customWidth="1" outlineLevel="1"/>
    <col min="21" max="21" width="4.5703125" hidden="1" customWidth="1" outlineLevel="1"/>
    <col min="22" max="24" width="3.7109375" hidden="1" customWidth="1" outlineLevel="1"/>
    <col min="25" max="25" width="4.5703125" hidden="1" customWidth="1" outlineLevel="1"/>
    <col min="26" max="28" width="3.7109375" hidden="1" customWidth="1" outlineLevel="1"/>
    <col min="29" max="29" width="8.85546875" hidden="1" customWidth="1" outlineLevel="1"/>
    <col min="30" max="34" width="4.5703125" hidden="1" customWidth="1" outlineLevel="1"/>
    <col min="35" max="37" width="3.7109375" hidden="1" customWidth="1" outlineLevel="1"/>
    <col min="38" max="38" width="8.85546875" bestFit="1" customWidth="1" collapsed="1"/>
    <col min="39" max="43" width="4.5703125" bestFit="1" customWidth="1"/>
    <col min="44" max="46" width="3.7109375" bestFit="1" customWidth="1"/>
    <col min="47" max="47" width="8.85546875" bestFit="1" customWidth="1"/>
    <col min="48" max="48" width="5.42578125" bestFit="1" customWidth="1"/>
    <col min="49" max="55" width="4.5703125" bestFit="1" customWidth="1"/>
    <col min="56" max="56" width="8.85546875" bestFit="1" customWidth="1"/>
    <col min="57" max="57" width="5.42578125" bestFit="1" customWidth="1"/>
    <col min="58" max="64" width="4.5703125" bestFit="1" customWidth="1"/>
    <col min="65" max="65" width="8.85546875" bestFit="1" customWidth="1"/>
    <col min="66" max="66" width="5.42578125" bestFit="1" customWidth="1"/>
    <col min="67" max="69" width="4.5703125" bestFit="1" customWidth="1"/>
    <col min="70" max="70" width="5.42578125" bestFit="1" customWidth="1"/>
    <col min="71" max="73" width="4.5703125" bestFit="1" customWidth="1"/>
    <col min="74" max="74" width="8.85546875" bestFit="1" customWidth="1"/>
    <col min="75" max="75" width="5.42578125" bestFit="1" customWidth="1"/>
    <col min="76" max="78" width="4.5703125" bestFit="1" customWidth="1"/>
    <col min="79" max="79" width="5.42578125" bestFit="1" customWidth="1"/>
    <col min="80" max="82" width="4.5703125" bestFit="1" customWidth="1"/>
    <col min="83" max="83" width="8.85546875" bestFit="1" customWidth="1"/>
    <col min="84" max="84" width="5.42578125" bestFit="1" customWidth="1"/>
    <col min="85" max="91" width="4.5703125" bestFit="1" customWidth="1"/>
    <col min="92" max="92" width="3.7109375" bestFit="1" customWidth="1"/>
    <col min="93" max="93" width="5.42578125" bestFit="1" customWidth="1"/>
    <col min="94" max="100" width="3.7109375" bestFit="1" customWidth="1"/>
    <col min="101" max="101" width="6.28515625" bestFit="1" customWidth="1"/>
    <col min="102" max="109" width="3.7109375" bestFit="1" customWidth="1"/>
  </cols>
  <sheetData>
    <row r="1" spans="1:109" ht="15.75" thickBot="1" x14ac:dyDescent="0.3">
      <c r="A1" s="18" t="s">
        <v>66</v>
      </c>
      <c r="B1" s="9" t="s">
        <v>77</v>
      </c>
      <c r="C1" s="10"/>
      <c r="D1" s="10"/>
      <c r="E1" s="10"/>
      <c r="F1" s="10"/>
      <c r="G1" s="10"/>
      <c r="H1" s="10"/>
      <c r="I1" s="10"/>
      <c r="J1" s="11"/>
      <c r="K1" s="9">
        <f t="shared" ref="K1" si="0">K5</f>
        <v>9</v>
      </c>
      <c r="L1" s="10"/>
      <c r="M1" s="10"/>
      <c r="N1" s="10"/>
      <c r="O1" s="10"/>
      <c r="P1" s="10"/>
      <c r="Q1" s="10"/>
      <c r="R1" s="10"/>
      <c r="S1" s="11"/>
      <c r="T1" s="9">
        <f t="shared" ref="T1" si="1">T5</f>
        <v>19</v>
      </c>
      <c r="U1" s="10"/>
      <c r="V1" s="10"/>
      <c r="W1" s="10"/>
      <c r="X1" s="10"/>
      <c r="Y1" s="10"/>
      <c r="Z1" s="10"/>
      <c r="AA1" s="10"/>
      <c r="AB1" s="11"/>
      <c r="AC1" s="9">
        <f t="shared" ref="AC1" si="2">AC5</f>
        <v>29</v>
      </c>
      <c r="AD1" s="10"/>
      <c r="AE1" s="10"/>
      <c r="AF1" s="10"/>
      <c r="AG1" s="10"/>
      <c r="AH1" s="10"/>
      <c r="AI1" s="10"/>
      <c r="AJ1" s="10"/>
      <c r="AK1" s="11"/>
      <c r="AL1" s="9">
        <f t="shared" ref="AL1" si="3">AL5</f>
        <v>39</v>
      </c>
      <c r="AM1" s="10"/>
      <c r="AN1" s="10"/>
      <c r="AO1" s="10"/>
      <c r="AP1" s="10"/>
      <c r="AQ1" s="10"/>
      <c r="AR1" s="10"/>
      <c r="AS1" s="10"/>
      <c r="AT1" s="11"/>
      <c r="AU1" s="9">
        <f t="shared" ref="AU1" si="4">AU5</f>
        <v>49</v>
      </c>
      <c r="AV1" s="10"/>
      <c r="AW1" s="10"/>
      <c r="AX1" s="10"/>
      <c r="AY1" s="10"/>
      <c r="AZ1" s="10"/>
      <c r="BA1" s="10"/>
      <c r="BB1" s="10"/>
      <c r="BC1" s="11"/>
      <c r="BD1" s="9">
        <f t="shared" ref="BD1" si="5">BD5</f>
        <v>59</v>
      </c>
      <c r="BE1" s="10"/>
      <c r="BF1" s="10"/>
      <c r="BG1" s="10"/>
      <c r="BH1" s="10"/>
      <c r="BI1" s="10"/>
      <c r="BJ1" s="10"/>
      <c r="BK1" s="10"/>
      <c r="BL1" s="11"/>
      <c r="BM1" s="31">
        <f t="shared" ref="BM1" si="6">BM5</f>
        <v>69</v>
      </c>
      <c r="BN1" s="32"/>
      <c r="BO1" s="32"/>
      <c r="BP1" s="32"/>
      <c r="BQ1" s="32"/>
      <c r="BR1" s="32"/>
      <c r="BS1" s="32"/>
      <c r="BT1" s="32"/>
      <c r="BU1" s="33"/>
      <c r="BV1" s="9">
        <f t="shared" ref="BV1" si="7">BV5</f>
        <v>79</v>
      </c>
      <c r="BW1" s="10"/>
      <c r="BX1" s="10"/>
      <c r="BY1" s="10"/>
      <c r="BZ1" s="10"/>
      <c r="CA1" s="10"/>
      <c r="CB1" s="10"/>
      <c r="CC1" s="10"/>
      <c r="CD1" s="11"/>
      <c r="CE1" s="9">
        <f t="shared" ref="CE1" si="8">CE5</f>
        <v>89</v>
      </c>
      <c r="CF1" s="10"/>
      <c r="CG1" s="10"/>
      <c r="CH1" s="10"/>
      <c r="CI1" s="10"/>
      <c r="CJ1" s="10"/>
      <c r="CK1" s="10"/>
      <c r="CL1" s="10"/>
      <c r="CM1" s="11"/>
      <c r="CN1" s="9">
        <f t="shared" ref="CN1" si="9">CN5</f>
        <v>90</v>
      </c>
      <c r="CO1" s="10"/>
      <c r="CP1" s="10"/>
      <c r="CQ1" s="10"/>
      <c r="CR1" s="10"/>
      <c r="CS1" s="10"/>
      <c r="CT1" s="10"/>
      <c r="CU1" s="10"/>
      <c r="CV1" s="11"/>
    </row>
    <row r="2" spans="1:109" s="24" customFormat="1" ht="60" thickBot="1" x14ac:dyDescent="0.3">
      <c r="B2" s="36" t="str">
        <f>B6</f>
        <v>Pop Tot</v>
      </c>
      <c r="C2" s="37" t="str">
        <f t="shared" ref="C2:K2" si="10">C6</f>
        <v>H</v>
      </c>
      <c r="D2" s="37" t="str">
        <f t="shared" si="10"/>
        <v>H/100 KPT</v>
      </c>
      <c r="E2" s="37" t="str">
        <f t="shared" si="10"/>
        <v>H/ 100 KNS</v>
      </c>
      <c r="F2" s="37" t="str">
        <f t="shared" si="10"/>
        <v>H/100 kNV</v>
      </c>
      <c r="G2" s="37" t="str">
        <f t="shared" si="10"/>
        <v>SC</v>
      </c>
      <c r="H2" s="37" t="str">
        <f t="shared" si="10"/>
        <v>SC/100 KPT</v>
      </c>
      <c r="I2" s="37" t="str">
        <f t="shared" si="10"/>
        <v>SC/100 KNS</v>
      </c>
      <c r="J2" s="38" t="str">
        <f t="shared" si="10"/>
        <v>SC/100 KNV</v>
      </c>
      <c r="K2" s="36" t="str">
        <f t="shared" si="10"/>
        <v>Pop Tot</v>
      </c>
      <c r="L2" s="37" t="str">
        <f t="shared" ref="L2:BW2" si="11">L6</f>
        <v>H</v>
      </c>
      <c r="M2" s="37" t="str">
        <f t="shared" si="11"/>
        <v>H/100 KPT</v>
      </c>
      <c r="N2" s="37" t="str">
        <f t="shared" si="11"/>
        <v>H/ 100 KNS</v>
      </c>
      <c r="O2" s="37" t="str">
        <f t="shared" si="11"/>
        <v>H/100 kNV</v>
      </c>
      <c r="P2" s="37" t="str">
        <f t="shared" si="11"/>
        <v>SC</v>
      </c>
      <c r="Q2" s="37" t="str">
        <f t="shared" si="11"/>
        <v>SC/100 KPT</v>
      </c>
      <c r="R2" s="37" t="str">
        <f t="shared" si="11"/>
        <v>SC/100 KNS</v>
      </c>
      <c r="S2" s="38" t="str">
        <f t="shared" si="11"/>
        <v>SC/100 KNV</v>
      </c>
      <c r="T2" s="36" t="str">
        <f t="shared" si="11"/>
        <v>Pop Tot</v>
      </c>
      <c r="U2" s="37" t="str">
        <f t="shared" si="11"/>
        <v>H</v>
      </c>
      <c r="V2" s="37" t="str">
        <f t="shared" si="11"/>
        <v>H/100 KPT</v>
      </c>
      <c r="W2" s="37" t="str">
        <f t="shared" si="11"/>
        <v>H/ 100 KNS</v>
      </c>
      <c r="X2" s="37" t="str">
        <f t="shared" si="11"/>
        <v>H/100 kNV</v>
      </c>
      <c r="Y2" s="37" t="str">
        <f t="shared" si="11"/>
        <v>SC</v>
      </c>
      <c r="Z2" s="37" t="str">
        <f t="shared" si="11"/>
        <v>SC/100 KPT</v>
      </c>
      <c r="AA2" s="37" t="str">
        <f t="shared" si="11"/>
        <v>SC/100 KNS</v>
      </c>
      <c r="AB2" s="38" t="str">
        <f t="shared" si="11"/>
        <v>SC/100 KNV</v>
      </c>
      <c r="AC2" s="36" t="str">
        <f t="shared" si="11"/>
        <v>Pop Tot</v>
      </c>
      <c r="AD2" s="37" t="str">
        <f t="shared" si="11"/>
        <v>H</v>
      </c>
      <c r="AE2" s="37" t="str">
        <f t="shared" si="11"/>
        <v>H/100 KPT</v>
      </c>
      <c r="AF2" s="37" t="str">
        <f t="shared" si="11"/>
        <v>H/ 100 KNS</v>
      </c>
      <c r="AG2" s="37" t="str">
        <f t="shared" si="11"/>
        <v>H/100 kNV</v>
      </c>
      <c r="AH2" s="37" t="str">
        <f t="shared" si="11"/>
        <v>SC</v>
      </c>
      <c r="AI2" s="37" t="str">
        <f t="shared" si="11"/>
        <v>SC/100 KPT</v>
      </c>
      <c r="AJ2" s="37" t="str">
        <f t="shared" si="11"/>
        <v>SC/100 KNS</v>
      </c>
      <c r="AK2" s="38" t="str">
        <f t="shared" si="11"/>
        <v>SC/100 KNV</v>
      </c>
      <c r="AL2" s="36" t="str">
        <f t="shared" si="11"/>
        <v>Pop Tot</v>
      </c>
      <c r="AM2" s="37" t="str">
        <f t="shared" si="11"/>
        <v>H</v>
      </c>
      <c r="AN2" s="37" t="str">
        <f t="shared" si="11"/>
        <v>H/100 KPT</v>
      </c>
      <c r="AO2" s="37" t="str">
        <f t="shared" si="11"/>
        <v>H/ 100 KNS</v>
      </c>
      <c r="AP2" s="37" t="str">
        <f t="shared" si="11"/>
        <v>H/100 kNV</v>
      </c>
      <c r="AQ2" s="37" t="str">
        <f t="shared" si="11"/>
        <v>SC</v>
      </c>
      <c r="AR2" s="37" t="str">
        <f t="shared" si="11"/>
        <v>SC/100 KPT</v>
      </c>
      <c r="AS2" s="37" t="str">
        <f t="shared" si="11"/>
        <v>SC/100 KNS</v>
      </c>
      <c r="AT2" s="38" t="str">
        <f t="shared" si="11"/>
        <v>SC/100 KNV</v>
      </c>
      <c r="AU2" s="36" t="str">
        <f t="shared" si="11"/>
        <v>Pop Tot</v>
      </c>
      <c r="AV2" s="37" t="str">
        <f t="shared" si="11"/>
        <v>H</v>
      </c>
      <c r="AW2" s="37" t="str">
        <f t="shared" si="11"/>
        <v>H/100 KPT</v>
      </c>
      <c r="AX2" s="37" t="str">
        <f t="shared" si="11"/>
        <v>H/ 100 KNS</v>
      </c>
      <c r="AY2" s="37" t="str">
        <f t="shared" si="11"/>
        <v>H/100 kNV</v>
      </c>
      <c r="AZ2" s="37" t="str">
        <f t="shared" si="11"/>
        <v>SC</v>
      </c>
      <c r="BA2" s="37" t="str">
        <f t="shared" si="11"/>
        <v>SC/100 KPT</v>
      </c>
      <c r="BB2" s="37" t="str">
        <f t="shared" si="11"/>
        <v>SC/100 KNS</v>
      </c>
      <c r="BC2" s="38" t="str">
        <f t="shared" si="11"/>
        <v>SC/100 KNV</v>
      </c>
      <c r="BD2" s="36" t="str">
        <f t="shared" si="11"/>
        <v>Pop Tot</v>
      </c>
      <c r="BE2" s="37" t="str">
        <f t="shared" si="11"/>
        <v>H</v>
      </c>
      <c r="BF2" s="37" t="str">
        <f t="shared" si="11"/>
        <v>H/100 KPT</v>
      </c>
      <c r="BG2" s="37" t="str">
        <f t="shared" si="11"/>
        <v>H/ 100 KNS</v>
      </c>
      <c r="BH2" s="37" t="str">
        <f t="shared" si="11"/>
        <v>H/100 kNV</v>
      </c>
      <c r="BI2" s="37" t="str">
        <f t="shared" si="11"/>
        <v>SC</v>
      </c>
      <c r="BJ2" s="37" t="str">
        <f t="shared" si="11"/>
        <v>SC/100 KPT</v>
      </c>
      <c r="BK2" s="37" t="str">
        <f t="shared" si="11"/>
        <v>SC/100 KNS</v>
      </c>
      <c r="BL2" s="38" t="str">
        <f t="shared" si="11"/>
        <v>SC/100 KNV</v>
      </c>
      <c r="BM2" s="36" t="str">
        <f t="shared" si="11"/>
        <v>Pop Tot</v>
      </c>
      <c r="BN2" s="37" t="str">
        <f t="shared" si="11"/>
        <v>H</v>
      </c>
      <c r="BO2" s="37" t="str">
        <f t="shared" si="11"/>
        <v>H/100 KPT</v>
      </c>
      <c r="BP2" s="37" t="str">
        <f t="shared" si="11"/>
        <v>H/ 100 KNS</v>
      </c>
      <c r="BQ2" s="37" t="str">
        <f t="shared" si="11"/>
        <v>H/100 kNV</v>
      </c>
      <c r="BR2" s="37" t="str">
        <f t="shared" si="11"/>
        <v>SC</v>
      </c>
      <c r="BS2" s="37" t="str">
        <f t="shared" si="11"/>
        <v>SC/100 KPT</v>
      </c>
      <c r="BT2" s="37" t="str">
        <f t="shared" si="11"/>
        <v>SC/100 KNS</v>
      </c>
      <c r="BU2" s="38" t="str">
        <f t="shared" si="11"/>
        <v>SC/100 KNV</v>
      </c>
      <c r="BV2" s="36" t="str">
        <f t="shared" si="11"/>
        <v>Pop Tot</v>
      </c>
      <c r="BW2" s="37" t="str">
        <f t="shared" si="11"/>
        <v>H</v>
      </c>
      <c r="BX2" s="37" t="str">
        <f t="shared" ref="BX2:CM2" si="12">BX6</f>
        <v>H/100 KPT</v>
      </c>
      <c r="BY2" s="37" t="str">
        <f t="shared" si="12"/>
        <v>H/ 100 KNS</v>
      </c>
      <c r="BZ2" s="37" t="str">
        <f t="shared" si="12"/>
        <v>H/100 kNV</v>
      </c>
      <c r="CA2" s="37" t="str">
        <f t="shared" si="12"/>
        <v>SC</v>
      </c>
      <c r="CB2" s="37" t="str">
        <f t="shared" si="12"/>
        <v>SC/100 KPT</v>
      </c>
      <c r="CC2" s="37" t="str">
        <f t="shared" si="12"/>
        <v>SC/100 KNS</v>
      </c>
      <c r="CD2" s="38" t="str">
        <f t="shared" si="12"/>
        <v>SC/100 KNV</v>
      </c>
      <c r="CE2" s="36" t="str">
        <f t="shared" si="12"/>
        <v>Pop Tot</v>
      </c>
      <c r="CF2" s="37" t="str">
        <f t="shared" si="12"/>
        <v>H</v>
      </c>
      <c r="CG2" s="37" t="str">
        <f t="shared" si="12"/>
        <v>H/100 KPT</v>
      </c>
      <c r="CH2" s="37" t="str">
        <f t="shared" si="12"/>
        <v>H/ 100 KNS</v>
      </c>
      <c r="CI2" s="37" t="str">
        <f t="shared" si="12"/>
        <v>H/100 kNV</v>
      </c>
      <c r="CJ2" s="37" t="str">
        <f t="shared" si="12"/>
        <v>SC</v>
      </c>
      <c r="CK2" s="37" t="str">
        <f t="shared" si="12"/>
        <v>SC/100 KPT</v>
      </c>
      <c r="CL2" s="37" t="str">
        <f t="shared" si="12"/>
        <v>SC/100 KNS</v>
      </c>
      <c r="CM2" s="38" t="str">
        <f t="shared" si="12"/>
        <v>SC/100 KNV</v>
      </c>
      <c r="CN2" s="36" t="str">
        <f t="shared" ref="CN2:CV2" si="13">CN6</f>
        <v>Pop Tot</v>
      </c>
      <c r="CO2" s="37" t="str">
        <f t="shared" si="13"/>
        <v>H</v>
      </c>
      <c r="CP2" s="37" t="str">
        <f t="shared" si="13"/>
        <v>H/100 KPT</v>
      </c>
      <c r="CQ2" s="37" t="str">
        <f t="shared" si="13"/>
        <v>H/ 100 KNS</v>
      </c>
      <c r="CR2" s="37" t="str">
        <f t="shared" si="13"/>
        <v>H/100 kNV</v>
      </c>
      <c r="CS2" s="37" t="str">
        <f t="shared" si="13"/>
        <v>SC</v>
      </c>
      <c r="CT2" s="37" t="str">
        <f t="shared" si="13"/>
        <v>SC/100 KPT</v>
      </c>
      <c r="CU2" s="37" t="str">
        <f t="shared" si="13"/>
        <v>SC/100 KNS</v>
      </c>
      <c r="CV2" s="38" t="str">
        <f t="shared" si="13"/>
        <v>SC/100 KNV</v>
      </c>
    </row>
    <row r="3" spans="1:109" hidden="1" outlineLevel="1" x14ac:dyDescent="0.25"/>
    <row r="4" spans="1:109" ht="114" hidden="1" outlineLevel="1" thickBot="1" x14ac:dyDescent="0.3">
      <c r="B4" s="14" t="s">
        <v>32</v>
      </c>
    </row>
    <row r="5" spans="1:109" ht="15.75" hidden="1" outlineLevel="1" thickBot="1" x14ac:dyDescent="0.3">
      <c r="B5" s="9">
        <v>0</v>
      </c>
      <c r="C5" s="10"/>
      <c r="D5" s="10"/>
      <c r="E5" s="10"/>
      <c r="F5" s="10"/>
      <c r="G5" s="10"/>
      <c r="H5" s="10"/>
      <c r="I5" s="10"/>
      <c r="J5" s="11"/>
      <c r="K5" s="9">
        <v>9</v>
      </c>
      <c r="L5" s="10"/>
      <c r="M5" s="10"/>
      <c r="N5" s="10"/>
      <c r="O5" s="10"/>
      <c r="P5" s="10"/>
      <c r="Q5" s="10"/>
      <c r="R5" s="10"/>
      <c r="S5" s="11"/>
      <c r="T5" s="10">
        <v>19</v>
      </c>
      <c r="U5" s="10"/>
      <c r="V5" s="10"/>
      <c r="W5" s="10"/>
      <c r="X5" s="10"/>
      <c r="Y5" s="10"/>
      <c r="Z5" s="10"/>
      <c r="AA5" s="10"/>
      <c r="AB5" s="11"/>
      <c r="AC5" s="10">
        <v>29</v>
      </c>
      <c r="AD5" s="10"/>
      <c r="AE5" s="10"/>
      <c r="AF5" s="10"/>
      <c r="AG5" s="10"/>
      <c r="AH5" s="10"/>
      <c r="AI5" s="10"/>
      <c r="AJ5" s="10"/>
      <c r="AK5" s="11"/>
      <c r="AL5" s="10">
        <v>39</v>
      </c>
      <c r="AM5" s="10"/>
      <c r="AN5" s="10"/>
      <c r="AO5" s="10"/>
      <c r="AP5" s="10"/>
      <c r="AQ5" s="10"/>
      <c r="AR5" s="10"/>
      <c r="AS5" s="10"/>
      <c r="AT5" s="11"/>
      <c r="AU5" s="10">
        <v>49</v>
      </c>
      <c r="AV5" s="10"/>
      <c r="AW5" s="10"/>
      <c r="AX5" s="10"/>
      <c r="AY5" s="10"/>
      <c r="AZ5" s="10"/>
      <c r="BA5" s="10"/>
      <c r="BB5" s="10"/>
      <c r="BC5" s="11"/>
      <c r="BD5" s="9">
        <v>59</v>
      </c>
      <c r="BE5" s="10"/>
      <c r="BF5" s="10"/>
      <c r="BG5" s="10"/>
      <c r="BH5" s="10"/>
      <c r="BI5" s="10"/>
      <c r="BJ5" s="10"/>
      <c r="BK5" s="10"/>
      <c r="BL5" s="11"/>
      <c r="BM5" s="9">
        <v>69</v>
      </c>
      <c r="BN5" s="10"/>
      <c r="BO5" s="10"/>
      <c r="BP5" s="10"/>
      <c r="BQ5" s="10"/>
      <c r="BR5" s="10"/>
      <c r="BS5" s="10"/>
      <c r="BT5" s="10"/>
      <c r="BU5" s="11"/>
      <c r="BV5" s="10">
        <v>79</v>
      </c>
      <c r="BW5" s="10"/>
      <c r="BX5" s="10"/>
      <c r="BY5" s="10"/>
      <c r="BZ5" s="10"/>
      <c r="CA5" s="10"/>
      <c r="CB5" s="10"/>
      <c r="CC5" s="10"/>
      <c r="CD5" s="11"/>
      <c r="CE5" s="10">
        <v>89</v>
      </c>
      <c r="CF5" s="10"/>
      <c r="CG5" s="10"/>
      <c r="CH5" s="10"/>
      <c r="CI5" s="10"/>
      <c r="CJ5" s="10"/>
      <c r="CK5" s="10"/>
      <c r="CL5" s="10"/>
      <c r="CM5" s="11"/>
      <c r="CN5" s="15">
        <v>90</v>
      </c>
      <c r="CO5" s="15"/>
      <c r="CP5" s="15"/>
      <c r="CQ5" s="15"/>
      <c r="CR5" s="15"/>
      <c r="CS5" s="15"/>
      <c r="CT5" s="15"/>
      <c r="CU5" s="15"/>
      <c r="CV5" s="15"/>
    </row>
    <row r="6" spans="1:109" s="24" customFormat="1" ht="99" hidden="1" outlineLevel="1" thickBot="1" x14ac:dyDescent="0.3">
      <c r="A6" s="20" t="s">
        <v>12</v>
      </c>
      <c r="B6" s="21" t="s">
        <v>67</v>
      </c>
      <c r="C6" s="21" t="s">
        <v>64</v>
      </c>
      <c r="D6" s="22" t="s">
        <v>68</v>
      </c>
      <c r="E6" s="21" t="s">
        <v>60</v>
      </c>
      <c r="F6" s="22" t="s">
        <v>61</v>
      </c>
      <c r="G6" s="22" t="s">
        <v>65</v>
      </c>
      <c r="H6" s="22" t="s">
        <v>69</v>
      </c>
      <c r="I6" s="21" t="s">
        <v>62</v>
      </c>
      <c r="J6" s="23" t="s">
        <v>63</v>
      </c>
      <c r="K6" s="24" t="s">
        <v>67</v>
      </c>
      <c r="L6" s="24" t="s">
        <v>64</v>
      </c>
      <c r="M6" s="24" t="s">
        <v>68</v>
      </c>
      <c r="N6" s="21" t="s">
        <v>60</v>
      </c>
      <c r="O6" s="23" t="s">
        <v>61</v>
      </c>
      <c r="P6" s="24" t="s">
        <v>65</v>
      </c>
      <c r="Q6" s="24" t="s">
        <v>69</v>
      </c>
      <c r="R6" s="21" t="s">
        <v>62</v>
      </c>
      <c r="S6" s="23" t="s">
        <v>63</v>
      </c>
      <c r="T6" s="24" t="s">
        <v>67</v>
      </c>
      <c r="U6" s="23" t="s">
        <v>64</v>
      </c>
      <c r="V6" s="24" t="s">
        <v>68</v>
      </c>
      <c r="W6" s="22" t="s">
        <v>60</v>
      </c>
      <c r="X6" s="23" t="s">
        <v>61</v>
      </c>
      <c r="Y6" s="23" t="s">
        <v>65</v>
      </c>
      <c r="Z6" s="24" t="s">
        <v>69</v>
      </c>
      <c r="AA6" s="22" t="s">
        <v>62</v>
      </c>
      <c r="AB6" s="23" t="s">
        <v>63</v>
      </c>
      <c r="AC6" s="24" t="s">
        <v>67</v>
      </c>
      <c r="AD6" s="22" t="s">
        <v>64</v>
      </c>
      <c r="AE6" s="24" t="s">
        <v>68</v>
      </c>
      <c r="AF6" s="21" t="s">
        <v>60</v>
      </c>
      <c r="AG6" s="23" t="s">
        <v>61</v>
      </c>
      <c r="AH6" s="22" t="s">
        <v>65</v>
      </c>
      <c r="AI6" s="24" t="s">
        <v>69</v>
      </c>
      <c r="AJ6" s="21" t="s">
        <v>62</v>
      </c>
      <c r="AK6" s="23" t="s">
        <v>63</v>
      </c>
      <c r="AL6" s="24" t="s">
        <v>67</v>
      </c>
      <c r="AM6" s="24" t="s">
        <v>64</v>
      </c>
      <c r="AN6" s="24" t="s">
        <v>68</v>
      </c>
      <c r="AO6" s="22" t="s">
        <v>60</v>
      </c>
      <c r="AP6" s="23" t="s">
        <v>61</v>
      </c>
      <c r="AQ6" s="24" t="s">
        <v>65</v>
      </c>
      <c r="AR6" s="24" t="s">
        <v>69</v>
      </c>
      <c r="AS6" s="22" t="s">
        <v>62</v>
      </c>
      <c r="AT6" s="23" t="s">
        <v>63</v>
      </c>
      <c r="AU6" s="24" t="s">
        <v>67</v>
      </c>
      <c r="AV6" s="24" t="s">
        <v>64</v>
      </c>
      <c r="AW6" s="24" t="s">
        <v>68</v>
      </c>
      <c r="AX6" s="22" t="s">
        <v>60</v>
      </c>
      <c r="AY6" s="23" t="s">
        <v>61</v>
      </c>
      <c r="AZ6" s="24" t="s">
        <v>65</v>
      </c>
      <c r="BA6" s="24" t="s">
        <v>69</v>
      </c>
      <c r="BB6" s="22" t="s">
        <v>62</v>
      </c>
      <c r="BC6" s="23" t="s">
        <v>63</v>
      </c>
      <c r="BD6" s="24" t="s">
        <v>67</v>
      </c>
      <c r="BE6" s="22" t="s">
        <v>64</v>
      </c>
      <c r="BF6" s="24" t="s">
        <v>68</v>
      </c>
      <c r="BG6" s="22" t="s">
        <v>60</v>
      </c>
      <c r="BH6" s="22" t="s">
        <v>61</v>
      </c>
      <c r="BI6" s="22" t="s">
        <v>65</v>
      </c>
      <c r="BJ6" s="24" t="s">
        <v>69</v>
      </c>
      <c r="BK6" s="22" t="s">
        <v>62</v>
      </c>
      <c r="BL6" s="23" t="s">
        <v>63</v>
      </c>
      <c r="BM6" s="24" t="s">
        <v>67</v>
      </c>
      <c r="BN6" s="22" t="s">
        <v>64</v>
      </c>
      <c r="BO6" s="24" t="s">
        <v>68</v>
      </c>
      <c r="BP6" s="22" t="s">
        <v>60</v>
      </c>
      <c r="BQ6" s="22" t="s">
        <v>61</v>
      </c>
      <c r="BR6" s="22" t="s">
        <v>65</v>
      </c>
      <c r="BS6" s="24" t="s">
        <v>69</v>
      </c>
      <c r="BT6" s="22" t="s">
        <v>62</v>
      </c>
      <c r="BU6" s="23" t="s">
        <v>63</v>
      </c>
      <c r="BV6" s="24" t="s">
        <v>67</v>
      </c>
      <c r="BW6" s="24" t="s">
        <v>64</v>
      </c>
      <c r="BX6" s="24" t="s">
        <v>68</v>
      </c>
      <c r="BY6" s="22" t="s">
        <v>60</v>
      </c>
      <c r="BZ6" s="23" t="s">
        <v>61</v>
      </c>
      <c r="CA6" s="24" t="s">
        <v>65</v>
      </c>
      <c r="CB6" s="24" t="s">
        <v>69</v>
      </c>
      <c r="CC6" s="22" t="s">
        <v>62</v>
      </c>
      <c r="CD6" s="23" t="s">
        <v>63</v>
      </c>
      <c r="CE6" s="24" t="s">
        <v>67</v>
      </c>
      <c r="CF6" s="24" t="s">
        <v>64</v>
      </c>
      <c r="CG6" s="24" t="s">
        <v>68</v>
      </c>
      <c r="CH6" s="22" t="s">
        <v>60</v>
      </c>
      <c r="CI6" s="23" t="s">
        <v>61</v>
      </c>
      <c r="CJ6" s="24" t="s">
        <v>65</v>
      </c>
      <c r="CK6" s="24" t="s">
        <v>69</v>
      </c>
      <c r="CL6" s="22" t="s">
        <v>62</v>
      </c>
      <c r="CM6" s="23" t="s">
        <v>63</v>
      </c>
      <c r="CN6" s="24" t="s">
        <v>67</v>
      </c>
      <c r="CO6" s="24" t="s">
        <v>64</v>
      </c>
      <c r="CP6" s="24" t="s">
        <v>68</v>
      </c>
      <c r="CQ6" s="24" t="s">
        <v>60</v>
      </c>
      <c r="CR6" s="24" t="s">
        <v>61</v>
      </c>
      <c r="CS6" s="24" t="s">
        <v>65</v>
      </c>
      <c r="CT6" s="24" t="s">
        <v>69</v>
      </c>
      <c r="CU6" s="24" t="s">
        <v>62</v>
      </c>
      <c r="CV6" s="24" t="s">
        <v>63</v>
      </c>
      <c r="CW6"/>
      <c r="CX6"/>
      <c r="CY6"/>
      <c r="CZ6"/>
      <c r="DA6"/>
      <c r="DB6"/>
      <c r="DC6"/>
      <c r="DD6"/>
      <c r="DE6"/>
    </row>
    <row r="7" spans="1:109" collapsed="1" x14ac:dyDescent="0.25">
      <c r="A7" s="5" t="s">
        <v>39</v>
      </c>
      <c r="B7" s="49">
        <v>64553275</v>
      </c>
      <c r="C7" s="50">
        <v>20225</v>
      </c>
      <c r="D7" s="50">
        <v>31.330710951535767</v>
      </c>
      <c r="E7" s="49">
        <v>45.331989638620101</v>
      </c>
      <c r="F7" s="51">
        <v>36.605043561449747</v>
      </c>
      <c r="G7" s="50">
        <v>3651</v>
      </c>
      <c r="H7" s="50">
        <v>5.6557936061338481</v>
      </c>
      <c r="I7" s="49">
        <v>6.607911695567517</v>
      </c>
      <c r="J7" s="51">
        <v>6.607911695567517</v>
      </c>
      <c r="K7" s="2">
        <v>0</v>
      </c>
      <c r="L7" s="2">
        <v>38</v>
      </c>
      <c r="M7" s="2"/>
      <c r="N7" s="16"/>
      <c r="O7" s="17"/>
      <c r="P7" s="2">
        <v>10</v>
      </c>
      <c r="Q7" s="2"/>
      <c r="R7" s="16"/>
      <c r="S7" s="17"/>
      <c r="T7" s="2">
        <v>0</v>
      </c>
      <c r="U7" s="17">
        <v>68</v>
      </c>
      <c r="V7" s="2"/>
      <c r="W7" s="7"/>
      <c r="X7" s="17"/>
      <c r="Y7" s="17">
        <v>10</v>
      </c>
      <c r="Z7" s="2"/>
      <c r="AA7" s="7"/>
      <c r="AB7" s="17"/>
      <c r="AC7" s="2">
        <v>8790423</v>
      </c>
      <c r="AD7" s="7">
        <v>243</v>
      </c>
      <c r="AE7" s="2">
        <v>2.7643720899437945</v>
      </c>
      <c r="AF7" s="16">
        <v>3.0488382483407985</v>
      </c>
      <c r="AG7" s="17">
        <v>2.851165968483</v>
      </c>
      <c r="AH7" s="7">
        <v>40</v>
      </c>
      <c r="AI7" s="2">
        <v>0.45504067324177688</v>
      </c>
      <c r="AJ7" s="16">
        <v>0.46932773143753087</v>
      </c>
      <c r="AK7" s="17">
        <v>0.46932773143753087</v>
      </c>
      <c r="AL7" s="2">
        <v>7991337</v>
      </c>
      <c r="AM7" s="2">
        <v>491</v>
      </c>
      <c r="AN7" s="2">
        <v>6.1441533500589447</v>
      </c>
      <c r="AO7" s="7">
        <v>7.1685697199615026</v>
      </c>
      <c r="AP7" s="17">
        <v>6.4600970593401357</v>
      </c>
      <c r="AQ7" s="2">
        <v>114</v>
      </c>
      <c r="AR7" s="2">
        <v>1.4265447696674536</v>
      </c>
      <c r="AS7" s="7">
        <v>1.4999003355698075</v>
      </c>
      <c r="AT7" s="17">
        <v>1.4999003355698075</v>
      </c>
      <c r="AU7" s="2">
        <v>8270845</v>
      </c>
      <c r="AV7" s="2">
        <v>1053</v>
      </c>
      <c r="AW7" s="2">
        <v>12.731468187349661</v>
      </c>
      <c r="AX7" s="7">
        <v>16.215561950068388</v>
      </c>
      <c r="AY7" s="17">
        <v>13.678760353574521</v>
      </c>
      <c r="AZ7" s="2">
        <v>286</v>
      </c>
      <c r="BA7" s="2">
        <v>3.4579296311320062</v>
      </c>
      <c r="BB7" s="7">
        <v>3.7152188614646846</v>
      </c>
      <c r="BC7" s="17">
        <v>3.7152188614646846</v>
      </c>
      <c r="BD7" s="2">
        <v>8446550</v>
      </c>
      <c r="BE7" s="7">
        <v>2346</v>
      </c>
      <c r="BF7" s="2">
        <v>27.774653556777618</v>
      </c>
      <c r="BG7" s="7">
        <v>48.569859855458084</v>
      </c>
      <c r="BH7" s="7">
        <v>32.105000045844733</v>
      </c>
      <c r="BI7" s="7">
        <v>741</v>
      </c>
      <c r="BJ7" s="2">
        <v>8.7728125684451044</v>
      </c>
      <c r="BK7" s="7">
        <v>10.140581855912595</v>
      </c>
      <c r="BL7" s="17">
        <v>10.140581855912595</v>
      </c>
      <c r="BM7" s="2">
        <v>7735799</v>
      </c>
      <c r="BN7" s="7">
        <v>3930</v>
      </c>
      <c r="BO7" s="2">
        <v>50.802767755470377</v>
      </c>
      <c r="BP7" s="7">
        <v>142.08643627694491</v>
      </c>
      <c r="BQ7" s="7">
        <v>62.974441510444386</v>
      </c>
      <c r="BR7" s="7">
        <v>1275</v>
      </c>
      <c r="BS7" s="2">
        <v>16.481813966469396</v>
      </c>
      <c r="BT7" s="7">
        <v>20.430639421327378</v>
      </c>
      <c r="BU7" s="17">
        <v>20.430639421327378</v>
      </c>
      <c r="BV7" s="2">
        <v>5533309</v>
      </c>
      <c r="BW7" s="2">
        <v>4862</v>
      </c>
      <c r="BX7" s="2">
        <v>87.867856286355959</v>
      </c>
      <c r="BY7" s="7">
        <v>501.82844320678902</v>
      </c>
      <c r="BZ7" s="17">
        <v>190.44328789251509</v>
      </c>
      <c r="CA7" s="2">
        <v>970</v>
      </c>
      <c r="CB7" s="2">
        <v>17.53019757255559</v>
      </c>
      <c r="CC7" s="7">
        <v>37.994650196573353</v>
      </c>
      <c r="CD7" s="17">
        <v>37.994650196573353</v>
      </c>
      <c r="CE7" s="2">
        <v>4057744</v>
      </c>
      <c r="CF7" s="2">
        <v>4795</v>
      </c>
      <c r="CG7" s="2">
        <v>118.16911071767957</v>
      </c>
      <c r="CH7" s="7">
        <v>470.40334020707559</v>
      </c>
      <c r="CI7" s="17">
        <v>298.83879781420762</v>
      </c>
      <c r="CJ7" s="2">
        <v>165</v>
      </c>
      <c r="CK7" s="2">
        <v>4.066298908950392</v>
      </c>
      <c r="CL7" s="7">
        <v>10.283295440947709</v>
      </c>
      <c r="CM7" s="17">
        <v>10.283295440947709</v>
      </c>
      <c r="CN7" s="2">
        <v>0</v>
      </c>
      <c r="CO7" s="2">
        <v>2232</v>
      </c>
      <c r="CP7" s="2"/>
      <c r="CQ7" s="2"/>
      <c r="CR7" s="2"/>
      <c r="CS7" s="2">
        <v>23</v>
      </c>
      <c r="CT7" s="2"/>
      <c r="CU7" s="2"/>
      <c r="CV7" s="2"/>
    </row>
    <row r="8" spans="1:109" x14ac:dyDescent="0.25">
      <c r="A8" s="12" t="s">
        <v>13</v>
      </c>
      <c r="B8" s="16">
        <v>8032377</v>
      </c>
      <c r="C8" s="7">
        <v>2401</v>
      </c>
      <c r="D8" s="7">
        <v>29.891525260828768</v>
      </c>
      <c r="E8" s="16">
        <v>42.791617476802344</v>
      </c>
      <c r="F8" s="17">
        <v>34.860674183079084</v>
      </c>
      <c r="G8" s="7">
        <v>407</v>
      </c>
      <c r="H8" s="7">
        <v>5.0669932449634771</v>
      </c>
      <c r="I8" s="16">
        <v>5.9093271105844183</v>
      </c>
      <c r="J8" s="17">
        <v>5.9093271105844183</v>
      </c>
      <c r="K8" s="2">
        <v>0</v>
      </c>
      <c r="L8" s="2">
        <v>4</v>
      </c>
      <c r="M8" s="2"/>
      <c r="N8" s="16"/>
      <c r="O8" s="17"/>
      <c r="P8" s="2">
        <v>3</v>
      </c>
      <c r="Q8" s="2"/>
      <c r="R8" s="16"/>
      <c r="S8" s="17"/>
      <c r="T8" s="2">
        <v>0</v>
      </c>
      <c r="U8" s="17">
        <v>13</v>
      </c>
      <c r="V8" s="2"/>
      <c r="W8" s="7"/>
      <c r="X8" s="17"/>
      <c r="Y8" s="17">
        <v>2</v>
      </c>
      <c r="Z8" s="2"/>
      <c r="AA8" s="7"/>
      <c r="AB8" s="17"/>
      <c r="AC8" s="2">
        <v>1093822</v>
      </c>
      <c r="AD8" s="7">
        <v>14</v>
      </c>
      <c r="AE8" s="2">
        <v>1.2799157449749594</v>
      </c>
      <c r="AF8" s="16">
        <v>1.4112960132903762</v>
      </c>
      <c r="AG8" s="17">
        <v>1.3213817500191127</v>
      </c>
      <c r="AH8" s="7">
        <v>2</v>
      </c>
      <c r="AI8" s="2">
        <v>0.18284510642499419</v>
      </c>
      <c r="AJ8" s="16">
        <v>0.18876882143130183</v>
      </c>
      <c r="AK8" s="17">
        <v>0.18876882143130183</v>
      </c>
      <c r="AL8" s="2">
        <v>1005784</v>
      </c>
      <c r="AM8" s="2">
        <v>36</v>
      </c>
      <c r="AN8" s="2">
        <v>3.5792973441613705</v>
      </c>
      <c r="AO8" s="7">
        <v>4.1530730433257812</v>
      </c>
      <c r="AP8" s="17">
        <v>3.7570326955770335</v>
      </c>
      <c r="AQ8" s="2">
        <v>12</v>
      </c>
      <c r="AR8" s="2">
        <v>1.1930991147204568</v>
      </c>
      <c r="AS8" s="7">
        <v>1.252344231859011</v>
      </c>
      <c r="AT8" s="17">
        <v>1.252344231859011</v>
      </c>
      <c r="AU8" s="2">
        <v>1035354</v>
      </c>
      <c r="AV8" s="2">
        <v>107</v>
      </c>
      <c r="AW8" s="2">
        <v>10.334629508361392</v>
      </c>
      <c r="AX8" s="7">
        <v>13.082459844795565</v>
      </c>
      <c r="AY8" s="17">
        <v>11.081170088711499</v>
      </c>
      <c r="AZ8" s="2">
        <v>29</v>
      </c>
      <c r="BA8" s="2">
        <v>2.8009743527334612</v>
      </c>
      <c r="BB8" s="7">
        <v>3.0033077810526492</v>
      </c>
      <c r="BC8" s="17">
        <v>3.0033077810526492</v>
      </c>
      <c r="BD8" s="2">
        <v>1044459</v>
      </c>
      <c r="BE8" s="7">
        <v>246</v>
      </c>
      <c r="BF8" s="2">
        <v>23.552863252650415</v>
      </c>
      <c r="BG8" s="7">
        <v>40.490294673880307</v>
      </c>
      <c r="BH8" s="7">
        <v>27.120946190278794</v>
      </c>
      <c r="BI8" s="7">
        <v>74</v>
      </c>
      <c r="BJ8" s="2">
        <v>7.0850076451062227</v>
      </c>
      <c r="BK8" s="7">
        <v>8.1583334068318329</v>
      </c>
      <c r="BL8" s="17">
        <v>8.1583334068318329</v>
      </c>
      <c r="BM8" s="2">
        <v>926660</v>
      </c>
      <c r="BN8" s="7">
        <v>484</v>
      </c>
      <c r="BO8" s="2">
        <v>52.230591586989831</v>
      </c>
      <c r="BP8" s="7">
        <v>144.03132979008328</v>
      </c>
      <c r="BQ8" s="7">
        <v>64.778368307852503</v>
      </c>
      <c r="BR8" s="7">
        <v>141</v>
      </c>
      <c r="BS8" s="2">
        <v>15.215936805300757</v>
      </c>
      <c r="BT8" s="7">
        <v>18.871384155800005</v>
      </c>
      <c r="BU8" s="17">
        <v>18.871384155800005</v>
      </c>
      <c r="BV8" s="2">
        <v>687362</v>
      </c>
      <c r="BW8" s="2">
        <v>659</v>
      </c>
      <c r="BX8" s="2">
        <v>95.873789938925924</v>
      </c>
      <c r="BY8" s="7">
        <v>530.87792224531552</v>
      </c>
      <c r="BZ8" s="17">
        <v>209.93880236125403</v>
      </c>
      <c r="CA8" s="2">
        <v>123</v>
      </c>
      <c r="CB8" s="2">
        <v>17.8945010052927</v>
      </c>
      <c r="CC8" s="7">
        <v>39.184328817047415</v>
      </c>
      <c r="CD8" s="17">
        <v>39.184328817047415</v>
      </c>
      <c r="CE8" s="2">
        <v>497587</v>
      </c>
      <c r="CF8" s="2">
        <v>579</v>
      </c>
      <c r="CG8" s="2">
        <v>116.36156089286898</v>
      </c>
      <c r="CH8" s="7">
        <v>458.78829178618406</v>
      </c>
      <c r="CI8" s="17">
        <v>297.09066652983734</v>
      </c>
      <c r="CJ8" s="2">
        <v>18</v>
      </c>
      <c r="CK8" s="2">
        <v>3.6174578515917819</v>
      </c>
      <c r="CL8" s="7">
        <v>9.2359792703576371</v>
      </c>
      <c r="CM8" s="17">
        <v>9.2359792703576371</v>
      </c>
      <c r="CN8" s="2">
        <v>0</v>
      </c>
      <c r="CO8" s="2">
        <v>235</v>
      </c>
      <c r="CP8" s="2"/>
      <c r="CQ8" s="2"/>
      <c r="CR8" s="2"/>
      <c r="CS8" s="2">
        <v>2</v>
      </c>
      <c r="CT8" s="2"/>
      <c r="CU8" s="2"/>
      <c r="CV8" s="2"/>
    </row>
    <row r="9" spans="1:109" x14ac:dyDescent="0.25">
      <c r="A9" s="12" t="s">
        <v>14</v>
      </c>
      <c r="B9" s="16">
        <v>2783039</v>
      </c>
      <c r="C9" s="7">
        <v>826</v>
      </c>
      <c r="D9" s="7">
        <v>29.679785299451428</v>
      </c>
      <c r="E9" s="16">
        <v>43.700905920837869</v>
      </c>
      <c r="F9" s="17">
        <v>35.240591700627334</v>
      </c>
      <c r="G9" s="7">
        <v>119</v>
      </c>
      <c r="H9" s="7">
        <v>4.2759012719548668</v>
      </c>
      <c r="I9" s="16">
        <v>5.0770343975480055</v>
      </c>
      <c r="J9" s="17">
        <v>5.0770343975480055</v>
      </c>
      <c r="K9" s="2">
        <v>0</v>
      </c>
      <c r="L9" s="2">
        <v>1</v>
      </c>
      <c r="M9" s="2"/>
      <c r="N9" s="16"/>
      <c r="O9" s="17"/>
      <c r="P9" s="2">
        <v>0</v>
      </c>
      <c r="Q9" s="2"/>
      <c r="R9" s="16"/>
      <c r="S9" s="17"/>
      <c r="T9" s="2">
        <v>0</v>
      </c>
      <c r="U9" s="17">
        <v>4</v>
      </c>
      <c r="V9" s="2"/>
      <c r="W9" s="7"/>
      <c r="X9" s="17"/>
      <c r="Y9" s="17">
        <v>2</v>
      </c>
      <c r="Z9" s="2"/>
      <c r="AA9" s="7"/>
      <c r="AB9" s="17"/>
      <c r="AC9" s="2">
        <v>341853</v>
      </c>
      <c r="AD9" s="7">
        <v>8</v>
      </c>
      <c r="AE9" s="2">
        <v>2.3401871564678385</v>
      </c>
      <c r="AF9" s="16">
        <v>2.5443916836557818</v>
      </c>
      <c r="AG9" s="17">
        <v>2.4113308436342371</v>
      </c>
      <c r="AH9" s="7">
        <v>2</v>
      </c>
      <c r="AI9" s="2">
        <v>0.58504678911695962</v>
      </c>
      <c r="AJ9" s="16">
        <v>0.60283271090855928</v>
      </c>
      <c r="AK9" s="17">
        <v>0.60283271090855928</v>
      </c>
      <c r="AL9" s="2">
        <v>315411</v>
      </c>
      <c r="AM9" s="2">
        <v>11</v>
      </c>
      <c r="AN9" s="2">
        <v>3.4875131178050225</v>
      </c>
      <c r="AO9" s="7">
        <v>3.9873709088668257</v>
      </c>
      <c r="AP9" s="17">
        <v>3.661759908389425</v>
      </c>
      <c r="AQ9" s="2">
        <v>2</v>
      </c>
      <c r="AR9" s="2">
        <v>0.63409329414636773</v>
      </c>
      <c r="AS9" s="7">
        <v>0.66577452879807719</v>
      </c>
      <c r="AT9" s="17">
        <v>0.66577452879807719</v>
      </c>
      <c r="AU9" s="2">
        <v>341897</v>
      </c>
      <c r="AV9" s="2">
        <v>29</v>
      </c>
      <c r="AW9" s="2">
        <v>8.4820867103250386</v>
      </c>
      <c r="AX9" s="7">
        <v>10.539092765821358</v>
      </c>
      <c r="AY9" s="17">
        <v>9.0989812278604525</v>
      </c>
      <c r="AZ9" s="2">
        <v>5</v>
      </c>
      <c r="BA9" s="2">
        <v>1.4624287431594896</v>
      </c>
      <c r="BB9" s="7">
        <v>1.568789866872492</v>
      </c>
      <c r="BC9" s="17">
        <v>1.568789866872492</v>
      </c>
      <c r="BD9" s="2">
        <v>373767</v>
      </c>
      <c r="BE9" s="7">
        <v>76</v>
      </c>
      <c r="BF9" s="2">
        <v>20.333523291248291</v>
      </c>
      <c r="BG9" s="7">
        <v>33.42613483926867</v>
      </c>
      <c r="BH9" s="7">
        <v>23.344032681645754</v>
      </c>
      <c r="BI9" s="7">
        <v>23</v>
      </c>
      <c r="BJ9" s="2">
        <v>6.1535662591935614</v>
      </c>
      <c r="BK9" s="7">
        <v>7.0646414694454256</v>
      </c>
      <c r="BL9" s="17">
        <v>7.0646414694454256</v>
      </c>
      <c r="BM9" s="2">
        <v>370797</v>
      </c>
      <c r="BN9" s="7">
        <v>139</v>
      </c>
      <c r="BO9" s="2">
        <v>37.486818933270769</v>
      </c>
      <c r="BP9" s="7">
        <v>97.790910370057688</v>
      </c>
      <c r="BQ9" s="7">
        <v>45.70459051646187</v>
      </c>
      <c r="BR9" s="7">
        <v>42</v>
      </c>
      <c r="BS9" s="2">
        <v>11.326952483434331</v>
      </c>
      <c r="BT9" s="7">
        <v>13.810020156053227</v>
      </c>
      <c r="BU9" s="17">
        <v>13.810020156053227</v>
      </c>
      <c r="BV9" s="2">
        <v>274422</v>
      </c>
      <c r="BW9" s="2">
        <v>200</v>
      </c>
      <c r="BX9" s="2">
        <v>72.88045419099052</v>
      </c>
      <c r="BY9" s="7">
        <v>429.45180477120954</v>
      </c>
      <c r="BZ9" s="17">
        <v>158.63447444398616</v>
      </c>
      <c r="CA9" s="2">
        <v>36</v>
      </c>
      <c r="CB9" s="2">
        <v>13.118481754378294</v>
      </c>
      <c r="CC9" s="7">
        <v>28.55420539991751</v>
      </c>
      <c r="CD9" s="17">
        <v>28.55420539991751</v>
      </c>
      <c r="CE9" s="2">
        <v>203728</v>
      </c>
      <c r="CF9" s="2">
        <v>236</v>
      </c>
      <c r="CG9" s="2">
        <v>115.84072881489044</v>
      </c>
      <c r="CH9" s="7">
        <v>493.80649481084703</v>
      </c>
      <c r="CI9" s="17">
        <v>309.89429453089093</v>
      </c>
      <c r="CJ9" s="2">
        <v>6</v>
      </c>
      <c r="CK9" s="2">
        <v>2.9451032749548416</v>
      </c>
      <c r="CL9" s="7">
        <v>7.8786685050226515</v>
      </c>
      <c r="CM9" s="17">
        <v>7.8786685050226515</v>
      </c>
      <c r="CN9" s="2">
        <v>0</v>
      </c>
      <c r="CO9" s="2">
        <v>118</v>
      </c>
      <c r="CP9" s="2"/>
      <c r="CQ9" s="2"/>
      <c r="CR9" s="2"/>
      <c r="CS9" s="2">
        <v>0</v>
      </c>
      <c r="CT9" s="2"/>
      <c r="CU9" s="2"/>
      <c r="CV9" s="2"/>
    </row>
    <row r="10" spans="1:109" x14ac:dyDescent="0.25">
      <c r="A10" s="26" t="s">
        <v>15</v>
      </c>
      <c r="B10" s="27">
        <v>3340379</v>
      </c>
      <c r="C10" s="28">
        <v>615</v>
      </c>
      <c r="D10" s="28">
        <v>18.411084490711982</v>
      </c>
      <c r="E10" s="27">
        <v>27.752281779070177</v>
      </c>
      <c r="F10" s="29">
        <v>21.674658095484798</v>
      </c>
      <c r="G10" s="28">
        <v>69</v>
      </c>
      <c r="H10" s="28">
        <v>2.0656338696896368</v>
      </c>
      <c r="I10" s="27">
        <v>2.4317909082739044</v>
      </c>
      <c r="J10" s="29">
        <v>2.4317909082739044</v>
      </c>
      <c r="K10" s="30">
        <v>0</v>
      </c>
      <c r="L10" s="30">
        <v>2</v>
      </c>
      <c r="M10" s="30"/>
      <c r="N10" s="27"/>
      <c r="O10" s="29"/>
      <c r="P10" s="30">
        <v>0</v>
      </c>
      <c r="Q10" s="30"/>
      <c r="R10" s="27"/>
      <c r="S10" s="29"/>
      <c r="T10" s="30">
        <v>0</v>
      </c>
      <c r="U10" s="29">
        <v>0</v>
      </c>
      <c r="V10" s="30"/>
      <c r="W10" s="28"/>
      <c r="X10" s="29"/>
      <c r="Y10" s="29">
        <v>0</v>
      </c>
      <c r="Z10" s="30"/>
      <c r="AA10" s="28"/>
      <c r="AB10" s="29"/>
      <c r="AC10" s="30">
        <v>420183</v>
      </c>
      <c r="AD10" s="28">
        <v>5</v>
      </c>
      <c r="AE10" s="30">
        <v>1.1899577089030255</v>
      </c>
      <c r="AF10" s="27">
        <v>1.3012158560959362</v>
      </c>
      <c r="AG10" s="29">
        <v>1.2284378447303701</v>
      </c>
      <c r="AH10" s="28">
        <v>0</v>
      </c>
      <c r="AI10" s="30">
        <v>0</v>
      </c>
      <c r="AJ10" s="27">
        <v>0</v>
      </c>
      <c r="AK10" s="29">
        <v>0</v>
      </c>
      <c r="AL10" s="30">
        <v>378200</v>
      </c>
      <c r="AM10" s="30">
        <v>15</v>
      </c>
      <c r="AN10" s="30">
        <v>3.966155473294553</v>
      </c>
      <c r="AO10" s="28">
        <v>4.5778043629527447</v>
      </c>
      <c r="AP10" s="29">
        <v>4.187592999461196</v>
      </c>
      <c r="AQ10" s="30">
        <v>1</v>
      </c>
      <c r="AR10" s="30">
        <v>0.26441036488630354</v>
      </c>
      <c r="AS10" s="28">
        <v>0.27917286663074642</v>
      </c>
      <c r="AT10" s="29">
        <v>0.27917286663074642</v>
      </c>
      <c r="AU10" s="30">
        <v>424113</v>
      </c>
      <c r="AV10" s="30">
        <v>32</v>
      </c>
      <c r="AW10" s="30">
        <v>7.5451589552784277</v>
      </c>
      <c r="AX10" s="28">
        <v>9.2618319903676944</v>
      </c>
      <c r="AY10" s="29">
        <v>8.1039329399549214</v>
      </c>
      <c r="AZ10" s="30">
        <v>6</v>
      </c>
      <c r="BA10" s="30">
        <v>1.4147173041147052</v>
      </c>
      <c r="BB10" s="28">
        <v>1.5194874262415479</v>
      </c>
      <c r="BC10" s="29">
        <v>1.5194874262415479</v>
      </c>
      <c r="BD10" s="30">
        <v>442875</v>
      </c>
      <c r="BE10" s="28">
        <v>61</v>
      </c>
      <c r="BF10" s="30">
        <v>13.773638159751624</v>
      </c>
      <c r="BG10" s="28">
        <v>23.201767898642505</v>
      </c>
      <c r="BH10" s="28">
        <v>15.729473681496208</v>
      </c>
      <c r="BI10" s="28">
        <v>16</v>
      </c>
      <c r="BJ10" s="30">
        <v>3.6127575500987863</v>
      </c>
      <c r="BK10" s="28">
        <v>4.1257635885891695</v>
      </c>
      <c r="BL10" s="29">
        <v>4.1257635885891695</v>
      </c>
      <c r="BM10" s="30">
        <v>436709</v>
      </c>
      <c r="BN10" s="28">
        <v>107</v>
      </c>
      <c r="BO10" s="30">
        <v>24.50144146330852</v>
      </c>
      <c r="BP10" s="28">
        <v>79.004688596005465</v>
      </c>
      <c r="BQ10" s="28">
        <v>28.768467608587521</v>
      </c>
      <c r="BR10" s="28">
        <v>22</v>
      </c>
      <c r="BS10" s="30">
        <v>5.0376795532036205</v>
      </c>
      <c r="BT10" s="28">
        <v>5.9150120316722008</v>
      </c>
      <c r="BU10" s="29">
        <v>5.9150120316722008</v>
      </c>
      <c r="BV10" s="30">
        <v>310902</v>
      </c>
      <c r="BW10" s="30">
        <v>146</v>
      </c>
      <c r="BX10" s="30">
        <v>46.960135348116125</v>
      </c>
      <c r="BY10" s="28">
        <v>519.38811810743505</v>
      </c>
      <c r="BZ10" s="29">
        <v>101.17038895163917</v>
      </c>
      <c r="CA10" s="30">
        <v>22</v>
      </c>
      <c r="CB10" s="30">
        <v>7.0761847784832517</v>
      </c>
      <c r="CC10" s="28">
        <v>15.244853129699052</v>
      </c>
      <c r="CD10" s="29">
        <v>15.244853129699052</v>
      </c>
      <c r="CE10" s="30">
        <v>237637</v>
      </c>
      <c r="CF10" s="30">
        <v>165</v>
      </c>
      <c r="CG10" s="30">
        <v>69.433631968085777</v>
      </c>
      <c r="CH10" s="28">
        <v>386.31734213668608</v>
      </c>
      <c r="CI10" s="29">
        <v>197.35425687151641</v>
      </c>
      <c r="CJ10" s="30">
        <v>1</v>
      </c>
      <c r="CK10" s="30">
        <v>0.42080989071567138</v>
      </c>
      <c r="CL10" s="28">
        <v>1.1960864052819176</v>
      </c>
      <c r="CM10" s="29">
        <v>1.1960864052819176</v>
      </c>
      <c r="CN10" s="30">
        <v>0</v>
      </c>
      <c r="CO10" s="30">
        <v>75</v>
      </c>
      <c r="CP10" s="30"/>
      <c r="CQ10" s="30"/>
      <c r="CR10" s="30"/>
      <c r="CS10" s="30">
        <v>0</v>
      </c>
      <c r="CT10" s="30"/>
      <c r="CU10" s="30"/>
      <c r="CV10" s="30"/>
    </row>
    <row r="11" spans="1:109" x14ac:dyDescent="0.25">
      <c r="A11" s="12" t="s">
        <v>16</v>
      </c>
      <c r="B11" s="16">
        <v>2559073</v>
      </c>
      <c r="C11" s="7">
        <v>781</v>
      </c>
      <c r="D11" s="7">
        <v>30.518863666648041</v>
      </c>
      <c r="E11" s="16">
        <v>44.283966255731116</v>
      </c>
      <c r="F11" s="17">
        <v>35.56038800435649</v>
      </c>
      <c r="G11" s="7">
        <v>137</v>
      </c>
      <c r="H11" s="7">
        <v>5.3535010529203344</v>
      </c>
      <c r="I11" s="16">
        <v>6.2378657574863494</v>
      </c>
      <c r="J11" s="17">
        <v>6.2378657574863494</v>
      </c>
      <c r="K11" s="2">
        <v>0</v>
      </c>
      <c r="L11" s="2">
        <v>2</v>
      </c>
      <c r="M11" s="2"/>
      <c r="N11" s="16"/>
      <c r="O11" s="17"/>
      <c r="P11" s="2">
        <v>0</v>
      </c>
      <c r="Q11" s="2"/>
      <c r="R11" s="16"/>
      <c r="S11" s="17"/>
      <c r="T11" s="2">
        <v>0</v>
      </c>
      <c r="U11" s="17">
        <v>2</v>
      </c>
      <c r="V11" s="2"/>
      <c r="W11" s="7"/>
      <c r="X11" s="17"/>
      <c r="Y11" s="17">
        <v>1</v>
      </c>
      <c r="Z11" s="2"/>
      <c r="AA11" s="7"/>
      <c r="AB11" s="17"/>
      <c r="AC11" s="2">
        <v>308746</v>
      </c>
      <c r="AD11" s="7">
        <v>11</v>
      </c>
      <c r="AE11" s="2">
        <v>3.5627991941596004</v>
      </c>
      <c r="AF11" s="16">
        <v>3.8422444296188143</v>
      </c>
      <c r="AG11" s="17">
        <v>3.6598227980343423</v>
      </c>
      <c r="AH11" s="7">
        <v>0</v>
      </c>
      <c r="AI11" s="2">
        <v>0</v>
      </c>
      <c r="AJ11" s="16">
        <v>0</v>
      </c>
      <c r="AK11" s="17">
        <v>0</v>
      </c>
      <c r="AL11" s="2">
        <v>292368</v>
      </c>
      <c r="AM11" s="2">
        <v>15</v>
      </c>
      <c r="AN11" s="2">
        <v>5.1305204399934325</v>
      </c>
      <c r="AO11" s="7">
        <v>5.7959142668361654</v>
      </c>
      <c r="AP11" s="17">
        <v>5.3619494618390053</v>
      </c>
      <c r="AQ11" s="2">
        <v>5</v>
      </c>
      <c r="AR11" s="2">
        <v>1.710173479997811</v>
      </c>
      <c r="AS11" s="7">
        <v>1.7873164872796685</v>
      </c>
      <c r="AT11" s="17">
        <v>1.7873164872796685</v>
      </c>
      <c r="AU11" s="2">
        <v>320587</v>
      </c>
      <c r="AV11" s="2">
        <v>43</v>
      </c>
      <c r="AW11" s="2">
        <v>13.412895719414699</v>
      </c>
      <c r="AX11" s="7">
        <v>16.13127103161354</v>
      </c>
      <c r="AY11" s="17">
        <v>14.237326296341669</v>
      </c>
      <c r="AZ11" s="2">
        <v>8</v>
      </c>
      <c r="BA11" s="2">
        <v>2.4954224594259906</v>
      </c>
      <c r="BB11" s="7">
        <v>2.6488048923426359</v>
      </c>
      <c r="BC11" s="17">
        <v>2.6488048923426359</v>
      </c>
      <c r="BD11" s="2">
        <v>340563</v>
      </c>
      <c r="BE11" s="7">
        <v>90</v>
      </c>
      <c r="BF11" s="2">
        <v>26.426828516309758</v>
      </c>
      <c r="BG11" s="7">
        <v>42.650996374665311</v>
      </c>
      <c r="BH11" s="7">
        <v>29.717093272050082</v>
      </c>
      <c r="BI11" s="7">
        <v>26</v>
      </c>
      <c r="BJ11" s="2">
        <v>7.63441712693393</v>
      </c>
      <c r="BK11" s="7">
        <v>8.5849380563700244</v>
      </c>
      <c r="BL11" s="17">
        <v>8.5849380563700244</v>
      </c>
      <c r="BM11" s="2">
        <v>330686</v>
      </c>
      <c r="BN11" s="7">
        <v>150</v>
      </c>
      <c r="BO11" s="2">
        <v>45.36025111435017</v>
      </c>
      <c r="BP11" s="7">
        <v>124.27506213753107</v>
      </c>
      <c r="BQ11" s="7">
        <v>53.357996585088216</v>
      </c>
      <c r="BR11" s="7">
        <v>47</v>
      </c>
      <c r="BS11" s="2">
        <v>14.212878682496386</v>
      </c>
      <c r="BT11" s="7">
        <v>16.718838929994309</v>
      </c>
      <c r="BU11" s="17">
        <v>16.718838929994309</v>
      </c>
      <c r="BV11" s="2">
        <v>240021</v>
      </c>
      <c r="BW11" s="2">
        <v>190</v>
      </c>
      <c r="BX11" s="2">
        <v>79.159740189400097</v>
      </c>
      <c r="BY11" s="7">
        <v>502.22034256713891</v>
      </c>
      <c r="BZ11" s="17">
        <v>163.17696971778972</v>
      </c>
      <c r="CA11" s="2">
        <v>41</v>
      </c>
      <c r="CB11" s="2">
        <v>17.081838672449493</v>
      </c>
      <c r="CC11" s="7">
        <v>35.211872412786207</v>
      </c>
      <c r="CD11" s="17">
        <v>35.211872412786207</v>
      </c>
      <c r="CE11" s="2">
        <v>187505</v>
      </c>
      <c r="CF11" s="2">
        <v>192</v>
      </c>
      <c r="CG11" s="2">
        <v>102.39726940614916</v>
      </c>
      <c r="CH11" s="7">
        <v>435.2162480732614</v>
      </c>
      <c r="CI11" s="17">
        <v>256.01706780452031</v>
      </c>
      <c r="CJ11" s="2">
        <v>8</v>
      </c>
      <c r="CK11" s="2">
        <v>4.2665528919228821</v>
      </c>
      <c r="CL11" s="7">
        <v>10.667377825188346</v>
      </c>
      <c r="CM11" s="17">
        <v>10.667377825188346</v>
      </c>
      <c r="CN11" s="2">
        <v>0</v>
      </c>
      <c r="CO11" s="2">
        <v>84</v>
      </c>
      <c r="CP11" s="2"/>
      <c r="CQ11" s="2"/>
      <c r="CR11" s="2"/>
      <c r="CS11" s="2">
        <v>1</v>
      </c>
      <c r="CT11" s="2"/>
      <c r="CU11" s="2"/>
      <c r="CV11" s="2"/>
    </row>
    <row r="12" spans="1:109" x14ac:dyDescent="0.25">
      <c r="A12" s="12" t="s">
        <v>18</v>
      </c>
      <c r="B12" s="16">
        <v>5511747</v>
      </c>
      <c r="C12" s="7">
        <v>1699</v>
      </c>
      <c r="D12" s="7">
        <v>30.825072340947436</v>
      </c>
      <c r="E12" s="16">
        <v>45.208497920382484</v>
      </c>
      <c r="F12" s="17">
        <v>36.226615282727515</v>
      </c>
      <c r="G12" s="7">
        <v>292</v>
      </c>
      <c r="H12" s="7">
        <v>5.2977758231645975</v>
      </c>
      <c r="I12" s="16">
        <v>6.226116340527625</v>
      </c>
      <c r="J12" s="17">
        <v>6.226116340527625</v>
      </c>
      <c r="K12" s="2">
        <v>0</v>
      </c>
      <c r="L12" s="2">
        <v>1</v>
      </c>
      <c r="M12" s="2"/>
      <c r="N12" s="16"/>
      <c r="O12" s="17"/>
      <c r="P12" s="2">
        <v>0</v>
      </c>
      <c r="Q12" s="2"/>
      <c r="R12" s="16"/>
      <c r="S12" s="17"/>
      <c r="T12" s="2">
        <v>0</v>
      </c>
      <c r="U12" s="17">
        <v>3</v>
      </c>
      <c r="V12" s="2"/>
      <c r="W12" s="7"/>
      <c r="X12" s="17"/>
      <c r="Y12" s="17">
        <v>0</v>
      </c>
      <c r="Z12" s="2"/>
      <c r="AA12" s="7"/>
      <c r="AB12" s="17"/>
      <c r="AC12" s="2">
        <v>752946</v>
      </c>
      <c r="AD12" s="7">
        <v>19</v>
      </c>
      <c r="AE12" s="2">
        <v>2.523421334332077</v>
      </c>
      <c r="AF12" s="16">
        <v>2.7958774051903257</v>
      </c>
      <c r="AG12" s="17">
        <v>2.6103096239368142</v>
      </c>
      <c r="AH12" s="7">
        <v>2</v>
      </c>
      <c r="AI12" s="2">
        <v>0.26562329835074494</v>
      </c>
      <c r="AJ12" s="16">
        <v>0.27476943409861199</v>
      </c>
      <c r="AK12" s="17">
        <v>0.27476943409861199</v>
      </c>
      <c r="AL12" s="2">
        <v>675514</v>
      </c>
      <c r="AM12" s="2">
        <v>37</v>
      </c>
      <c r="AN12" s="2">
        <v>5.4773106108829719</v>
      </c>
      <c r="AO12" s="7">
        <v>6.4443538751467395</v>
      </c>
      <c r="AP12" s="17">
        <v>5.7837261577612917</v>
      </c>
      <c r="AQ12" s="2">
        <v>7</v>
      </c>
      <c r="AR12" s="2">
        <v>1.036247953410292</v>
      </c>
      <c r="AS12" s="7">
        <v>1.0942184622791633</v>
      </c>
      <c r="AT12" s="17">
        <v>1.0942184622791633</v>
      </c>
      <c r="AU12" s="2">
        <v>694218</v>
      </c>
      <c r="AV12" s="2">
        <v>82</v>
      </c>
      <c r="AW12" s="2">
        <v>11.811851608572523</v>
      </c>
      <c r="AX12" s="7">
        <v>15.217112942525707</v>
      </c>
      <c r="AY12" s="17">
        <v>12.74998522867565</v>
      </c>
      <c r="AZ12" s="2">
        <v>20</v>
      </c>
      <c r="BA12" s="2">
        <v>2.8809394167250058</v>
      </c>
      <c r="BB12" s="7">
        <v>3.109752494798939</v>
      </c>
      <c r="BC12" s="17">
        <v>3.109752494798939</v>
      </c>
      <c r="BD12" s="2">
        <v>754610</v>
      </c>
      <c r="BE12" s="7">
        <v>190</v>
      </c>
      <c r="BF12" s="2">
        <v>25.178569062164563</v>
      </c>
      <c r="BG12" s="7">
        <v>44.69610179419562</v>
      </c>
      <c r="BH12" s="7">
        <v>29.357412592166824</v>
      </c>
      <c r="BI12" s="7">
        <v>55</v>
      </c>
      <c r="BJ12" s="2">
        <v>7.2885331495739525</v>
      </c>
      <c r="BK12" s="7">
        <v>8.4981983819430287</v>
      </c>
      <c r="BL12" s="17">
        <v>8.4981983819430287</v>
      </c>
      <c r="BM12" s="2">
        <v>703015</v>
      </c>
      <c r="BN12" s="7">
        <v>330</v>
      </c>
      <c r="BO12" s="2">
        <v>46.940676941459287</v>
      </c>
      <c r="BP12" s="7">
        <v>132.3578957501083</v>
      </c>
      <c r="BQ12" s="7">
        <v>59.347394469542195</v>
      </c>
      <c r="BR12" s="7">
        <v>96</v>
      </c>
      <c r="BS12" s="2">
        <v>13.655469655697248</v>
      </c>
      <c r="BT12" s="7">
        <v>17.264696572957732</v>
      </c>
      <c r="BU12" s="17">
        <v>17.264696572957732</v>
      </c>
      <c r="BV12" s="2">
        <v>465823</v>
      </c>
      <c r="BW12" s="2">
        <v>441</v>
      </c>
      <c r="BX12" s="2">
        <v>94.671151918217859</v>
      </c>
      <c r="BY12" s="7">
        <v>535.12923188933382</v>
      </c>
      <c r="BZ12" s="17">
        <v>201.67836645096381</v>
      </c>
      <c r="CA12" s="2">
        <v>94</v>
      </c>
      <c r="CB12" s="2">
        <v>20.179338504109928</v>
      </c>
      <c r="CC12" s="7">
        <v>42.988132531497953</v>
      </c>
      <c r="CD12" s="17">
        <v>42.988132531497953</v>
      </c>
      <c r="CE12" s="2">
        <v>343996</v>
      </c>
      <c r="CF12" s="2">
        <v>413</v>
      </c>
      <c r="CG12" s="2">
        <v>120.05953557599507</v>
      </c>
      <c r="CH12" s="7">
        <v>468.98243303089833</v>
      </c>
      <c r="CI12" s="17">
        <v>304.00953986352692</v>
      </c>
      <c r="CJ12" s="2">
        <v>15</v>
      </c>
      <c r="CK12" s="2">
        <v>4.3605158199513951</v>
      </c>
      <c r="CL12" s="7">
        <v>11.041508711750373</v>
      </c>
      <c r="CM12" s="17">
        <v>11.041508711750373</v>
      </c>
      <c r="CN12" s="2">
        <v>0</v>
      </c>
      <c r="CO12" s="2">
        <v>172</v>
      </c>
      <c r="CP12" s="2"/>
      <c r="CQ12" s="2"/>
      <c r="CR12" s="2"/>
      <c r="CS12" s="2">
        <v>1</v>
      </c>
      <c r="CT12" s="2"/>
      <c r="CU12" s="2"/>
      <c r="CV12" s="2"/>
    </row>
    <row r="13" spans="1:109" x14ac:dyDescent="0.25">
      <c r="A13" s="12" t="s">
        <v>21</v>
      </c>
      <c r="B13" s="16">
        <v>5962662</v>
      </c>
      <c r="C13" s="7">
        <v>2570</v>
      </c>
      <c r="D13" s="7">
        <v>43.101554305778194</v>
      </c>
      <c r="E13" s="16">
        <v>62.708147740396079</v>
      </c>
      <c r="F13" s="17">
        <v>50.081992210983543</v>
      </c>
      <c r="G13" s="7">
        <v>456</v>
      </c>
      <c r="H13" s="7">
        <v>7.6475909585349635</v>
      </c>
      <c r="I13" s="16">
        <v>8.8861433650616721</v>
      </c>
      <c r="J13" s="17">
        <v>8.8861433650616721</v>
      </c>
      <c r="K13" s="2">
        <v>0</v>
      </c>
      <c r="L13" s="2">
        <v>3</v>
      </c>
      <c r="M13" s="2"/>
      <c r="N13" s="16"/>
      <c r="O13" s="17"/>
      <c r="P13" s="2">
        <v>3</v>
      </c>
      <c r="Q13" s="2"/>
      <c r="R13" s="16"/>
      <c r="S13" s="17"/>
      <c r="T13" s="2">
        <v>0</v>
      </c>
      <c r="U13" s="17">
        <v>6</v>
      </c>
      <c r="V13" s="2"/>
      <c r="W13" s="7"/>
      <c r="X13" s="17"/>
      <c r="Y13" s="17">
        <v>0</v>
      </c>
      <c r="Z13" s="2"/>
      <c r="AA13" s="7"/>
      <c r="AB13" s="17"/>
      <c r="AC13" s="2">
        <v>850940</v>
      </c>
      <c r="AD13" s="7">
        <v>15</v>
      </c>
      <c r="AE13" s="2">
        <v>1.7627564810679954</v>
      </c>
      <c r="AF13" s="16">
        <v>2.0094067025769973</v>
      </c>
      <c r="AG13" s="17">
        <v>1.8294735506910531</v>
      </c>
      <c r="AH13" s="7">
        <v>4</v>
      </c>
      <c r="AI13" s="2">
        <v>0.47006839495146546</v>
      </c>
      <c r="AJ13" s="16">
        <v>0.4878596135176142</v>
      </c>
      <c r="AK13" s="17">
        <v>0.4878596135176142</v>
      </c>
      <c r="AL13" s="2">
        <v>752457</v>
      </c>
      <c r="AM13" s="2">
        <v>57</v>
      </c>
      <c r="AN13" s="2">
        <v>7.5751836982046816</v>
      </c>
      <c r="AO13" s="7">
        <v>9.2626447288238882</v>
      </c>
      <c r="AP13" s="17">
        <v>8.0522918659138014</v>
      </c>
      <c r="AQ13" s="2">
        <v>13</v>
      </c>
      <c r="AR13" s="2">
        <v>1.7276734750291378</v>
      </c>
      <c r="AS13" s="7">
        <v>1.836487618541744</v>
      </c>
      <c r="AT13" s="17">
        <v>1.836487618541744</v>
      </c>
      <c r="AU13" s="2">
        <v>759226</v>
      </c>
      <c r="AV13" s="2">
        <v>143</v>
      </c>
      <c r="AW13" s="2">
        <v>18.834971405088869</v>
      </c>
      <c r="AX13" s="7">
        <v>25.750222838466872</v>
      </c>
      <c r="AY13" s="17">
        <v>20.544412566284464</v>
      </c>
      <c r="AZ13" s="2">
        <v>49</v>
      </c>
      <c r="BA13" s="2">
        <v>6.4539412506947862</v>
      </c>
      <c r="BB13" s="7">
        <v>7.0396938164191516</v>
      </c>
      <c r="BC13" s="17">
        <v>7.0396938164191516</v>
      </c>
      <c r="BD13" s="2">
        <v>763464</v>
      </c>
      <c r="BE13" s="7">
        <v>279</v>
      </c>
      <c r="BF13" s="2">
        <v>36.543962780170382</v>
      </c>
      <c r="BG13" s="7">
        <v>69.281311924828529</v>
      </c>
      <c r="BH13" s="7">
        <v>43.159791781076208</v>
      </c>
      <c r="BI13" s="7">
        <v>91</v>
      </c>
      <c r="BJ13" s="2">
        <v>11.919357035826181</v>
      </c>
      <c r="BK13" s="7">
        <v>14.077208071963925</v>
      </c>
      <c r="BL13" s="17">
        <v>14.077208071963925</v>
      </c>
      <c r="BM13" s="2">
        <v>702149</v>
      </c>
      <c r="BN13" s="7">
        <v>513</v>
      </c>
      <c r="BO13" s="2">
        <v>73.061415739394349</v>
      </c>
      <c r="BP13" s="7">
        <v>209.02771552672539</v>
      </c>
      <c r="BQ13" s="7">
        <v>93.218660449666473</v>
      </c>
      <c r="BR13" s="7">
        <v>161</v>
      </c>
      <c r="BS13" s="2">
        <v>22.92960610924462</v>
      </c>
      <c r="BT13" s="7">
        <v>29.255758932546396</v>
      </c>
      <c r="BU13" s="17">
        <v>29.255758932546396</v>
      </c>
      <c r="BV13" s="2">
        <v>452001</v>
      </c>
      <c r="BW13" s="2">
        <v>601</v>
      </c>
      <c r="BX13" s="2">
        <v>132.96430760108939</v>
      </c>
      <c r="BY13" s="7">
        <v>769.99948752113971</v>
      </c>
      <c r="BZ13" s="17">
        <v>286.53295128939828</v>
      </c>
      <c r="CA13" s="2">
        <v>115</v>
      </c>
      <c r="CB13" s="2">
        <v>25.442421587562858</v>
      </c>
      <c r="CC13" s="7">
        <v>54.827436602796674</v>
      </c>
      <c r="CD13" s="17">
        <v>54.827436602796674</v>
      </c>
      <c r="CE13" s="2">
        <v>316936</v>
      </c>
      <c r="CF13" s="2">
        <v>650</v>
      </c>
      <c r="CG13" s="2">
        <v>205.08872453744604</v>
      </c>
      <c r="CH13" s="7">
        <v>717.2334650100413</v>
      </c>
      <c r="CI13" s="17">
        <v>478.09233801863826</v>
      </c>
      <c r="CJ13" s="2">
        <v>17</v>
      </c>
      <c r="CK13" s="2">
        <v>5.363858949440897</v>
      </c>
      <c r="CL13" s="7">
        <v>12.503953455872077</v>
      </c>
      <c r="CM13" s="17">
        <v>12.503953455872077</v>
      </c>
      <c r="CN13" s="2">
        <v>0</v>
      </c>
      <c r="CO13" s="2">
        <v>276</v>
      </c>
      <c r="CP13" s="2"/>
      <c r="CQ13" s="2"/>
      <c r="CR13" s="2"/>
      <c r="CS13" s="2">
        <v>3</v>
      </c>
      <c r="CT13" s="2"/>
      <c r="CU13" s="2"/>
      <c r="CV13" s="2"/>
    </row>
    <row r="14" spans="1:109" s="44" customFormat="1" x14ac:dyDescent="0.25">
      <c r="A14" s="40" t="s">
        <v>22</v>
      </c>
      <c r="B14" s="41">
        <v>12278210</v>
      </c>
      <c r="C14" s="42">
        <v>5463</v>
      </c>
      <c r="D14" s="42">
        <v>44.493456293710565</v>
      </c>
      <c r="E14" s="41">
        <v>60.488960736984296</v>
      </c>
      <c r="F14" s="43">
        <v>50.297758495077808</v>
      </c>
      <c r="G14" s="42">
        <v>1155</v>
      </c>
      <c r="H14" s="42">
        <v>9.4069086617674724</v>
      </c>
      <c r="I14" s="41">
        <v>10.634067556619964</v>
      </c>
      <c r="J14" s="43">
        <v>10.634067556619964</v>
      </c>
      <c r="K14" s="79">
        <v>0</v>
      </c>
      <c r="L14" s="79">
        <v>7</v>
      </c>
      <c r="M14" s="79"/>
      <c r="N14" s="41"/>
      <c r="O14" s="43"/>
      <c r="P14" s="79">
        <v>3</v>
      </c>
      <c r="Q14" s="79"/>
      <c r="R14" s="41"/>
      <c r="S14" s="43"/>
      <c r="T14" s="79">
        <v>0</v>
      </c>
      <c r="U14" s="43">
        <v>23</v>
      </c>
      <c r="V14" s="79"/>
      <c r="W14" s="42"/>
      <c r="X14" s="43"/>
      <c r="Y14" s="43">
        <v>4</v>
      </c>
      <c r="Z14" s="79"/>
      <c r="AA14" s="42"/>
      <c r="AB14" s="43"/>
      <c r="AC14" s="79">
        <v>1962535</v>
      </c>
      <c r="AD14" s="42">
        <v>101</v>
      </c>
      <c r="AE14" s="79">
        <v>5.1464050322669408</v>
      </c>
      <c r="AF14" s="41">
        <v>5.7133838562399486</v>
      </c>
      <c r="AG14" s="43">
        <v>5.2904371420115712</v>
      </c>
      <c r="AH14" s="42">
        <v>20</v>
      </c>
      <c r="AI14" s="79">
        <v>1.0190901053993942</v>
      </c>
      <c r="AJ14" s="41">
        <v>1.0476113152498161</v>
      </c>
      <c r="AK14" s="43">
        <v>1.0476113152498161</v>
      </c>
      <c r="AL14" s="79">
        <v>1757848</v>
      </c>
      <c r="AM14" s="79">
        <v>191</v>
      </c>
      <c r="AN14" s="79">
        <v>10.865558341790644</v>
      </c>
      <c r="AO14" s="42">
        <v>12.787509749639305</v>
      </c>
      <c r="AP14" s="43">
        <v>11.341349074254959</v>
      </c>
      <c r="AQ14" s="79">
        <v>48</v>
      </c>
      <c r="AR14" s="79">
        <v>2.730611520450005</v>
      </c>
      <c r="AS14" s="42">
        <v>2.8501819663049113</v>
      </c>
      <c r="AT14" s="43">
        <v>2.8501819663049113</v>
      </c>
      <c r="AU14" s="79">
        <v>1671811</v>
      </c>
      <c r="AV14" s="79">
        <v>359</v>
      </c>
      <c r="AW14" s="79">
        <v>21.473719218260914</v>
      </c>
      <c r="AX14" s="42">
        <v>27.743109623922443</v>
      </c>
      <c r="AY14" s="43">
        <v>22.852035931802906</v>
      </c>
      <c r="AZ14" s="79">
        <v>110</v>
      </c>
      <c r="BA14" s="79">
        <v>6.5796911253724257</v>
      </c>
      <c r="BB14" s="42">
        <v>7.0020165807752637</v>
      </c>
      <c r="BC14" s="43">
        <v>7.0020165807752637</v>
      </c>
      <c r="BD14" s="79">
        <v>1538636</v>
      </c>
      <c r="BE14" s="42">
        <v>779</v>
      </c>
      <c r="BF14" s="79">
        <v>50.629258642069992</v>
      </c>
      <c r="BG14" s="42">
        <v>92.97052154195012</v>
      </c>
      <c r="BH14" s="42">
        <v>58.346378255300984</v>
      </c>
      <c r="BI14" s="42">
        <v>257</v>
      </c>
      <c r="BJ14" s="79">
        <v>16.703105867794591</v>
      </c>
      <c r="BK14" s="42">
        <v>19.249061889104432</v>
      </c>
      <c r="BL14" s="43">
        <v>19.249061889104432</v>
      </c>
      <c r="BM14" s="79">
        <v>1177841</v>
      </c>
      <c r="BN14" s="42">
        <v>1103</v>
      </c>
      <c r="BO14" s="79">
        <v>93.645916554101959</v>
      </c>
      <c r="BP14" s="42">
        <v>242.92050795272851</v>
      </c>
      <c r="BQ14" s="42">
        <v>117.2665725415483</v>
      </c>
      <c r="BR14" s="42">
        <v>418</v>
      </c>
      <c r="BS14" s="79">
        <v>35.488661033195484</v>
      </c>
      <c r="BT14" s="42">
        <v>44.44009730042356</v>
      </c>
      <c r="BU14" s="43">
        <v>44.44009730042356</v>
      </c>
      <c r="BV14" s="79">
        <v>792962</v>
      </c>
      <c r="BW14" s="79">
        <v>1181</v>
      </c>
      <c r="BX14" s="79">
        <v>148.93525793165372</v>
      </c>
      <c r="BY14" s="42">
        <v>587.03356678811622</v>
      </c>
      <c r="BZ14" s="43">
        <v>315.04422890190682</v>
      </c>
      <c r="CA14" s="79">
        <v>240</v>
      </c>
      <c r="CB14" s="79">
        <v>30.266267488227683</v>
      </c>
      <c r="CC14" s="42">
        <v>64.022535932648296</v>
      </c>
      <c r="CD14" s="43">
        <v>64.022535932648296</v>
      </c>
      <c r="CE14" s="79">
        <v>546230</v>
      </c>
      <c r="CF14" s="79">
        <v>1090</v>
      </c>
      <c r="CG14" s="79">
        <v>199.54964026142832</v>
      </c>
      <c r="CH14" s="42">
        <v>704.19350462248121</v>
      </c>
      <c r="CI14" s="43">
        <v>503.11794654025636</v>
      </c>
      <c r="CJ14" s="79">
        <v>38</v>
      </c>
      <c r="CK14" s="79">
        <v>6.9567764494809881</v>
      </c>
      <c r="CL14" s="42">
        <v>17.539891714247471</v>
      </c>
      <c r="CM14" s="43">
        <v>17.539891714247471</v>
      </c>
      <c r="CN14" s="79">
        <v>0</v>
      </c>
      <c r="CO14" s="79">
        <v>564</v>
      </c>
      <c r="CP14" s="79"/>
      <c r="CQ14" s="79"/>
      <c r="CR14" s="79"/>
      <c r="CS14" s="79">
        <v>8</v>
      </c>
      <c r="CT14" s="79"/>
      <c r="CU14" s="79"/>
      <c r="CV14" s="79"/>
      <c r="CW14"/>
      <c r="CX14"/>
      <c r="CY14"/>
      <c r="CZ14"/>
      <c r="DA14"/>
      <c r="DB14"/>
      <c r="DC14"/>
      <c r="DD14"/>
      <c r="DE14"/>
    </row>
    <row r="15" spans="1:109" x14ac:dyDescent="0.25">
      <c r="A15" s="12" t="s">
        <v>25</v>
      </c>
      <c r="B15" s="16">
        <v>3303500</v>
      </c>
      <c r="C15" s="7">
        <v>1150</v>
      </c>
      <c r="D15" s="7">
        <v>34.811563493264721</v>
      </c>
      <c r="E15" s="16">
        <v>52.478730142504851</v>
      </c>
      <c r="F15" s="17">
        <v>41.36518044570802</v>
      </c>
      <c r="G15" s="7">
        <v>169</v>
      </c>
      <c r="H15" s="7">
        <v>5.1157862872710762</v>
      </c>
      <c r="I15" s="16">
        <v>6.0788830394127435</v>
      </c>
      <c r="J15" s="17">
        <v>6.0788830394127435</v>
      </c>
      <c r="K15" s="2">
        <v>0</v>
      </c>
      <c r="L15" s="2">
        <v>2</v>
      </c>
      <c r="M15" s="2"/>
      <c r="N15" s="16"/>
      <c r="O15" s="17"/>
      <c r="P15" s="2">
        <v>0</v>
      </c>
      <c r="Q15" s="2"/>
      <c r="R15" s="16"/>
      <c r="S15" s="17"/>
      <c r="T15" s="2">
        <v>0</v>
      </c>
      <c r="U15" s="17">
        <v>3</v>
      </c>
      <c r="V15" s="2"/>
      <c r="W15" s="7"/>
      <c r="X15" s="17"/>
      <c r="Y15" s="17">
        <v>0</v>
      </c>
      <c r="Z15" s="2"/>
      <c r="AA15" s="7"/>
      <c r="AB15" s="17"/>
      <c r="AC15" s="2">
        <v>424012</v>
      </c>
      <c r="AD15" s="7">
        <v>16</v>
      </c>
      <c r="AE15" s="2">
        <v>3.7734781091101195</v>
      </c>
      <c r="AF15" s="16">
        <v>4.2260068461310905</v>
      </c>
      <c r="AG15" s="17">
        <v>3.9201274041406347</v>
      </c>
      <c r="AH15" s="7">
        <v>1</v>
      </c>
      <c r="AI15" s="2">
        <v>0.23584238181938247</v>
      </c>
      <c r="AJ15" s="16">
        <v>0.24500796275878967</v>
      </c>
      <c r="AK15" s="17">
        <v>0.24500796275878967</v>
      </c>
      <c r="AL15" s="2">
        <v>385115</v>
      </c>
      <c r="AM15" s="2">
        <v>34</v>
      </c>
      <c r="AN15" s="2">
        <v>8.8285317372732823</v>
      </c>
      <c r="AO15" s="7">
        <v>10.493762384182814</v>
      </c>
      <c r="AP15" s="17">
        <v>9.3881935182807457</v>
      </c>
      <c r="AQ15" s="2">
        <v>6</v>
      </c>
      <c r="AR15" s="2">
        <v>1.5579761889305792</v>
      </c>
      <c r="AS15" s="7">
        <v>1.6567400326377786</v>
      </c>
      <c r="AT15" s="17">
        <v>1.6567400326377786</v>
      </c>
      <c r="AU15" s="2">
        <v>407095</v>
      </c>
      <c r="AV15" s="2">
        <v>51</v>
      </c>
      <c r="AW15" s="2">
        <v>12.527788354069688</v>
      </c>
      <c r="AX15" s="7">
        <v>16.169173945436963</v>
      </c>
      <c r="AY15" s="17">
        <v>13.561846006568189</v>
      </c>
      <c r="AZ15" s="2">
        <v>9</v>
      </c>
      <c r="BA15" s="2">
        <v>2.2107861801299449</v>
      </c>
      <c r="BB15" s="7">
        <v>2.3932669423355626</v>
      </c>
      <c r="BC15" s="17">
        <v>2.3932669423355626</v>
      </c>
      <c r="BD15" s="2">
        <v>435868</v>
      </c>
      <c r="BE15" s="7">
        <v>118</v>
      </c>
      <c r="BF15" s="2">
        <v>27.072416419649986</v>
      </c>
      <c r="BG15" s="7">
        <v>47.540772255527621</v>
      </c>
      <c r="BH15" s="7">
        <v>31.25480079037564</v>
      </c>
      <c r="BI15" s="7">
        <v>32</v>
      </c>
      <c r="BJ15" s="2">
        <v>7.3416722493966065</v>
      </c>
      <c r="BK15" s="7">
        <v>8.4758781804408514</v>
      </c>
      <c r="BL15" s="17">
        <v>8.4758781804408514</v>
      </c>
      <c r="BM15" s="2">
        <v>428446</v>
      </c>
      <c r="BN15" s="7">
        <v>226</v>
      </c>
      <c r="BO15" s="2">
        <v>52.748771140353746</v>
      </c>
      <c r="BP15" s="7">
        <v>160.19734044061357</v>
      </c>
      <c r="BQ15" s="7">
        <v>64.165717903654894</v>
      </c>
      <c r="BR15" s="7">
        <v>66</v>
      </c>
      <c r="BS15" s="2">
        <v>15.404508386121005</v>
      </c>
      <c r="BT15" s="7">
        <v>18.738660980713377</v>
      </c>
      <c r="BU15" s="17">
        <v>18.738660980713377</v>
      </c>
      <c r="BV15" s="2">
        <v>298735</v>
      </c>
      <c r="BW15" s="2">
        <v>263</v>
      </c>
      <c r="BX15" s="2">
        <v>88.037893115972352</v>
      </c>
      <c r="BY15" s="7">
        <v>730.08910973544675</v>
      </c>
      <c r="BZ15" s="17">
        <v>211.64106319457298</v>
      </c>
      <c r="CA15" s="2">
        <v>52</v>
      </c>
      <c r="CB15" s="2">
        <v>17.406731718747384</v>
      </c>
      <c r="CC15" s="7">
        <v>41.845381316037241</v>
      </c>
      <c r="CD15" s="17">
        <v>41.845381316037241</v>
      </c>
      <c r="CE15" s="2">
        <v>224975</v>
      </c>
      <c r="CF15" s="2">
        <v>273</v>
      </c>
      <c r="CG15" s="2">
        <v>121.34681631292366</v>
      </c>
      <c r="CH15" s="7">
        <v>554.40477641038137</v>
      </c>
      <c r="CI15" s="17">
        <v>338.73069048948446</v>
      </c>
      <c r="CJ15" s="2">
        <v>2</v>
      </c>
      <c r="CK15" s="2">
        <v>0.88898766529614404</v>
      </c>
      <c r="CL15" s="7">
        <v>2.4815435200694833</v>
      </c>
      <c r="CM15" s="17">
        <v>2.4815435200694833</v>
      </c>
      <c r="CN15" s="2">
        <v>0</v>
      </c>
      <c r="CO15" s="2">
        <v>156</v>
      </c>
      <c r="CP15" s="2"/>
      <c r="CQ15" s="2"/>
      <c r="CR15" s="2"/>
      <c r="CS15" s="2">
        <v>1</v>
      </c>
      <c r="CT15" s="2"/>
      <c r="CU15" s="2"/>
      <c r="CV15" s="2"/>
    </row>
    <row r="16" spans="1:109" x14ac:dyDescent="0.25">
      <c r="A16" s="12" t="s">
        <v>26</v>
      </c>
      <c r="B16" s="16">
        <v>5999982</v>
      </c>
      <c r="C16" s="7">
        <v>1035</v>
      </c>
      <c r="D16" s="7">
        <v>17.250051750155251</v>
      </c>
      <c r="E16" s="16">
        <v>26.108804342890586</v>
      </c>
      <c r="F16" s="17">
        <v>20.626783170458143</v>
      </c>
      <c r="G16" s="7">
        <v>184</v>
      </c>
      <c r="H16" s="7">
        <v>3.0666758666942666</v>
      </c>
      <c r="I16" s="16">
        <v>3.6669836747481139</v>
      </c>
      <c r="J16" s="17">
        <v>3.6669836747481139</v>
      </c>
      <c r="K16" s="2">
        <v>0</v>
      </c>
      <c r="L16" s="2">
        <v>5</v>
      </c>
      <c r="M16" s="2"/>
      <c r="N16" s="16"/>
      <c r="O16" s="17"/>
      <c r="P16" s="2">
        <v>0</v>
      </c>
      <c r="Q16" s="2"/>
      <c r="R16" s="16"/>
      <c r="S16" s="17"/>
      <c r="T16" s="2">
        <v>0</v>
      </c>
      <c r="U16" s="17">
        <v>2</v>
      </c>
      <c r="V16" s="2"/>
      <c r="W16" s="7"/>
      <c r="X16" s="17"/>
      <c r="Y16" s="17">
        <v>1</v>
      </c>
      <c r="Z16" s="2"/>
      <c r="AA16" s="7"/>
      <c r="AB16" s="17"/>
      <c r="AC16" s="2">
        <v>737185</v>
      </c>
      <c r="AD16" s="7">
        <v>18</v>
      </c>
      <c r="AE16" s="2">
        <v>2.4417208706091413</v>
      </c>
      <c r="AF16" s="16">
        <v>2.6553058912386707</v>
      </c>
      <c r="AG16" s="17">
        <v>2.5184828659215688</v>
      </c>
      <c r="AH16" s="7">
        <v>4</v>
      </c>
      <c r="AI16" s="2">
        <v>0.54260463791314262</v>
      </c>
      <c r="AJ16" s="16">
        <v>0.55966285909368196</v>
      </c>
      <c r="AK16" s="17">
        <v>0.55966285909368196</v>
      </c>
      <c r="AL16" s="2">
        <v>679104</v>
      </c>
      <c r="AM16" s="2">
        <v>13</v>
      </c>
      <c r="AN16" s="2">
        <v>1.9142870605974931</v>
      </c>
      <c r="AO16" s="7">
        <v>2.201706830880124</v>
      </c>
      <c r="AP16" s="17">
        <v>2.0176122025186007</v>
      </c>
      <c r="AQ16" s="2">
        <v>3</v>
      </c>
      <c r="AR16" s="2">
        <v>0.44175855244557533</v>
      </c>
      <c r="AS16" s="7">
        <v>0.46560281596583097</v>
      </c>
      <c r="AT16" s="17">
        <v>0.46560281596583097</v>
      </c>
      <c r="AU16" s="2">
        <v>757513</v>
      </c>
      <c r="AV16" s="2">
        <v>41</v>
      </c>
      <c r="AW16" s="2">
        <v>5.4124483672227406</v>
      </c>
      <c r="AX16" s="7">
        <v>6.715102757450488</v>
      </c>
      <c r="AY16" s="17">
        <v>5.8193668528864055</v>
      </c>
      <c r="AZ16" s="2">
        <v>14</v>
      </c>
      <c r="BA16" s="2">
        <v>1.8481531010028871</v>
      </c>
      <c r="BB16" s="7">
        <v>1.9871008765953582</v>
      </c>
      <c r="BC16" s="17">
        <v>1.9871008765953582</v>
      </c>
      <c r="BD16" s="2">
        <v>804241</v>
      </c>
      <c r="BE16" s="7">
        <v>107</v>
      </c>
      <c r="BF16" s="2">
        <v>13.304469680108326</v>
      </c>
      <c r="BG16" s="7">
        <v>22.648282752168519</v>
      </c>
      <c r="BH16" s="7">
        <v>15.34452766819108</v>
      </c>
      <c r="BI16" s="7">
        <v>33</v>
      </c>
      <c r="BJ16" s="2">
        <v>4.1032476583511661</v>
      </c>
      <c r="BK16" s="7">
        <v>4.7324244210308946</v>
      </c>
      <c r="BL16" s="17">
        <v>4.7324244210308946</v>
      </c>
      <c r="BM16" s="2">
        <v>809683</v>
      </c>
      <c r="BN16" s="7">
        <v>178</v>
      </c>
      <c r="BO16" s="2">
        <v>21.98391222243767</v>
      </c>
      <c r="BP16" s="7">
        <v>65.327573741251427</v>
      </c>
      <c r="BQ16" s="7">
        <v>27.074796406657359</v>
      </c>
      <c r="BR16" s="7">
        <v>59</v>
      </c>
      <c r="BS16" s="2">
        <v>7.2868023658641716</v>
      </c>
      <c r="BT16" s="7">
        <v>8.9742302696223835</v>
      </c>
      <c r="BU16" s="17">
        <v>8.9742302696223835</v>
      </c>
      <c r="BV16" s="2">
        <v>601384</v>
      </c>
      <c r="BW16" s="2">
        <v>231</v>
      </c>
      <c r="BX16" s="2">
        <v>38.411397709283918</v>
      </c>
      <c r="BY16" s="7">
        <v>278.83396704689483</v>
      </c>
      <c r="BZ16" s="17">
        <v>85.46565834455609</v>
      </c>
      <c r="CA16" s="2">
        <v>46</v>
      </c>
      <c r="CB16" s="2">
        <v>7.6490229204634641</v>
      </c>
      <c r="CC16" s="7">
        <v>17.019135427920261</v>
      </c>
      <c r="CD16" s="17">
        <v>17.019135427920261</v>
      </c>
      <c r="CE16" s="2">
        <v>459094</v>
      </c>
      <c r="CF16" s="2">
        <v>288</v>
      </c>
      <c r="CG16" s="2">
        <v>62.732250911578021</v>
      </c>
      <c r="CH16" s="7">
        <v>270.5520953696136</v>
      </c>
      <c r="CI16" s="17">
        <v>162.24803668608385</v>
      </c>
      <c r="CJ16" s="2">
        <v>19</v>
      </c>
      <c r="CK16" s="2">
        <v>4.1385859976388275</v>
      </c>
      <c r="CL16" s="7">
        <v>10.703863531373587</v>
      </c>
      <c r="CM16" s="17">
        <v>10.703863531373587</v>
      </c>
      <c r="CN16" s="2">
        <v>0</v>
      </c>
      <c r="CO16" s="2">
        <v>147</v>
      </c>
      <c r="CP16" s="2"/>
      <c r="CQ16" s="2"/>
      <c r="CR16" s="2"/>
      <c r="CS16" s="2">
        <v>3</v>
      </c>
      <c r="CT16" s="2"/>
      <c r="CU16" s="2"/>
      <c r="CV16" s="2"/>
    </row>
    <row r="17" spans="1:100" x14ac:dyDescent="0.25">
      <c r="A17" s="12" t="s">
        <v>27</v>
      </c>
      <c r="B17" s="16">
        <v>5924858</v>
      </c>
      <c r="C17" s="7">
        <v>1148</v>
      </c>
      <c r="D17" s="7">
        <v>19.375991795921522</v>
      </c>
      <c r="E17" s="16">
        <v>28.558961568294976</v>
      </c>
      <c r="F17" s="17">
        <v>22.961285832006592</v>
      </c>
      <c r="G17" s="7">
        <v>219</v>
      </c>
      <c r="H17" s="7">
        <v>3.696291117863078</v>
      </c>
      <c r="I17" s="16">
        <v>4.3802452937364489</v>
      </c>
      <c r="J17" s="17">
        <v>4.3802452937364489</v>
      </c>
      <c r="K17" s="2">
        <v>0</v>
      </c>
      <c r="L17" s="2">
        <v>1</v>
      </c>
      <c r="M17" s="2"/>
      <c r="N17" s="16"/>
      <c r="O17" s="17"/>
      <c r="P17" s="2">
        <v>0</v>
      </c>
      <c r="Q17" s="2"/>
      <c r="R17" s="16"/>
      <c r="S17" s="17"/>
      <c r="T17" s="2">
        <v>0</v>
      </c>
      <c r="U17" s="17">
        <v>6</v>
      </c>
      <c r="V17" s="2"/>
      <c r="W17" s="7"/>
      <c r="X17" s="17"/>
      <c r="Y17" s="17">
        <v>0</v>
      </c>
      <c r="Z17" s="2"/>
      <c r="AA17" s="7"/>
      <c r="AB17" s="17"/>
      <c r="AC17" s="2">
        <v>778710</v>
      </c>
      <c r="AD17" s="7">
        <v>12</v>
      </c>
      <c r="AE17" s="2">
        <v>1.5410101321416187</v>
      </c>
      <c r="AF17" s="16">
        <v>1.6714791336723651</v>
      </c>
      <c r="AG17" s="17">
        <v>1.5852110378244564</v>
      </c>
      <c r="AH17" s="7">
        <v>1</v>
      </c>
      <c r="AI17" s="2">
        <v>0.12841751101180157</v>
      </c>
      <c r="AJ17" s="16">
        <v>0.1321009198187047</v>
      </c>
      <c r="AK17" s="17">
        <v>0.1321009198187047</v>
      </c>
      <c r="AL17" s="2">
        <v>694345</v>
      </c>
      <c r="AM17" s="2">
        <v>26</v>
      </c>
      <c r="AN17" s="2">
        <v>3.7445362175863584</v>
      </c>
      <c r="AO17" s="7">
        <v>4.2913567124246335</v>
      </c>
      <c r="AP17" s="17">
        <v>3.9318935545678775</v>
      </c>
      <c r="AQ17" s="2">
        <v>6</v>
      </c>
      <c r="AR17" s="2">
        <v>0.86412374251992885</v>
      </c>
      <c r="AS17" s="7">
        <v>0.90736005105412554</v>
      </c>
      <c r="AT17" s="17">
        <v>0.90736005105412554</v>
      </c>
      <c r="AU17" s="2">
        <v>740353</v>
      </c>
      <c r="AV17" s="2">
        <v>49</v>
      </c>
      <c r="AW17" s="2">
        <v>6.6184644352086099</v>
      </c>
      <c r="AX17" s="7">
        <v>8.3465913542940662</v>
      </c>
      <c r="AY17" s="17">
        <v>7.1225795948269726</v>
      </c>
      <c r="AZ17" s="2">
        <v>11</v>
      </c>
      <c r="BA17" s="2">
        <v>1.4857777303529534</v>
      </c>
      <c r="BB17" s="7">
        <v>1.5989464396550346</v>
      </c>
      <c r="BC17" s="17">
        <v>1.5989464396550346</v>
      </c>
      <c r="BD17" s="2">
        <v>786358</v>
      </c>
      <c r="BE17" s="7">
        <v>100</v>
      </c>
      <c r="BF17" s="2">
        <v>12.716854155486432</v>
      </c>
      <c r="BG17" s="7">
        <v>21.945706322557992</v>
      </c>
      <c r="BH17" s="7">
        <v>14.731489147311946</v>
      </c>
      <c r="BI17" s="7">
        <v>41</v>
      </c>
      <c r="BJ17" s="2">
        <v>5.2139102037494371</v>
      </c>
      <c r="BK17" s="7">
        <v>6.0399105503978978</v>
      </c>
      <c r="BL17" s="17">
        <v>6.0399105503978978</v>
      </c>
      <c r="BM17" s="2">
        <v>753886</v>
      </c>
      <c r="BN17" s="7">
        <v>208</v>
      </c>
      <c r="BO17" s="2">
        <v>27.59037838612204</v>
      </c>
      <c r="BP17" s="7">
        <v>77.182254018672168</v>
      </c>
      <c r="BQ17" s="7">
        <v>34.430929568885034</v>
      </c>
      <c r="BR17" s="7">
        <v>71</v>
      </c>
      <c r="BS17" s="2">
        <v>9.4178695452628123</v>
      </c>
      <c r="BT17" s="7">
        <v>11.752865381686718</v>
      </c>
      <c r="BU17" s="17">
        <v>11.752865381686718</v>
      </c>
      <c r="BV17" s="2">
        <v>572470</v>
      </c>
      <c r="BW17" s="2">
        <v>307</v>
      </c>
      <c r="BX17" s="2">
        <v>53.627264310793578</v>
      </c>
      <c r="BY17" s="7">
        <v>314.62977197027925</v>
      </c>
      <c r="BZ17" s="17">
        <v>117.66870319123656</v>
      </c>
      <c r="CA17" s="2">
        <v>71</v>
      </c>
      <c r="CB17" s="2">
        <v>12.402396632137929</v>
      </c>
      <c r="CC17" s="7">
        <v>27.213283148461876</v>
      </c>
      <c r="CD17" s="17">
        <v>27.213283148461876</v>
      </c>
      <c r="CE17" s="2">
        <v>421210</v>
      </c>
      <c r="CF17" s="2">
        <v>315</v>
      </c>
      <c r="CG17" s="2">
        <v>74.784549274708581</v>
      </c>
      <c r="CH17" s="7">
        <v>288.10009420415781</v>
      </c>
      <c r="CI17" s="17">
        <v>182.76232195178557</v>
      </c>
      <c r="CJ17" s="2">
        <v>17</v>
      </c>
      <c r="CK17" s="2">
        <v>4.0359915481588757</v>
      </c>
      <c r="CL17" s="7">
        <v>9.8633634069217599</v>
      </c>
      <c r="CM17" s="17">
        <v>9.8633634069217599</v>
      </c>
      <c r="CN17" s="2">
        <v>0</v>
      </c>
      <c r="CO17" s="2">
        <v>123</v>
      </c>
      <c r="CP17" s="2"/>
      <c r="CQ17" s="2"/>
      <c r="CR17" s="2"/>
      <c r="CS17" s="2">
        <v>0</v>
      </c>
      <c r="CT17" s="2"/>
      <c r="CU17" s="2"/>
      <c r="CV17" s="2"/>
    </row>
    <row r="18" spans="1:100" x14ac:dyDescent="0.25">
      <c r="A18" s="12" t="s">
        <v>28</v>
      </c>
      <c r="B18" s="16">
        <v>3801797</v>
      </c>
      <c r="C18" s="7">
        <v>583</v>
      </c>
      <c r="D18" s="7">
        <v>15.334853491651447</v>
      </c>
      <c r="E18" s="16">
        <v>22.18914360943149</v>
      </c>
      <c r="F18" s="17">
        <v>17.658115857836115</v>
      </c>
      <c r="G18" s="7">
        <v>108</v>
      </c>
      <c r="H18" s="7">
        <v>2.8407618818153626</v>
      </c>
      <c r="I18" s="16">
        <v>3.2711432463915959</v>
      </c>
      <c r="J18" s="17">
        <v>3.2711432463915959</v>
      </c>
      <c r="K18" s="2">
        <v>0</v>
      </c>
      <c r="L18" s="2">
        <v>5</v>
      </c>
      <c r="M18" s="2"/>
      <c r="N18" s="16"/>
      <c r="O18" s="17"/>
      <c r="P18" s="2">
        <v>1</v>
      </c>
      <c r="Q18" s="2"/>
      <c r="R18" s="16"/>
      <c r="S18" s="17"/>
      <c r="T18" s="2">
        <v>0</v>
      </c>
      <c r="U18" s="17">
        <v>2</v>
      </c>
      <c r="V18" s="2"/>
      <c r="W18" s="7"/>
      <c r="X18" s="17"/>
      <c r="Y18" s="17">
        <v>0</v>
      </c>
      <c r="Z18" s="2"/>
      <c r="AA18" s="7"/>
      <c r="AB18" s="17"/>
      <c r="AC18" s="2">
        <v>494784</v>
      </c>
      <c r="AD18" s="7">
        <v>2</v>
      </c>
      <c r="AE18" s="2">
        <v>0.40421678954857071</v>
      </c>
      <c r="AF18" s="16">
        <v>0.44042677354356369</v>
      </c>
      <c r="AG18" s="17">
        <v>0.41635526762275715</v>
      </c>
      <c r="AH18" s="7">
        <v>1</v>
      </c>
      <c r="AI18" s="2">
        <v>0.20210839477428535</v>
      </c>
      <c r="AJ18" s="16">
        <v>0.20817763381137858</v>
      </c>
      <c r="AK18" s="17">
        <v>0.20817763381137858</v>
      </c>
      <c r="AL18" s="2">
        <v>456089</v>
      </c>
      <c r="AM18" s="2">
        <v>10</v>
      </c>
      <c r="AN18" s="2">
        <v>2.1925545233496093</v>
      </c>
      <c r="AO18" s="7">
        <v>2.5008690519955685</v>
      </c>
      <c r="AP18" s="17">
        <v>2.2975618273887752</v>
      </c>
      <c r="AQ18" s="2">
        <v>4</v>
      </c>
      <c r="AR18" s="2">
        <v>0.87702180933984375</v>
      </c>
      <c r="AS18" s="7">
        <v>0.91902473095550996</v>
      </c>
      <c r="AT18" s="17">
        <v>0.91902473095550996</v>
      </c>
      <c r="AU18" s="2">
        <v>487292</v>
      </c>
      <c r="AV18" s="2">
        <v>29</v>
      </c>
      <c r="AW18" s="2">
        <v>5.9512571517693704</v>
      </c>
      <c r="AX18" s="7">
        <v>7.2566035091933658</v>
      </c>
      <c r="AY18" s="17">
        <v>6.3325967140374013</v>
      </c>
      <c r="AZ18" s="2">
        <v>8</v>
      </c>
      <c r="BA18" s="2">
        <v>1.6417261108329297</v>
      </c>
      <c r="BB18" s="7">
        <v>1.7469232314585936</v>
      </c>
      <c r="BC18" s="17">
        <v>1.7469232314585936</v>
      </c>
      <c r="BD18" s="2">
        <v>483216</v>
      </c>
      <c r="BE18" s="7">
        <v>74</v>
      </c>
      <c r="BF18" s="2">
        <v>15.314062448263302</v>
      </c>
      <c r="BG18" s="7">
        <v>25.750774263145075</v>
      </c>
      <c r="BH18" s="7">
        <v>17.246160981259948</v>
      </c>
      <c r="BI18" s="7">
        <v>26</v>
      </c>
      <c r="BJ18" s="2">
        <v>5.3806165358762952</v>
      </c>
      <c r="BK18" s="7">
        <v>6.0594619663886302</v>
      </c>
      <c r="BL18" s="17">
        <v>6.0594619663886302</v>
      </c>
      <c r="BM18" s="2">
        <v>463141</v>
      </c>
      <c r="BN18" s="7">
        <v>115</v>
      </c>
      <c r="BO18" s="2">
        <v>24.830451201685879</v>
      </c>
      <c r="BP18" s="7">
        <v>75.294302512865499</v>
      </c>
      <c r="BQ18" s="7">
        <v>28.831737977165265</v>
      </c>
      <c r="BR18" s="7">
        <v>37</v>
      </c>
      <c r="BS18" s="2">
        <v>7.9889277779337178</v>
      </c>
      <c r="BT18" s="7">
        <v>9.2762983056966508</v>
      </c>
      <c r="BU18" s="17">
        <v>9.2762983056966508</v>
      </c>
      <c r="BV18" s="2">
        <v>327708</v>
      </c>
      <c r="BW18" s="2">
        <v>139</v>
      </c>
      <c r="BX18" s="2">
        <v>42.415809195991557</v>
      </c>
      <c r="BY18" s="7">
        <v>320.18059106719187</v>
      </c>
      <c r="BZ18" s="17">
        <v>85.008011546411922</v>
      </c>
      <c r="CA18" s="2">
        <v>26</v>
      </c>
      <c r="CB18" s="2">
        <v>7.9338923675955426</v>
      </c>
      <c r="CC18" s="7">
        <v>15.900779138177771</v>
      </c>
      <c r="CD18" s="17">
        <v>15.900779138177771</v>
      </c>
      <c r="CE18" s="2">
        <v>253202</v>
      </c>
      <c r="CF18" s="2">
        <v>130</v>
      </c>
      <c r="CG18" s="2">
        <v>51.342406458084852</v>
      </c>
      <c r="CH18" s="7">
        <v>239.15083058923085</v>
      </c>
      <c r="CI18" s="17">
        <v>129.59695347469369</v>
      </c>
      <c r="CJ18" s="2">
        <v>4</v>
      </c>
      <c r="CK18" s="2">
        <v>1.5797663525564569</v>
      </c>
      <c r="CL18" s="7">
        <v>3.987598568452114</v>
      </c>
      <c r="CM18" s="17">
        <v>3.987598568452114</v>
      </c>
      <c r="CN18" s="2">
        <v>0</v>
      </c>
      <c r="CO18" s="2">
        <v>76</v>
      </c>
      <c r="CP18" s="2"/>
      <c r="CQ18" s="2"/>
      <c r="CR18" s="2"/>
      <c r="CS18" s="2">
        <v>1</v>
      </c>
      <c r="CT18" s="2"/>
      <c r="CU18" s="2"/>
      <c r="CV18" s="2"/>
    </row>
    <row r="19" spans="1:100" x14ac:dyDescent="0.25">
      <c r="A19" s="12" t="s">
        <v>29</v>
      </c>
      <c r="B19" s="16">
        <v>5055651</v>
      </c>
      <c r="C19" s="7">
        <v>1954</v>
      </c>
      <c r="D19" s="7">
        <v>38.649819775929942</v>
      </c>
      <c r="E19" s="80">
        <v>56.736270708085499</v>
      </c>
      <c r="F19" s="17">
        <v>46.468965080974669</v>
      </c>
      <c r="G19" s="7">
        <v>336</v>
      </c>
      <c r="H19" s="7">
        <v>6.6460283749807889</v>
      </c>
      <c r="I19" s="16">
        <v>7.9905692257970768</v>
      </c>
      <c r="J19" s="17">
        <v>7.9905692257970768</v>
      </c>
      <c r="K19" s="2">
        <v>0</v>
      </c>
      <c r="L19" s="2">
        <v>5</v>
      </c>
      <c r="M19" s="2"/>
      <c r="N19" s="16"/>
      <c r="O19" s="17"/>
      <c r="P19" s="2">
        <v>0</v>
      </c>
      <c r="Q19" s="2"/>
      <c r="R19" s="16"/>
      <c r="S19" s="17"/>
      <c r="T19" s="2">
        <v>0</v>
      </c>
      <c r="U19" s="17">
        <v>4</v>
      </c>
      <c r="V19" s="2"/>
      <c r="W19" s="7"/>
      <c r="X19" s="17"/>
      <c r="Y19" s="17">
        <v>0</v>
      </c>
      <c r="Z19" s="2"/>
      <c r="AA19" s="7"/>
      <c r="AB19" s="17"/>
      <c r="AC19" s="2">
        <v>624707</v>
      </c>
      <c r="AD19" s="7">
        <v>22</v>
      </c>
      <c r="AE19" s="2">
        <v>3.5216509499653439</v>
      </c>
      <c r="AF19" s="16">
        <v>3.8534228028045914</v>
      </c>
      <c r="AG19" s="17">
        <v>3.6251884686050437</v>
      </c>
      <c r="AH19" s="7">
        <v>3</v>
      </c>
      <c r="AI19" s="2">
        <v>0.48022512954072871</v>
      </c>
      <c r="AJ19" s="16">
        <v>0.49434388208250601</v>
      </c>
      <c r="AK19" s="17">
        <v>0.49434388208250601</v>
      </c>
      <c r="AL19" s="2">
        <v>599102</v>
      </c>
      <c r="AM19" s="2">
        <v>46</v>
      </c>
      <c r="AN19" s="2">
        <v>7.6781583102710389</v>
      </c>
      <c r="AO19" s="7">
        <v>8.9004982344120354</v>
      </c>
      <c r="AP19" s="17">
        <v>8.0806377379835652</v>
      </c>
      <c r="AQ19" s="2">
        <v>7</v>
      </c>
      <c r="AR19" s="2">
        <v>1.168415395041245</v>
      </c>
      <c r="AS19" s="7">
        <v>1.2296622644757598</v>
      </c>
      <c r="AT19" s="17">
        <v>1.2296622644757598</v>
      </c>
      <c r="AU19" s="2">
        <v>631386</v>
      </c>
      <c r="AV19" s="2">
        <v>88</v>
      </c>
      <c r="AW19" s="2">
        <v>13.937591267465544</v>
      </c>
      <c r="AX19" s="7">
        <v>18.042325655777031</v>
      </c>
      <c r="AY19" s="17">
        <v>15.167523574295874</v>
      </c>
      <c r="AZ19" s="2">
        <v>17</v>
      </c>
      <c r="BA19" s="2">
        <v>2.6924892221240255</v>
      </c>
      <c r="BB19" s="7">
        <v>2.9300897813980664</v>
      </c>
      <c r="BC19" s="17">
        <v>2.9300897813980664</v>
      </c>
      <c r="BD19" s="2">
        <v>678493</v>
      </c>
      <c r="BE19" s="7">
        <v>226</v>
      </c>
      <c r="BF19" s="2">
        <v>33.309112990111913</v>
      </c>
      <c r="BG19" s="7">
        <v>57.664682423243462</v>
      </c>
      <c r="BH19" s="7">
        <v>39.477499572035953</v>
      </c>
      <c r="BI19" s="7">
        <v>67</v>
      </c>
      <c r="BJ19" s="2">
        <v>9.8748255324668044</v>
      </c>
      <c r="BK19" s="7">
        <v>11.703506510293845</v>
      </c>
      <c r="BL19" s="17">
        <v>11.703506510293845</v>
      </c>
      <c r="BM19" s="2">
        <v>632786</v>
      </c>
      <c r="BN19" s="7">
        <v>377</v>
      </c>
      <c r="BO19" s="2">
        <v>59.577803554440209</v>
      </c>
      <c r="BP19" s="7">
        <v>152.61304295024897</v>
      </c>
      <c r="BQ19" s="7">
        <v>79.085710449802605</v>
      </c>
      <c r="BR19" s="7">
        <v>115</v>
      </c>
      <c r="BS19" s="2">
        <v>18.173600553741707</v>
      </c>
      <c r="BT19" s="7">
        <v>24.12428833349416</v>
      </c>
      <c r="BU19" s="17">
        <v>24.12428833349416</v>
      </c>
      <c r="BV19" s="2">
        <v>509519</v>
      </c>
      <c r="BW19" s="2">
        <v>504</v>
      </c>
      <c r="BX19" s="2">
        <v>98.916821551306228</v>
      </c>
      <c r="BY19" s="7">
        <v>455.23931677972377</v>
      </c>
      <c r="BZ19" s="17">
        <v>219.11519198664442</v>
      </c>
      <c r="CA19" s="2">
        <v>104</v>
      </c>
      <c r="CB19" s="2">
        <v>20.41140762169811</v>
      </c>
      <c r="CC19" s="7">
        <v>45.214245965498051</v>
      </c>
      <c r="CD19" s="17">
        <v>45.214245965498051</v>
      </c>
      <c r="CE19" s="2">
        <v>365644</v>
      </c>
      <c r="CF19" s="2">
        <v>464</v>
      </c>
      <c r="CG19" s="2">
        <v>126.89938847622277</v>
      </c>
      <c r="CH19" s="7">
        <v>439.16936415090765</v>
      </c>
      <c r="CI19" s="17">
        <v>298.05876382697176</v>
      </c>
      <c r="CJ19" s="2">
        <v>20</v>
      </c>
      <c r="CK19" s="2">
        <v>5.4698012274233951</v>
      </c>
      <c r="CL19" s="7">
        <v>12.847360509783265</v>
      </c>
      <c r="CM19" s="17">
        <v>12.847360509783265</v>
      </c>
      <c r="CN19" s="2">
        <v>0</v>
      </c>
      <c r="CO19" s="2">
        <v>206</v>
      </c>
      <c r="CP19" s="2"/>
      <c r="CQ19" s="2"/>
      <c r="CR19" s="2"/>
      <c r="CS19" s="2">
        <v>3</v>
      </c>
      <c r="CT19" s="2"/>
      <c r="CU19" s="2"/>
      <c r="CV19" s="2"/>
    </row>
    <row r="20" spans="1:100" x14ac:dyDescent="0.25">
      <c r="A20" s="5" t="s">
        <v>40</v>
      </c>
      <c r="B20" s="16">
        <v>2510428</v>
      </c>
      <c r="C20" s="7">
        <v>525</v>
      </c>
      <c r="D20" s="7">
        <v>20.912768659368044</v>
      </c>
      <c r="E20" s="16">
        <v>24.516396566023356</v>
      </c>
      <c r="F20" s="17">
        <v>22.651190222969689</v>
      </c>
      <c r="G20" s="7">
        <v>118</v>
      </c>
      <c r="H20" s="7">
        <v>4.7003937177246273</v>
      </c>
      <c r="I20" s="16">
        <v>5.0911246596389015</v>
      </c>
      <c r="J20" s="17">
        <v>5.0911246596389015</v>
      </c>
      <c r="K20" s="2">
        <v>0</v>
      </c>
      <c r="L20" s="2">
        <v>2</v>
      </c>
      <c r="M20" s="2"/>
      <c r="N20" s="16"/>
      <c r="O20" s="17"/>
      <c r="P20" s="2">
        <v>0</v>
      </c>
      <c r="Q20" s="2"/>
      <c r="R20" s="16"/>
      <c r="S20" s="17"/>
      <c r="T20" s="2">
        <v>0</v>
      </c>
      <c r="U20" s="17">
        <v>3</v>
      </c>
      <c r="V20" s="2"/>
      <c r="W20" s="7"/>
      <c r="X20" s="17"/>
      <c r="Y20" s="17">
        <v>0</v>
      </c>
      <c r="Z20" s="2"/>
      <c r="AA20" s="7"/>
      <c r="AB20" s="17"/>
      <c r="AC20" s="2">
        <v>343479</v>
      </c>
      <c r="AD20" s="7">
        <v>9</v>
      </c>
      <c r="AE20" s="2">
        <v>2.6202475260496274</v>
      </c>
      <c r="AF20" s="16">
        <v>2.7820882973001377</v>
      </c>
      <c r="AG20" s="17">
        <v>2.6712017736779776</v>
      </c>
      <c r="AH20" s="7">
        <v>6</v>
      </c>
      <c r="AI20" s="2">
        <v>1.7468316840330851</v>
      </c>
      <c r="AJ20" s="16">
        <v>1.7808011824519852</v>
      </c>
      <c r="AK20" s="17">
        <v>1.7808011824519852</v>
      </c>
      <c r="AL20" s="2">
        <v>296920</v>
      </c>
      <c r="AM20" s="2">
        <v>29</v>
      </c>
      <c r="AN20" s="2">
        <v>9.7669405900579278</v>
      </c>
      <c r="AO20" s="7">
        <v>11.04088936267418</v>
      </c>
      <c r="AP20" s="17">
        <v>10.234186417470109</v>
      </c>
      <c r="AQ20" s="2">
        <v>9</v>
      </c>
      <c r="AR20" s="2">
        <v>3.0311194934662535</v>
      </c>
      <c r="AS20" s="7">
        <v>3.1761268192148613</v>
      </c>
      <c r="AT20" s="17">
        <v>3.1761268192148613</v>
      </c>
      <c r="AU20" s="2">
        <v>313604</v>
      </c>
      <c r="AV20" s="2">
        <v>50</v>
      </c>
      <c r="AW20" s="2">
        <v>15.943674187829236</v>
      </c>
      <c r="AX20" s="7">
        <v>19.022545520951432</v>
      </c>
      <c r="AY20" s="17">
        <v>17.109693668044567</v>
      </c>
      <c r="AZ20" s="2">
        <v>11</v>
      </c>
      <c r="BA20" s="2">
        <v>3.5076083213224321</v>
      </c>
      <c r="BB20" s="7">
        <v>3.7641326069698047</v>
      </c>
      <c r="BC20" s="17">
        <v>3.7641326069698047</v>
      </c>
      <c r="BD20" s="2">
        <v>338556</v>
      </c>
      <c r="BE20" s="7">
        <v>92</v>
      </c>
      <c r="BF20" s="2">
        <v>27.174234100119332</v>
      </c>
      <c r="BG20" s="7">
        <v>35.667071151930095</v>
      </c>
      <c r="BH20" s="7">
        <v>30.48356207049655</v>
      </c>
      <c r="BI20" s="7">
        <v>27</v>
      </c>
      <c r="BJ20" s="2">
        <v>7.9750469641654558</v>
      </c>
      <c r="BK20" s="7">
        <v>8.9462627815587705</v>
      </c>
      <c r="BL20" s="17">
        <v>8.9462627815587705</v>
      </c>
      <c r="BM20" s="2">
        <v>263807</v>
      </c>
      <c r="BN20" s="7">
        <v>135</v>
      </c>
      <c r="BO20" s="2">
        <v>51.173774767159323</v>
      </c>
      <c r="BP20" s="7">
        <v>75.449342752392027</v>
      </c>
      <c r="BQ20" s="7">
        <v>61.378422983718806</v>
      </c>
      <c r="BR20" s="7">
        <v>40</v>
      </c>
      <c r="BS20" s="2">
        <v>15.16259993101017</v>
      </c>
      <c r="BT20" s="7">
        <v>18.186199402583348</v>
      </c>
      <c r="BU20" s="17">
        <v>18.186199402583348</v>
      </c>
      <c r="BV20" s="2">
        <v>160351</v>
      </c>
      <c r="BW20" s="2">
        <v>98</v>
      </c>
      <c r="BX20" s="2">
        <v>61.115926935285714</v>
      </c>
      <c r="BY20" s="7">
        <v>102.20789921049612</v>
      </c>
      <c r="BZ20" s="17">
        <v>84.66449533913314</v>
      </c>
      <c r="CA20" s="2">
        <v>23</v>
      </c>
      <c r="CB20" s="2">
        <v>14.343533872567056</v>
      </c>
      <c r="CC20" s="7">
        <v>19.870238702041451</v>
      </c>
      <c r="CD20" s="17">
        <v>19.870238702041451</v>
      </c>
      <c r="CE20" s="2">
        <v>99230</v>
      </c>
      <c r="CF20" s="2">
        <v>84</v>
      </c>
      <c r="CG20" s="2">
        <v>84.651819006348887</v>
      </c>
      <c r="CH20" s="7">
        <v>127.83831496925792</v>
      </c>
      <c r="CI20" s="17">
        <v>114.53504226888465</v>
      </c>
      <c r="CJ20" s="2">
        <v>2</v>
      </c>
      <c r="CK20" s="2">
        <v>2.0155195001511639</v>
      </c>
      <c r="CL20" s="7">
        <v>2.7270248159258248</v>
      </c>
      <c r="CM20" s="17">
        <v>2.7270248159258248</v>
      </c>
      <c r="CN20" s="2">
        <v>0</v>
      </c>
      <c r="CO20" s="2">
        <v>21</v>
      </c>
      <c r="CP20" s="2"/>
      <c r="CQ20" s="2"/>
      <c r="CR20" s="2"/>
      <c r="CS20" s="2">
        <v>0</v>
      </c>
      <c r="CT20" s="2"/>
      <c r="CU20" s="2"/>
      <c r="CV20" s="2"/>
    </row>
    <row r="21" spans="1:100" x14ac:dyDescent="0.25">
      <c r="A21" s="12" t="s">
        <v>17</v>
      </c>
      <c r="B21" s="16">
        <v>344679</v>
      </c>
      <c r="C21" s="7">
        <v>47</v>
      </c>
      <c r="D21" s="7">
        <v>13.63587569883863</v>
      </c>
      <c r="E21" s="16">
        <v>22.27319255411912</v>
      </c>
      <c r="F21" s="17">
        <v>17.507785376901644</v>
      </c>
      <c r="G21" s="7">
        <v>7</v>
      </c>
      <c r="H21" s="7">
        <v>2.0308751040823489</v>
      </c>
      <c r="I21" s="16">
        <v>2.6075425029427981</v>
      </c>
      <c r="J21" s="17">
        <v>2.6075425029427981</v>
      </c>
      <c r="K21" s="2">
        <v>0</v>
      </c>
      <c r="L21" s="2">
        <v>0</v>
      </c>
      <c r="M21" s="2"/>
      <c r="N21" s="16"/>
      <c r="O21" s="17"/>
      <c r="P21" s="2">
        <v>0</v>
      </c>
      <c r="Q21" s="2"/>
      <c r="R21" s="16"/>
      <c r="S21" s="17"/>
      <c r="T21" s="2">
        <v>0</v>
      </c>
      <c r="U21" s="17">
        <v>0</v>
      </c>
      <c r="V21" s="2"/>
      <c r="W21" s="7"/>
      <c r="X21" s="17"/>
      <c r="Y21" s="17">
        <v>0</v>
      </c>
      <c r="Z21" s="2"/>
      <c r="AA21" s="7"/>
      <c r="AB21" s="17"/>
      <c r="AC21" s="2">
        <v>40099</v>
      </c>
      <c r="AD21" s="7">
        <v>0</v>
      </c>
      <c r="AE21" s="2">
        <v>0</v>
      </c>
      <c r="AF21" s="16">
        <v>0</v>
      </c>
      <c r="AG21" s="17">
        <v>0</v>
      </c>
      <c r="AH21" s="7">
        <v>0</v>
      </c>
      <c r="AI21" s="2">
        <v>0</v>
      </c>
      <c r="AJ21" s="16">
        <v>0</v>
      </c>
      <c r="AK21" s="17">
        <v>0</v>
      </c>
      <c r="AL21" s="2">
        <v>43624</v>
      </c>
      <c r="AM21" s="2">
        <v>2</v>
      </c>
      <c r="AN21" s="2">
        <v>4.5846323124885382</v>
      </c>
      <c r="AO21" s="7">
        <v>5.9937664828578274</v>
      </c>
      <c r="AP21" s="17">
        <v>4.9282933320191216</v>
      </c>
      <c r="AQ21" s="2">
        <v>0</v>
      </c>
      <c r="AR21" s="2">
        <v>0</v>
      </c>
      <c r="AS21" s="7">
        <v>0</v>
      </c>
      <c r="AT21" s="17">
        <v>0</v>
      </c>
      <c r="AU21" s="2">
        <v>45205</v>
      </c>
      <c r="AV21" s="2">
        <v>2</v>
      </c>
      <c r="AW21" s="2">
        <v>4.4242893485233932</v>
      </c>
      <c r="AX21" s="7">
        <v>7.0601524992939844</v>
      </c>
      <c r="AY21" s="17">
        <v>5.1403310373188029</v>
      </c>
      <c r="AZ21" s="2">
        <v>0</v>
      </c>
      <c r="BA21" s="2">
        <v>0</v>
      </c>
      <c r="BB21" s="7">
        <v>0</v>
      </c>
      <c r="BC21" s="17">
        <v>0</v>
      </c>
      <c r="BD21" s="2">
        <v>47970</v>
      </c>
      <c r="BE21" s="7">
        <v>6</v>
      </c>
      <c r="BF21" s="2">
        <v>12.507817385866167</v>
      </c>
      <c r="BG21" s="7">
        <v>27.493928424139668</v>
      </c>
      <c r="BH21" s="7">
        <v>16.942452137572712</v>
      </c>
      <c r="BI21" s="7">
        <v>2</v>
      </c>
      <c r="BJ21" s="2">
        <v>4.1692724619553889</v>
      </c>
      <c r="BK21" s="7">
        <v>5.6474840458575706</v>
      </c>
      <c r="BL21" s="17">
        <v>5.6474840458575706</v>
      </c>
      <c r="BM21" s="2">
        <v>45095</v>
      </c>
      <c r="BN21" s="7">
        <v>10</v>
      </c>
      <c r="BO21" s="2">
        <v>22.175407473112319</v>
      </c>
      <c r="BP21" s="7">
        <v>68.338686530444889</v>
      </c>
      <c r="BQ21" s="7">
        <v>36.29500580720093</v>
      </c>
      <c r="BR21" s="7">
        <v>3</v>
      </c>
      <c r="BS21" s="2">
        <v>6.6526222419336953</v>
      </c>
      <c r="BT21" s="7">
        <v>10.888501742160278</v>
      </c>
      <c r="BU21" s="17">
        <v>10.888501742160278</v>
      </c>
      <c r="BV21" s="2">
        <v>36685</v>
      </c>
      <c r="BW21" s="2">
        <v>11</v>
      </c>
      <c r="BX21" s="2">
        <v>29.985007496251875</v>
      </c>
      <c r="BY21" s="7">
        <v>110.76427348706072</v>
      </c>
      <c r="BZ21" s="17">
        <v>70.603337612323486</v>
      </c>
      <c r="CA21" s="2">
        <v>2</v>
      </c>
      <c r="CB21" s="2">
        <v>5.451819544773068</v>
      </c>
      <c r="CC21" s="7">
        <v>12.836970474967908</v>
      </c>
      <c r="CD21" s="17">
        <v>12.836970474967908</v>
      </c>
      <c r="CE21" s="2">
        <v>24184</v>
      </c>
      <c r="CF21" s="2">
        <v>11</v>
      </c>
      <c r="CG21" s="2">
        <v>45.484617929209392</v>
      </c>
      <c r="CH21" s="7">
        <v>146.19883040935673</v>
      </c>
      <c r="CI21" s="17">
        <v>112.41696474195197</v>
      </c>
      <c r="CJ21" s="2">
        <v>0</v>
      </c>
      <c r="CK21" s="2">
        <v>0</v>
      </c>
      <c r="CL21" s="7">
        <v>0</v>
      </c>
      <c r="CM21" s="17">
        <v>0</v>
      </c>
      <c r="CN21" s="2">
        <v>0</v>
      </c>
      <c r="CO21" s="2">
        <v>5</v>
      </c>
      <c r="CP21" s="2"/>
      <c r="CQ21" s="2"/>
      <c r="CR21" s="2"/>
      <c r="CS21" s="2">
        <v>0</v>
      </c>
      <c r="CT21" s="2"/>
      <c r="CU21" s="2"/>
      <c r="CV21" s="2"/>
    </row>
    <row r="22" spans="1:100" x14ac:dyDescent="0.25">
      <c r="A22" s="12" t="s">
        <v>19</v>
      </c>
      <c r="B22" s="16">
        <v>376879</v>
      </c>
      <c r="C22" s="7">
        <v>128</v>
      </c>
      <c r="D22" s="7">
        <v>33.963155283260676</v>
      </c>
      <c r="E22" s="16">
        <v>36.411633516908651</v>
      </c>
      <c r="F22" s="17">
        <v>35.003185836835932</v>
      </c>
      <c r="G22" s="7">
        <v>30</v>
      </c>
      <c r="H22" s="7">
        <v>7.9601145195142209</v>
      </c>
      <c r="I22" s="16">
        <v>8.2038716805084206</v>
      </c>
      <c r="J22" s="17">
        <v>8.2038716805084206</v>
      </c>
      <c r="K22" s="2">
        <v>0</v>
      </c>
      <c r="L22" s="2">
        <v>1</v>
      </c>
      <c r="M22" s="2"/>
      <c r="N22" s="16"/>
      <c r="O22" s="17"/>
      <c r="P22" s="2">
        <v>0</v>
      </c>
      <c r="Q22" s="2"/>
      <c r="R22" s="16"/>
      <c r="S22" s="17"/>
      <c r="T22" s="2">
        <v>0</v>
      </c>
      <c r="U22" s="17">
        <v>0</v>
      </c>
      <c r="V22" s="2"/>
      <c r="W22" s="7"/>
      <c r="X22" s="17"/>
      <c r="Y22" s="17">
        <v>0</v>
      </c>
      <c r="Z22" s="2"/>
      <c r="AA22" s="7"/>
      <c r="AB22" s="17"/>
      <c r="AC22" s="2">
        <v>43888</v>
      </c>
      <c r="AD22" s="7">
        <v>0</v>
      </c>
      <c r="AE22" s="2">
        <v>0</v>
      </c>
      <c r="AF22" s="16">
        <v>0</v>
      </c>
      <c r="AG22" s="17">
        <v>0</v>
      </c>
      <c r="AH22" s="7">
        <v>0</v>
      </c>
      <c r="AI22" s="2">
        <v>0</v>
      </c>
      <c r="AJ22" s="16">
        <v>0</v>
      </c>
      <c r="AK22" s="17">
        <v>0</v>
      </c>
      <c r="AL22" s="2">
        <v>37149</v>
      </c>
      <c r="AM22" s="2">
        <v>2</v>
      </c>
      <c r="AN22" s="2">
        <v>5.3837249993270344</v>
      </c>
      <c r="AO22" s="7">
        <v>5.6821410307403832</v>
      </c>
      <c r="AP22" s="17">
        <v>5.492543871694175</v>
      </c>
      <c r="AQ22" s="2">
        <v>0</v>
      </c>
      <c r="AR22" s="2">
        <v>0</v>
      </c>
      <c r="AS22" s="7">
        <v>0</v>
      </c>
      <c r="AT22" s="17">
        <v>0</v>
      </c>
      <c r="AU22" s="2">
        <v>48928</v>
      </c>
      <c r="AV22" s="2">
        <v>6</v>
      </c>
      <c r="AW22" s="2">
        <v>12.262916939175932</v>
      </c>
      <c r="AX22" s="7">
        <v>13.143770947884947</v>
      </c>
      <c r="AY22" s="17">
        <v>12.600277206098534</v>
      </c>
      <c r="AZ22" s="2">
        <v>3</v>
      </c>
      <c r="BA22" s="2">
        <v>6.1314584695879661</v>
      </c>
      <c r="BB22" s="7">
        <v>6.300138603049267</v>
      </c>
      <c r="BC22" s="17">
        <v>6.300138603049267</v>
      </c>
      <c r="BD22" s="2">
        <v>60524</v>
      </c>
      <c r="BE22" s="7">
        <v>22</v>
      </c>
      <c r="BF22" s="2">
        <v>36.349216839600821</v>
      </c>
      <c r="BG22" s="7">
        <v>39.793795785475261</v>
      </c>
      <c r="BH22" s="7">
        <v>37.729377465271824</v>
      </c>
      <c r="BI22" s="7">
        <v>9</v>
      </c>
      <c r="BJ22" s="2">
        <v>14.87013416165488</v>
      </c>
      <c r="BK22" s="7">
        <v>15.43474532670211</v>
      </c>
      <c r="BL22" s="17">
        <v>15.43474532670211</v>
      </c>
      <c r="BM22" s="2">
        <v>51113</v>
      </c>
      <c r="BN22" s="7">
        <v>43</v>
      </c>
      <c r="BO22" s="2">
        <v>84.127325729266531</v>
      </c>
      <c r="BP22" s="7">
        <v>96.300277703126397</v>
      </c>
      <c r="BQ22" s="7">
        <v>88.966130800902079</v>
      </c>
      <c r="BR22" s="7">
        <v>16</v>
      </c>
      <c r="BS22" s="2">
        <v>31.303190969029405</v>
      </c>
      <c r="BT22" s="7">
        <v>33.103676577079845</v>
      </c>
      <c r="BU22" s="17">
        <v>33.103676577079845</v>
      </c>
      <c r="BV22" s="2">
        <v>33062</v>
      </c>
      <c r="BW22" s="2">
        <v>21</v>
      </c>
      <c r="BX22" s="2">
        <v>63.51702861290908</v>
      </c>
      <c r="BY22" s="7">
        <v>75.075075075075077</v>
      </c>
      <c r="BZ22" s="17">
        <v>68.72177498527391</v>
      </c>
      <c r="CA22" s="2">
        <v>2</v>
      </c>
      <c r="CB22" s="2">
        <v>6.0492408202770553</v>
      </c>
      <c r="CC22" s="7">
        <v>6.5449309509784674</v>
      </c>
      <c r="CD22" s="17">
        <v>6.5449309509784674</v>
      </c>
      <c r="CE22" s="2">
        <v>20928</v>
      </c>
      <c r="CF22" s="2">
        <v>28</v>
      </c>
      <c r="CG22" s="2">
        <v>133.79204892966362</v>
      </c>
      <c r="CH22" s="7">
        <v>149.55667129580172</v>
      </c>
      <c r="CI22" s="17">
        <v>142.3559916620062</v>
      </c>
      <c r="CJ22" s="2">
        <v>0</v>
      </c>
      <c r="CK22" s="2">
        <v>0</v>
      </c>
      <c r="CL22" s="7">
        <v>0</v>
      </c>
      <c r="CM22" s="17">
        <v>0</v>
      </c>
      <c r="CN22" s="2">
        <v>0</v>
      </c>
      <c r="CO22" s="2">
        <v>5</v>
      </c>
      <c r="CP22" s="2"/>
      <c r="CQ22" s="2"/>
      <c r="CR22" s="2"/>
      <c r="CS22" s="2">
        <v>0</v>
      </c>
      <c r="CT22" s="2"/>
      <c r="CU22" s="2"/>
      <c r="CV22" s="2"/>
    </row>
    <row r="23" spans="1:100" x14ac:dyDescent="0.25">
      <c r="A23" s="12" t="s">
        <v>20</v>
      </c>
      <c r="B23" s="16">
        <v>290691</v>
      </c>
      <c r="C23" s="7">
        <v>103</v>
      </c>
      <c r="D23" s="7">
        <v>35.432813537398822</v>
      </c>
      <c r="E23" s="16">
        <v>39.587216788054654</v>
      </c>
      <c r="F23" s="17">
        <v>37.431270010284514</v>
      </c>
      <c r="G23" s="7">
        <v>25</v>
      </c>
      <c r="H23" s="7">
        <v>8.6001974605336944</v>
      </c>
      <c r="I23" s="16">
        <v>9.0852597112341051</v>
      </c>
      <c r="J23" s="17">
        <v>9.0852597112341051</v>
      </c>
      <c r="K23" s="2">
        <v>0</v>
      </c>
      <c r="L23" s="2">
        <v>1</v>
      </c>
      <c r="M23" s="2"/>
      <c r="N23" s="16"/>
      <c r="O23" s="17"/>
      <c r="P23" s="2">
        <v>0</v>
      </c>
      <c r="Q23" s="2"/>
      <c r="R23" s="16"/>
      <c r="S23" s="17"/>
      <c r="T23" s="2">
        <v>0</v>
      </c>
      <c r="U23" s="17">
        <v>3</v>
      </c>
      <c r="V23" s="2"/>
      <c r="W23" s="7"/>
      <c r="X23" s="17"/>
      <c r="Y23" s="17">
        <v>0</v>
      </c>
      <c r="Z23" s="2"/>
      <c r="AA23" s="7"/>
      <c r="AB23" s="17"/>
      <c r="AC23" s="2">
        <v>50899</v>
      </c>
      <c r="AD23" s="7">
        <v>3</v>
      </c>
      <c r="AE23" s="2">
        <v>5.8940254228963243</v>
      </c>
      <c r="AF23" s="16">
        <v>6.262917266862905</v>
      </c>
      <c r="AG23" s="17">
        <v>5.9752624136076644</v>
      </c>
      <c r="AH23" s="7">
        <v>1</v>
      </c>
      <c r="AI23" s="2">
        <v>1.9646751409654413</v>
      </c>
      <c r="AJ23" s="16">
        <v>1.9917541378692214</v>
      </c>
      <c r="AK23" s="17">
        <v>1.9917541378692214</v>
      </c>
      <c r="AL23" s="2">
        <v>39602</v>
      </c>
      <c r="AM23" s="2">
        <v>10</v>
      </c>
      <c r="AN23" s="2">
        <v>25.251249936871876</v>
      </c>
      <c r="AO23" s="7">
        <v>29.372888823615803</v>
      </c>
      <c r="AP23" s="17">
        <v>26.605651040280957</v>
      </c>
      <c r="AQ23" s="2">
        <v>2</v>
      </c>
      <c r="AR23" s="2">
        <v>5.0502499873743751</v>
      </c>
      <c r="AS23" s="7">
        <v>5.3211302080561911</v>
      </c>
      <c r="AT23" s="17">
        <v>5.3211302080561911</v>
      </c>
      <c r="AU23" s="2">
        <v>34757</v>
      </c>
      <c r="AV23" s="2">
        <v>13</v>
      </c>
      <c r="AW23" s="2">
        <v>37.402537618321489</v>
      </c>
      <c r="AX23" s="7">
        <v>45.983516677867783</v>
      </c>
      <c r="AY23" s="17">
        <v>40.509800255523352</v>
      </c>
      <c r="AZ23" s="2">
        <v>0</v>
      </c>
      <c r="BA23" s="2">
        <v>0</v>
      </c>
      <c r="BB23" s="7">
        <v>0</v>
      </c>
      <c r="BC23" s="17">
        <v>0</v>
      </c>
      <c r="BD23" s="2">
        <v>27026</v>
      </c>
      <c r="BE23" s="7">
        <v>18</v>
      </c>
      <c r="BF23" s="2">
        <v>66.602530896174059</v>
      </c>
      <c r="BG23" s="7">
        <v>91.949325704944826</v>
      </c>
      <c r="BH23" s="7">
        <v>80.811708718685466</v>
      </c>
      <c r="BI23" s="7">
        <v>5</v>
      </c>
      <c r="BJ23" s="2">
        <v>18.500703026715016</v>
      </c>
      <c r="BK23" s="7">
        <v>22.447696866301516</v>
      </c>
      <c r="BL23" s="17">
        <v>22.447696866301516</v>
      </c>
      <c r="BM23" s="2">
        <v>17446</v>
      </c>
      <c r="BN23" s="7">
        <v>29</v>
      </c>
      <c r="BO23" s="2">
        <v>166.22721540754327</v>
      </c>
      <c r="BP23" s="7">
        <v>230.94688221709006</v>
      </c>
      <c r="BQ23" s="7">
        <v>205.0919377652051</v>
      </c>
      <c r="BR23" s="7">
        <v>9</v>
      </c>
      <c r="BS23" s="2">
        <v>51.587756505789294</v>
      </c>
      <c r="BT23" s="7">
        <v>63.649222065063647</v>
      </c>
      <c r="BU23" s="17">
        <v>63.649222065063647</v>
      </c>
      <c r="BV23" s="2">
        <v>7368</v>
      </c>
      <c r="BW23" s="2">
        <v>19</v>
      </c>
      <c r="BX23" s="2">
        <v>257.87187839305102</v>
      </c>
      <c r="BY23" s="7">
        <v>366.01810826430358</v>
      </c>
      <c r="BZ23" s="17">
        <v>326.29228919800789</v>
      </c>
      <c r="CA23" s="2">
        <v>8</v>
      </c>
      <c r="CB23" s="2">
        <v>108.57763300760044</v>
      </c>
      <c r="CC23" s="7">
        <v>137.38622703074017</v>
      </c>
      <c r="CD23" s="17">
        <v>137.38622703074017</v>
      </c>
      <c r="CE23" s="2">
        <v>3390</v>
      </c>
      <c r="CF23" s="2">
        <v>5</v>
      </c>
      <c r="CG23" s="2">
        <v>147.49262536873155</v>
      </c>
      <c r="CH23" s="7">
        <v>186.6368047779022</v>
      </c>
      <c r="CI23" s="17">
        <v>174.09470752089138</v>
      </c>
      <c r="CJ23" s="2">
        <v>0</v>
      </c>
      <c r="CK23" s="2">
        <v>0</v>
      </c>
      <c r="CL23" s="7">
        <v>0</v>
      </c>
      <c r="CM23" s="17">
        <v>0</v>
      </c>
      <c r="CN23" s="2">
        <v>0</v>
      </c>
      <c r="CO23" s="2">
        <v>1</v>
      </c>
      <c r="CP23" s="2"/>
      <c r="CQ23" s="2"/>
      <c r="CR23" s="2"/>
      <c r="CS23" s="2">
        <v>0</v>
      </c>
      <c r="CT23" s="2"/>
      <c r="CU23" s="2"/>
      <c r="CV23" s="2"/>
    </row>
    <row r="24" spans="1:100" x14ac:dyDescent="0.25">
      <c r="A24" s="12" t="s">
        <v>23</v>
      </c>
      <c r="B24" s="16">
        <v>859959</v>
      </c>
      <c r="C24" s="7">
        <v>170</v>
      </c>
      <c r="D24" s="7">
        <v>19.76838430669369</v>
      </c>
      <c r="E24" s="16">
        <v>22.919360253245451</v>
      </c>
      <c r="F24" s="17">
        <v>21.111115250545474</v>
      </c>
      <c r="G24" s="7">
        <v>36</v>
      </c>
      <c r="H24" s="7">
        <v>4.1862460884763113</v>
      </c>
      <c r="I24" s="16">
        <v>4.4705891118802183</v>
      </c>
      <c r="J24" s="17">
        <v>4.4705891118802183</v>
      </c>
      <c r="K24" s="2">
        <v>0</v>
      </c>
      <c r="L24" s="2">
        <v>0</v>
      </c>
      <c r="M24" s="2"/>
      <c r="N24" s="16"/>
      <c r="O24" s="17"/>
      <c r="P24" s="2">
        <v>0</v>
      </c>
      <c r="Q24" s="2"/>
      <c r="R24" s="16"/>
      <c r="S24" s="17"/>
      <c r="T24" s="2">
        <v>0</v>
      </c>
      <c r="U24" s="17">
        <v>0</v>
      </c>
      <c r="V24" s="2"/>
      <c r="W24" s="7"/>
      <c r="X24" s="17"/>
      <c r="Y24" s="17">
        <v>0</v>
      </c>
      <c r="Z24" s="2"/>
      <c r="AA24" s="7"/>
      <c r="AB24" s="17"/>
      <c r="AC24" s="2">
        <v>123243</v>
      </c>
      <c r="AD24" s="7">
        <v>4</v>
      </c>
      <c r="AE24" s="2">
        <v>3.2456204409175369</v>
      </c>
      <c r="AF24" s="16">
        <v>3.387619942918604</v>
      </c>
      <c r="AG24" s="17">
        <v>3.3032462652671915</v>
      </c>
      <c r="AH24" s="7">
        <v>3</v>
      </c>
      <c r="AI24" s="2">
        <v>2.4342153306881529</v>
      </c>
      <c r="AJ24" s="16">
        <v>2.4774346989503937</v>
      </c>
      <c r="AK24" s="17">
        <v>2.4774346989503937</v>
      </c>
      <c r="AL24" s="2">
        <v>104568</v>
      </c>
      <c r="AM24" s="2">
        <v>10</v>
      </c>
      <c r="AN24" s="2">
        <v>9.5631550761227135</v>
      </c>
      <c r="AO24" s="7">
        <v>10.485477613505296</v>
      </c>
      <c r="AP24" s="17">
        <v>9.9345314378247345</v>
      </c>
      <c r="AQ24" s="2">
        <v>2</v>
      </c>
      <c r="AR24" s="2">
        <v>1.9126310152245429</v>
      </c>
      <c r="AS24" s="7">
        <v>1.986906287564947</v>
      </c>
      <c r="AT24" s="17">
        <v>1.986906287564947</v>
      </c>
      <c r="AU24" s="2">
        <v>113615</v>
      </c>
      <c r="AV24" s="2">
        <v>25</v>
      </c>
      <c r="AW24" s="2">
        <v>22.004136777714209</v>
      </c>
      <c r="AX24" s="7">
        <v>25.033294281394255</v>
      </c>
      <c r="AY24" s="17">
        <v>23.037228160707702</v>
      </c>
      <c r="AZ24" s="2">
        <v>6</v>
      </c>
      <c r="BA24" s="2">
        <v>5.2809928266514108</v>
      </c>
      <c r="BB24" s="7">
        <v>5.5289347585698492</v>
      </c>
      <c r="BC24" s="17">
        <v>5.5289347585698492</v>
      </c>
      <c r="BD24" s="2">
        <v>125597</v>
      </c>
      <c r="BE24" s="7">
        <v>29</v>
      </c>
      <c r="BF24" s="2">
        <v>23.089723480656385</v>
      </c>
      <c r="BG24" s="7">
        <v>29.899681413739419</v>
      </c>
      <c r="BH24" s="7">
        <v>24.960622466281642</v>
      </c>
      <c r="BI24" s="7">
        <v>8</v>
      </c>
      <c r="BJ24" s="2">
        <v>6.3695788912155544</v>
      </c>
      <c r="BK24" s="7">
        <v>6.8856889562156249</v>
      </c>
      <c r="BL24" s="17">
        <v>6.8856889562156249</v>
      </c>
      <c r="BM24" s="2">
        <v>89851</v>
      </c>
      <c r="BN24" s="7">
        <v>34</v>
      </c>
      <c r="BO24" s="2">
        <v>37.840424703119609</v>
      </c>
      <c r="BP24" s="7">
        <v>56.995339792805176</v>
      </c>
      <c r="BQ24" s="7">
        <v>44.168463716906132</v>
      </c>
      <c r="BR24" s="7">
        <v>8</v>
      </c>
      <c r="BS24" s="2">
        <v>8.9036293419104968</v>
      </c>
      <c r="BT24" s="7">
        <v>10.39257969809556</v>
      </c>
      <c r="BU24" s="17">
        <v>10.39257969809556</v>
      </c>
      <c r="BV24" s="2">
        <v>46693</v>
      </c>
      <c r="BW24" s="2">
        <v>31</v>
      </c>
      <c r="BX24" s="2">
        <v>66.391107874842049</v>
      </c>
      <c r="BY24" s="7">
        <v>121.46859449081148</v>
      </c>
      <c r="BZ24" s="17">
        <v>94.351107864621383</v>
      </c>
      <c r="CA24" s="2">
        <v>7</v>
      </c>
      <c r="CB24" s="2">
        <v>14.99154048786756</v>
      </c>
      <c r="CC24" s="7">
        <v>21.305088872656441</v>
      </c>
      <c r="CD24" s="17">
        <v>21.305088872656441</v>
      </c>
      <c r="CE24" s="2">
        <v>25277</v>
      </c>
      <c r="CF24" s="2">
        <v>29</v>
      </c>
      <c r="CG24" s="2">
        <v>114.7288048423468</v>
      </c>
      <c r="CH24" s="7">
        <v>190.83969465648855</v>
      </c>
      <c r="CI24" s="17">
        <v>162.21053809150911</v>
      </c>
      <c r="CJ24" s="2">
        <v>2</v>
      </c>
      <c r="CK24" s="2">
        <v>7.9123313684377106</v>
      </c>
      <c r="CL24" s="7">
        <v>11.186933661483387</v>
      </c>
      <c r="CM24" s="17">
        <v>11.186933661483387</v>
      </c>
      <c r="CN24" s="2">
        <v>0</v>
      </c>
      <c r="CO24" s="2">
        <v>8</v>
      </c>
      <c r="CP24" s="2"/>
      <c r="CQ24" s="2"/>
      <c r="CR24" s="2"/>
      <c r="CS24" s="2">
        <v>0</v>
      </c>
      <c r="CT24" s="2"/>
      <c r="CU24" s="2"/>
      <c r="CV24" s="2"/>
    </row>
    <row r="25" spans="1:100" x14ac:dyDescent="0.25">
      <c r="A25" s="12" t="s">
        <v>24</v>
      </c>
      <c r="B25" s="16">
        <v>358749</v>
      </c>
      <c r="C25" s="7">
        <v>66</v>
      </c>
      <c r="D25" s="7">
        <v>18.397263825125645</v>
      </c>
      <c r="E25" s="16">
        <v>20.910029844315325</v>
      </c>
      <c r="F25" s="17">
        <v>19.746467327076296</v>
      </c>
      <c r="G25" s="7">
        <v>14</v>
      </c>
      <c r="H25" s="7">
        <v>3.902449902299379</v>
      </c>
      <c r="I25" s="16">
        <v>4.1886445845313354</v>
      </c>
      <c r="J25" s="17">
        <v>4.1886445845313354</v>
      </c>
      <c r="K25" s="2">
        <v>0</v>
      </c>
      <c r="L25" s="2">
        <v>0</v>
      </c>
      <c r="M25" s="2"/>
      <c r="N25" s="16"/>
      <c r="O25" s="17"/>
      <c r="P25" s="2">
        <v>0</v>
      </c>
      <c r="Q25" s="2"/>
      <c r="R25" s="16"/>
      <c r="S25" s="17"/>
      <c r="T25" s="2">
        <v>0</v>
      </c>
      <c r="U25" s="17">
        <v>0</v>
      </c>
      <c r="V25" s="2"/>
      <c r="W25" s="7"/>
      <c r="X25" s="17"/>
      <c r="Y25" s="17">
        <v>0</v>
      </c>
      <c r="Z25" s="2"/>
      <c r="AA25" s="7"/>
      <c r="AB25" s="17"/>
      <c r="AC25" s="2">
        <v>39898</v>
      </c>
      <c r="AD25" s="7">
        <v>1</v>
      </c>
      <c r="AE25" s="2">
        <v>2.5063912978094138</v>
      </c>
      <c r="AF25" s="16">
        <v>2.6647480480720547</v>
      </c>
      <c r="AG25" s="17">
        <v>2.5790478155465002</v>
      </c>
      <c r="AH25" s="7">
        <v>1</v>
      </c>
      <c r="AI25" s="2">
        <v>2.5063912978094138</v>
      </c>
      <c r="AJ25" s="16">
        <v>2.5790478155465002</v>
      </c>
      <c r="AK25" s="17">
        <v>2.5790478155465002</v>
      </c>
      <c r="AL25" s="2">
        <v>34280</v>
      </c>
      <c r="AM25" s="2">
        <v>4</v>
      </c>
      <c r="AN25" s="2">
        <v>11.668611435239207</v>
      </c>
      <c r="AO25" s="7">
        <v>13.199577613516368</v>
      </c>
      <c r="AP25" s="17">
        <v>12.460282848420659</v>
      </c>
      <c r="AQ25" s="2">
        <v>4</v>
      </c>
      <c r="AR25" s="2">
        <v>11.668611435239207</v>
      </c>
      <c r="AS25" s="7">
        <v>12.460282848420659</v>
      </c>
      <c r="AT25" s="17">
        <v>12.460282848420659</v>
      </c>
      <c r="AU25" s="2">
        <v>42967</v>
      </c>
      <c r="AV25" s="2">
        <v>3</v>
      </c>
      <c r="AW25" s="2">
        <v>6.9821025438126938</v>
      </c>
      <c r="AX25" s="7">
        <v>8.097165991902834</v>
      </c>
      <c r="AY25" s="17">
        <v>7.595513583310125</v>
      </c>
      <c r="AZ25" s="2">
        <v>1</v>
      </c>
      <c r="BA25" s="2">
        <v>2.327367514604231</v>
      </c>
      <c r="BB25" s="7">
        <v>2.5318378611033747</v>
      </c>
      <c r="BC25" s="17">
        <v>2.5318378611033747</v>
      </c>
      <c r="BD25" s="2">
        <v>62671</v>
      </c>
      <c r="BE25" s="7">
        <v>14</v>
      </c>
      <c r="BF25" s="2">
        <v>22.338880822070813</v>
      </c>
      <c r="BG25" s="7">
        <v>25.990903183885639</v>
      </c>
      <c r="BH25" s="7">
        <v>24.269740833838952</v>
      </c>
      <c r="BI25" s="7">
        <v>3</v>
      </c>
      <c r="BJ25" s="2">
        <v>4.7869030333008888</v>
      </c>
      <c r="BK25" s="7">
        <v>5.2006587501083468</v>
      </c>
      <c r="BL25" s="17">
        <v>5.2006587501083468</v>
      </c>
      <c r="BM25" s="2">
        <v>52556</v>
      </c>
      <c r="BN25" s="7">
        <v>17</v>
      </c>
      <c r="BO25" s="2">
        <v>32.34644950148413</v>
      </c>
      <c r="BP25" s="7">
        <v>40.113260972156681</v>
      </c>
      <c r="BQ25" s="7">
        <v>36.160980175274396</v>
      </c>
      <c r="BR25" s="7">
        <v>2</v>
      </c>
      <c r="BS25" s="2">
        <v>3.805464647233427</v>
      </c>
      <c r="BT25" s="7">
        <v>4.2542329617969878</v>
      </c>
      <c r="BU25" s="17">
        <v>4.2542329617969878</v>
      </c>
      <c r="BV25" s="2">
        <v>33509</v>
      </c>
      <c r="BW25" s="2">
        <v>15</v>
      </c>
      <c r="BX25" s="2">
        <v>44.764093228684828</v>
      </c>
      <c r="BY25" s="7">
        <v>59.512001586986706</v>
      </c>
      <c r="BZ25" s="17">
        <v>52.727784026996623</v>
      </c>
      <c r="CA25" s="2">
        <v>3</v>
      </c>
      <c r="CB25" s="2">
        <v>8.9528186457369667</v>
      </c>
      <c r="CC25" s="7">
        <v>10.545556805399325</v>
      </c>
      <c r="CD25" s="17">
        <v>10.545556805399325</v>
      </c>
      <c r="CE25" s="2">
        <v>24265</v>
      </c>
      <c r="CF25" s="2">
        <v>9</v>
      </c>
      <c r="CG25" s="2">
        <v>37.090459509581699</v>
      </c>
      <c r="CH25" s="7">
        <v>43.392314738922906</v>
      </c>
      <c r="CI25" s="17">
        <v>40.677966101694913</v>
      </c>
      <c r="CJ25" s="2">
        <v>0</v>
      </c>
      <c r="CK25" s="2">
        <v>0</v>
      </c>
      <c r="CL25" s="7">
        <v>0</v>
      </c>
      <c r="CM25" s="17">
        <v>0</v>
      </c>
      <c r="CN25" s="2">
        <v>0</v>
      </c>
      <c r="CO25" s="2">
        <v>2</v>
      </c>
      <c r="CP25" s="2"/>
      <c r="CQ25" s="2"/>
      <c r="CR25" s="2"/>
      <c r="CS25" s="2">
        <v>0</v>
      </c>
      <c r="CT25" s="2"/>
      <c r="CU25" s="2"/>
      <c r="CV25" s="2"/>
    </row>
    <row r="26" spans="1:100" x14ac:dyDescent="0.25">
      <c r="A26" s="12" t="s">
        <v>33</v>
      </c>
      <c r="B26" s="16">
        <v>279471</v>
      </c>
      <c r="C26" s="7">
        <v>11</v>
      </c>
      <c r="D26" s="7">
        <v>3.9360076716367707</v>
      </c>
      <c r="E26" s="16">
        <v>4.2094306553700855</v>
      </c>
      <c r="F26" s="17">
        <v>4.0899035154579764</v>
      </c>
      <c r="G26" s="7">
        <v>6</v>
      </c>
      <c r="H26" s="7">
        <v>2.1469132754382385</v>
      </c>
      <c r="I26" s="16">
        <v>2.2308564629770777</v>
      </c>
      <c r="J26" s="17">
        <v>2.2308564629770777</v>
      </c>
      <c r="K26" s="2">
        <v>0</v>
      </c>
      <c r="L26" s="2">
        <v>0</v>
      </c>
      <c r="M26" s="2"/>
      <c r="N26" s="16"/>
      <c r="O26" s="17"/>
      <c r="P26" s="2">
        <v>0</v>
      </c>
      <c r="Q26" s="2"/>
      <c r="R26" s="16"/>
      <c r="S26" s="17"/>
      <c r="T26" s="2">
        <v>0</v>
      </c>
      <c r="U26" s="17">
        <v>0</v>
      </c>
      <c r="V26" s="2"/>
      <c r="W26" s="7"/>
      <c r="X26" s="17"/>
      <c r="Y26" s="17">
        <v>0</v>
      </c>
      <c r="Z26" s="2"/>
      <c r="AA26" s="7"/>
      <c r="AB26" s="17"/>
      <c r="AC26" s="2">
        <v>45452</v>
      </c>
      <c r="AD26" s="7">
        <v>1</v>
      </c>
      <c r="AE26" s="2">
        <v>2.2001232068995864</v>
      </c>
      <c r="AF26" s="16">
        <v>2.2974773698479072</v>
      </c>
      <c r="AG26" s="17">
        <v>2.2460805893715468</v>
      </c>
      <c r="AH26" s="7">
        <v>1</v>
      </c>
      <c r="AI26" s="2">
        <v>2.2001232068995864</v>
      </c>
      <c r="AJ26" s="16">
        <v>2.2460805893715468</v>
      </c>
      <c r="AK26" s="17">
        <v>2.2460805893715468</v>
      </c>
      <c r="AL26" s="2">
        <v>37697</v>
      </c>
      <c r="AM26" s="2">
        <v>1</v>
      </c>
      <c r="AN26" s="2">
        <v>2.6527309865506541</v>
      </c>
      <c r="AO26" s="7">
        <v>2.9090909090909092</v>
      </c>
      <c r="AP26" s="17">
        <v>2.7760812836599857</v>
      </c>
      <c r="AQ26" s="2">
        <v>1</v>
      </c>
      <c r="AR26" s="2">
        <v>2.6527309865506541</v>
      </c>
      <c r="AS26" s="7">
        <v>2.7760812836599857</v>
      </c>
      <c r="AT26" s="17">
        <v>2.7760812836599857</v>
      </c>
      <c r="AU26" s="2">
        <v>28132</v>
      </c>
      <c r="AV26" s="2">
        <v>1</v>
      </c>
      <c r="AW26" s="2">
        <v>3.5546708374804492</v>
      </c>
      <c r="AX26" s="7">
        <v>4.2227946454963892</v>
      </c>
      <c r="AY26" s="17">
        <v>3.9065551996249708</v>
      </c>
      <c r="AZ26" s="2">
        <v>1</v>
      </c>
      <c r="BA26" s="2">
        <v>3.5546708374804492</v>
      </c>
      <c r="BB26" s="7">
        <v>3.9065551996249708</v>
      </c>
      <c r="BC26" s="17">
        <v>3.9065551996249708</v>
      </c>
      <c r="BD26" s="2">
        <v>14768</v>
      </c>
      <c r="BE26" s="7">
        <v>3</v>
      </c>
      <c r="BF26" s="2">
        <v>20.314192849404115</v>
      </c>
      <c r="BG26" s="7">
        <v>28.84338044418806</v>
      </c>
      <c r="BH26" s="7">
        <v>25.134048257372655</v>
      </c>
      <c r="BI26" s="7">
        <v>0</v>
      </c>
      <c r="BJ26" s="2">
        <v>0</v>
      </c>
      <c r="BK26" s="7">
        <v>0</v>
      </c>
      <c r="BL26" s="17">
        <v>0</v>
      </c>
      <c r="BM26" s="2">
        <v>7746</v>
      </c>
      <c r="BN26" s="7">
        <v>2</v>
      </c>
      <c r="BO26" s="2">
        <v>25.819777949909632</v>
      </c>
      <c r="BP26" s="7">
        <v>39.588281868566902</v>
      </c>
      <c r="BQ26" s="7">
        <v>33.715441672285905</v>
      </c>
      <c r="BR26" s="7">
        <v>2</v>
      </c>
      <c r="BS26" s="2">
        <v>25.819777949909632</v>
      </c>
      <c r="BT26" s="7">
        <v>33.715441672285905</v>
      </c>
      <c r="BU26" s="17">
        <v>33.715441672285905</v>
      </c>
      <c r="BV26" s="2">
        <v>3034</v>
      </c>
      <c r="BW26" s="2">
        <v>1</v>
      </c>
      <c r="BX26" s="2">
        <v>32.959789057350037</v>
      </c>
      <c r="BY26" s="7">
        <v>48.473097430925833</v>
      </c>
      <c r="BZ26" s="17">
        <v>40.225261464199519</v>
      </c>
      <c r="CA26" s="2">
        <v>1</v>
      </c>
      <c r="CB26" s="2">
        <v>32.959789057350037</v>
      </c>
      <c r="CC26" s="7">
        <v>40.225261464199519</v>
      </c>
      <c r="CD26" s="17">
        <v>40.225261464199519</v>
      </c>
      <c r="CE26" s="2">
        <v>1186</v>
      </c>
      <c r="CF26" s="2">
        <v>2</v>
      </c>
      <c r="CG26" s="2">
        <v>168.63406408094434</v>
      </c>
      <c r="CH26" s="7">
        <v>236.40661938534279</v>
      </c>
      <c r="CI26" s="17">
        <v>197.82393669634027</v>
      </c>
      <c r="CJ26" s="2">
        <v>0</v>
      </c>
      <c r="CK26" s="2">
        <v>0</v>
      </c>
      <c r="CL26" s="7">
        <v>0</v>
      </c>
      <c r="CM26" s="17">
        <v>0</v>
      </c>
      <c r="CN26" s="2">
        <v>0</v>
      </c>
      <c r="CO26" s="2">
        <v>0</v>
      </c>
      <c r="CP26" s="2"/>
      <c r="CQ26" s="2"/>
      <c r="CR26" s="2"/>
      <c r="CS26" s="2">
        <v>0</v>
      </c>
      <c r="CT26" s="2"/>
      <c r="CU26" s="2"/>
      <c r="CV26" s="2"/>
    </row>
    <row r="27" spans="1:100" x14ac:dyDescent="0.25">
      <c r="A27" s="5" t="s">
        <v>11</v>
      </c>
      <c r="B27" s="16">
        <v>67063703</v>
      </c>
      <c r="C27" s="7">
        <v>20750</v>
      </c>
      <c r="D27" s="7">
        <v>30.940731083698136</v>
      </c>
      <c r="E27" s="16">
        <v>44.378650451442091</v>
      </c>
      <c r="F27" s="17">
        <v>36.04326080653388</v>
      </c>
      <c r="G27" s="7">
        <v>3769</v>
      </c>
      <c r="H27" s="7">
        <v>5.6200296604558204</v>
      </c>
      <c r="I27" s="16">
        <v>6.5468457821602986</v>
      </c>
      <c r="J27" s="17">
        <v>6.5468457821602986</v>
      </c>
      <c r="K27" s="2">
        <v>0</v>
      </c>
      <c r="L27" s="2">
        <v>40</v>
      </c>
      <c r="M27" s="2"/>
      <c r="N27" s="7"/>
      <c r="O27" s="17"/>
      <c r="P27" s="2">
        <v>10</v>
      </c>
      <c r="Q27" s="2"/>
      <c r="R27" s="7"/>
      <c r="S27" s="17"/>
      <c r="T27" s="2">
        <v>0</v>
      </c>
      <c r="U27" s="17">
        <v>71</v>
      </c>
      <c r="V27" s="2"/>
      <c r="W27" s="7"/>
      <c r="X27" s="7"/>
      <c r="Y27" s="17">
        <v>10</v>
      </c>
      <c r="Z27" s="2"/>
      <c r="AA27" s="7"/>
      <c r="AB27" s="17"/>
      <c r="AC27" s="2">
        <v>9133902</v>
      </c>
      <c r="AD27" s="7">
        <v>252</v>
      </c>
      <c r="AE27" s="2">
        <v>2.7589523075680034</v>
      </c>
      <c r="AF27" s="16">
        <v>3.0384336536911483</v>
      </c>
      <c r="AG27" s="17">
        <v>2.8443221235438085</v>
      </c>
      <c r="AH27" s="7">
        <v>46</v>
      </c>
      <c r="AI27" s="2">
        <v>0.50361827836558792</v>
      </c>
      <c r="AJ27" s="16">
        <v>0.51920165747228253</v>
      </c>
      <c r="AK27" s="17">
        <v>0.51920165747228253</v>
      </c>
      <c r="AL27" s="2">
        <v>8288257</v>
      </c>
      <c r="AM27" s="2">
        <v>520</v>
      </c>
      <c r="AN27" s="2">
        <v>6.2739367275894073</v>
      </c>
      <c r="AO27" s="7">
        <v>7.3115819394927222</v>
      </c>
      <c r="AP27" s="17">
        <v>6.5957463270888947</v>
      </c>
      <c r="AQ27" s="2">
        <v>123</v>
      </c>
      <c r="AR27" s="2">
        <v>1.4840273413336482</v>
      </c>
      <c r="AS27" s="7">
        <v>1.5601476889075656</v>
      </c>
      <c r="AT27" s="17">
        <v>1.5601476889075656</v>
      </c>
      <c r="AU27" s="2">
        <v>8584449</v>
      </c>
      <c r="AV27" s="2">
        <v>1103</v>
      </c>
      <c r="AW27" s="2">
        <v>12.848815340390512</v>
      </c>
      <c r="AX27" s="7">
        <v>16.32475940590308</v>
      </c>
      <c r="AY27" s="17">
        <v>13.804241093386004</v>
      </c>
      <c r="AZ27" s="2">
        <v>297</v>
      </c>
      <c r="BA27" s="2">
        <v>3.4597444751550159</v>
      </c>
      <c r="BB27" s="7">
        <v>3.7170078012109187</v>
      </c>
      <c r="BC27" s="17">
        <v>3.7170078012109187</v>
      </c>
      <c r="BD27" s="2">
        <v>8785106</v>
      </c>
      <c r="BE27" s="7">
        <v>2438</v>
      </c>
      <c r="BF27" s="2">
        <v>27.751514893502709</v>
      </c>
      <c r="BG27" s="7">
        <v>47.915753178447659</v>
      </c>
      <c r="BH27" s="7">
        <v>32.040688257114041</v>
      </c>
      <c r="BI27" s="7">
        <v>768</v>
      </c>
      <c r="BJ27" s="2">
        <v>8.7420686785111066</v>
      </c>
      <c r="BK27" s="7">
        <v>10.093211067048228</v>
      </c>
      <c r="BL27" s="17">
        <v>10.093211067048228</v>
      </c>
      <c r="BM27" s="2">
        <v>7999606</v>
      </c>
      <c r="BN27" s="7">
        <v>4065</v>
      </c>
      <c r="BO27" s="2">
        <v>50.815002638879967</v>
      </c>
      <c r="BP27" s="7">
        <v>138.03759104878009</v>
      </c>
      <c r="BQ27" s="7">
        <v>62.920105860562856</v>
      </c>
      <c r="BR27" s="39">
        <v>1315</v>
      </c>
      <c r="BS27" s="2">
        <v>16.438309586747149</v>
      </c>
      <c r="BT27" s="7">
        <v>20.354228587119348</v>
      </c>
      <c r="BU27" s="17">
        <v>20.354228587119348</v>
      </c>
      <c r="BV27" s="2">
        <v>5693660</v>
      </c>
      <c r="BW27" s="48">
        <v>4960</v>
      </c>
      <c r="BX27" s="2">
        <v>87.114439569626569</v>
      </c>
      <c r="BY27" s="7">
        <v>465.84142607584948</v>
      </c>
      <c r="BZ27" s="17">
        <v>185.85535806758389</v>
      </c>
      <c r="CA27" s="2">
        <v>993</v>
      </c>
      <c r="CB27" s="2">
        <v>17.440451308999833</v>
      </c>
      <c r="CC27" s="7">
        <v>37.208542451836855</v>
      </c>
      <c r="CD27" s="17">
        <v>37.208542451836855</v>
      </c>
      <c r="CE27" s="2">
        <v>4156974</v>
      </c>
      <c r="CF27" s="2">
        <v>4879</v>
      </c>
      <c r="CG27" s="2">
        <v>117.36902852892513</v>
      </c>
      <c r="CH27" s="7">
        <v>449.65835549829222</v>
      </c>
      <c r="CI27" s="17">
        <v>290.78291467109767</v>
      </c>
      <c r="CJ27" s="2">
        <v>167</v>
      </c>
      <c r="CK27" s="2">
        <v>4.0173453093524278</v>
      </c>
      <c r="CL27" s="7">
        <v>9.9530122463769839</v>
      </c>
      <c r="CM27" s="17">
        <v>9.9530122463769839</v>
      </c>
      <c r="CN27" s="2">
        <v>0</v>
      </c>
      <c r="CO27" s="2">
        <v>2253</v>
      </c>
      <c r="CP27" s="2"/>
      <c r="CQ27" s="2"/>
      <c r="CR27" s="2"/>
      <c r="CS27" s="2">
        <v>23</v>
      </c>
      <c r="CT27" s="2"/>
      <c r="CU27" s="2"/>
      <c r="CV27" s="2"/>
    </row>
    <row r="29" spans="1:100" x14ac:dyDescent="0.25">
      <c r="C29" s="8">
        <f>C27/$C27</f>
        <v>1</v>
      </c>
      <c r="G29" s="8">
        <f>G27/$G27</f>
        <v>1</v>
      </c>
      <c r="L29" s="8">
        <f t="shared" ref="L29" si="14">L27/$C27</f>
        <v>1.9277108433734939E-3</v>
      </c>
      <c r="P29" s="8">
        <f t="shared" ref="P29" si="15">P27/$G27</f>
        <v>2.6532236667551074E-3</v>
      </c>
      <c r="U29" s="8">
        <f t="shared" ref="U29" si="16">U27/$C27</f>
        <v>3.4216867469879517E-3</v>
      </c>
      <c r="Y29" s="8">
        <f t="shared" ref="Y29" si="17">Y27/$G27</f>
        <v>2.6532236667551074E-3</v>
      </c>
      <c r="AD29" s="8">
        <f t="shared" ref="AD29" si="18">AD27/$C27</f>
        <v>1.2144578313253012E-2</v>
      </c>
      <c r="AH29" s="8">
        <f t="shared" ref="AH29" si="19">AH27/$G27</f>
        <v>1.2204828867073494E-2</v>
      </c>
      <c r="AM29" s="8">
        <f t="shared" ref="AM29" si="20">AM27/$C27</f>
        <v>2.506024096385542E-2</v>
      </c>
      <c r="AQ29" s="8">
        <f t="shared" ref="AQ29" si="21">AQ27/$G27</f>
        <v>3.2634651101087819E-2</v>
      </c>
      <c r="AV29" s="8">
        <f t="shared" ref="AV29" si="22">AV27/$C27</f>
        <v>5.3156626506024096E-2</v>
      </c>
      <c r="AZ29" s="8">
        <f t="shared" ref="AZ29" si="23">AZ27/$G27</f>
        <v>7.8800742902626689E-2</v>
      </c>
      <c r="BE29" s="8">
        <f t="shared" ref="BE29" si="24">BE27/$C27</f>
        <v>0.11749397590361446</v>
      </c>
      <c r="BI29" s="8">
        <f t="shared" ref="BI29" si="25">BI27/$G27</f>
        <v>0.20376757760679226</v>
      </c>
      <c r="BN29" s="8">
        <f t="shared" ref="BN29" si="26">BN27/$C27</f>
        <v>0.19590361445783133</v>
      </c>
      <c r="BR29" s="52">
        <f t="shared" ref="BR29" si="27">BR27/$G27</f>
        <v>0.34889891217829661</v>
      </c>
      <c r="BW29" s="52">
        <f t="shared" ref="BW29" si="28">BW27/$C27</f>
        <v>0.23903614457831326</v>
      </c>
      <c r="CA29" s="8">
        <f t="shared" ref="CA29" si="29">CA27/$G27</f>
        <v>0.26346511010878215</v>
      </c>
      <c r="CF29" s="8">
        <f t="shared" ref="CF29" si="30">CF27/$C27</f>
        <v>0.23513253012048194</v>
      </c>
      <c r="CJ29" s="8">
        <f t="shared" ref="CJ29" si="31">CJ27/$G27</f>
        <v>4.4308835234810294E-2</v>
      </c>
      <c r="CO29" s="8">
        <f t="shared" ref="CO29" si="32">CO27/$C27</f>
        <v>0.10857831325301205</v>
      </c>
      <c r="CS29" s="8">
        <f t="shared" ref="CS29" si="33">CS27/$G27</f>
        <v>6.1024144335367469E-3</v>
      </c>
    </row>
    <row r="30" spans="1:100" x14ac:dyDescent="0.25">
      <c r="L30" s="6">
        <f>U30+L29</f>
        <v>0.9918554216867469</v>
      </c>
      <c r="P30" s="6">
        <f>Y30+P29</f>
        <v>0.99548951976651634</v>
      </c>
      <c r="U30" s="6">
        <f>AD30+U29</f>
        <v>0.98992771084337339</v>
      </c>
      <c r="Y30" s="6">
        <f>AH30+Y29</f>
        <v>0.99283629609976121</v>
      </c>
      <c r="AD30" s="6">
        <f>AM30+AD29</f>
        <v>0.98650602409638544</v>
      </c>
      <c r="AH30" s="6">
        <f>AQ30+AH29</f>
        <v>0.99018307243300607</v>
      </c>
      <c r="AM30" s="6">
        <f>AV30+AM29</f>
        <v>0.97436144578313244</v>
      </c>
      <c r="AQ30" s="6">
        <f>AZ30+AQ29</f>
        <v>0.97797824356593255</v>
      </c>
      <c r="AV30" s="6">
        <f>BE30+AV29</f>
        <v>0.94930120481927704</v>
      </c>
      <c r="AZ30" s="6">
        <f>BI30+AZ29</f>
        <v>0.94534359246484478</v>
      </c>
      <c r="BE30" s="6">
        <f>BN30+BE29</f>
        <v>0.896144578313253</v>
      </c>
      <c r="BI30" s="6">
        <f>BR30+BI29</f>
        <v>0.86654284956221805</v>
      </c>
      <c r="BN30" s="6">
        <f>BW30+BN29</f>
        <v>0.77865060240963857</v>
      </c>
      <c r="BR30" s="6">
        <f>CA30+BR29</f>
        <v>0.66277527195542585</v>
      </c>
      <c r="BW30" s="6">
        <f>CF30+BW29</f>
        <v>0.58274698795180724</v>
      </c>
      <c r="CA30" s="6">
        <f>CJ30+CA29</f>
        <v>0.31387635977712919</v>
      </c>
      <c r="CF30" s="6">
        <f>CO30+CF29</f>
        <v>0.343710843373494</v>
      </c>
      <c r="CJ30" s="6">
        <f>CS29+CJ29</f>
        <v>5.0411249668347043E-2</v>
      </c>
      <c r="CO30" s="6">
        <f>CO29</f>
        <v>0.10857831325301205</v>
      </c>
    </row>
    <row r="31" spans="1:100" x14ac:dyDescent="0.25">
      <c r="A31" t="s">
        <v>70</v>
      </c>
    </row>
    <row r="32" spans="1:100" x14ac:dyDescent="0.25">
      <c r="A32" s="47" t="s">
        <v>39</v>
      </c>
    </row>
    <row r="33" spans="1:100" x14ac:dyDescent="0.25">
      <c r="A33" t="str">
        <f t="shared" ref="A33:A44" si="34">A8</f>
        <v>Auvergne-Rhône-Alpes</v>
      </c>
      <c r="B33" s="46">
        <f>IFERROR(B8/B$10,0)</f>
        <v>2.4046304326544981</v>
      </c>
      <c r="C33" s="46">
        <f t="shared" ref="C33:BN34" si="35">IFERROR(C8/C$10,0)</f>
        <v>3.9040650406504067</v>
      </c>
      <c r="D33" s="46">
        <f t="shared" si="35"/>
        <v>1.6235613538088121</v>
      </c>
      <c r="E33" s="46">
        <f t="shared" si="35"/>
        <v>1.5419134836355806</v>
      </c>
      <c r="F33" s="46">
        <f t="shared" si="35"/>
        <v>1.6083609729622983</v>
      </c>
      <c r="G33" s="46">
        <f t="shared" si="35"/>
        <v>5.8985507246376816</v>
      </c>
      <c r="H33" s="46">
        <f t="shared" si="35"/>
        <v>2.452996786756211</v>
      </c>
      <c r="I33" s="46">
        <f t="shared" si="35"/>
        <v>2.4300309251418675</v>
      </c>
      <c r="J33" s="46">
        <f t="shared" si="35"/>
        <v>2.4300309251418675</v>
      </c>
      <c r="K33" s="46">
        <f t="shared" si="35"/>
        <v>0</v>
      </c>
      <c r="L33" s="46">
        <f t="shared" si="35"/>
        <v>2</v>
      </c>
      <c r="M33" s="46">
        <f t="shared" si="35"/>
        <v>0</v>
      </c>
      <c r="N33" s="46">
        <f t="shared" si="35"/>
        <v>0</v>
      </c>
      <c r="O33" s="46">
        <f t="shared" si="35"/>
        <v>0</v>
      </c>
      <c r="P33" s="46">
        <f t="shared" si="35"/>
        <v>0</v>
      </c>
      <c r="Q33" s="46">
        <f t="shared" si="35"/>
        <v>0</v>
      </c>
      <c r="R33" s="46">
        <f t="shared" si="35"/>
        <v>0</v>
      </c>
      <c r="S33" s="46">
        <f t="shared" si="35"/>
        <v>0</v>
      </c>
      <c r="T33" s="46">
        <f t="shared" si="35"/>
        <v>0</v>
      </c>
      <c r="U33" s="46">
        <f t="shared" si="35"/>
        <v>0</v>
      </c>
      <c r="V33" s="46">
        <f t="shared" si="35"/>
        <v>0</v>
      </c>
      <c r="W33" s="46">
        <f t="shared" si="35"/>
        <v>0</v>
      </c>
      <c r="X33" s="46">
        <f t="shared" si="35"/>
        <v>0</v>
      </c>
      <c r="Y33" s="46">
        <f t="shared" si="35"/>
        <v>0</v>
      </c>
      <c r="Z33" s="46">
        <f t="shared" si="35"/>
        <v>0</v>
      </c>
      <c r="AA33" s="46">
        <f t="shared" si="35"/>
        <v>0</v>
      </c>
      <c r="AB33" s="46">
        <f t="shared" si="35"/>
        <v>0</v>
      </c>
      <c r="AC33" s="46">
        <f t="shared" si="35"/>
        <v>2.6032038421354504</v>
      </c>
      <c r="AD33" s="46">
        <f t="shared" si="35"/>
        <v>2.8</v>
      </c>
      <c r="AE33" s="46">
        <f t="shared" si="35"/>
        <v>1.0755976749416267</v>
      </c>
      <c r="AF33" s="46">
        <f t="shared" si="35"/>
        <v>1.0845979217658135</v>
      </c>
      <c r="AG33" s="46">
        <f t="shared" si="35"/>
        <v>1.0756602425490587</v>
      </c>
      <c r="AH33" s="46">
        <f t="shared" si="35"/>
        <v>0</v>
      </c>
      <c r="AI33" s="46">
        <f t="shared" si="35"/>
        <v>0</v>
      </c>
      <c r="AJ33" s="46">
        <f t="shared" si="35"/>
        <v>0</v>
      </c>
      <c r="AK33" s="46">
        <f t="shared" si="35"/>
        <v>0</v>
      </c>
      <c r="AL33" s="46">
        <f t="shared" si="35"/>
        <v>2.6593971443680591</v>
      </c>
      <c r="AM33" s="46">
        <f t="shared" si="35"/>
        <v>2.4</v>
      </c>
      <c r="AN33" s="46">
        <f t="shared" si="35"/>
        <v>0.90246017037455362</v>
      </c>
      <c r="AO33" s="46">
        <f t="shared" si="35"/>
        <v>0.90721942530698141</v>
      </c>
      <c r="AP33" s="46">
        <f t="shared" si="35"/>
        <v>0.89718191239225942</v>
      </c>
      <c r="AQ33" s="46">
        <f t="shared" si="35"/>
        <v>12</v>
      </c>
      <c r="AR33" s="46">
        <f t="shared" si="35"/>
        <v>4.5123008518727676</v>
      </c>
      <c r="AS33" s="46">
        <f t="shared" si="35"/>
        <v>4.4859095619612965</v>
      </c>
      <c r="AT33" s="46">
        <f t="shared" si="35"/>
        <v>4.4859095619612965</v>
      </c>
      <c r="AU33" s="46">
        <f t="shared" si="35"/>
        <v>2.4412220328072944</v>
      </c>
      <c r="AV33" s="46">
        <f t="shared" si="35"/>
        <v>3.34375</v>
      </c>
      <c r="AW33" s="46">
        <f t="shared" si="35"/>
        <v>1.3697033514623984</v>
      </c>
      <c r="AX33" s="46">
        <f t="shared" si="35"/>
        <v>1.4125131894425773</v>
      </c>
      <c r="AY33" s="46">
        <f t="shared" si="35"/>
        <v>1.3673817602904719</v>
      </c>
      <c r="AZ33" s="46">
        <f t="shared" si="35"/>
        <v>4.833333333333333</v>
      </c>
      <c r="BA33" s="46">
        <f t="shared" si="35"/>
        <v>1.9798827261014109</v>
      </c>
      <c r="BB33" s="46">
        <f t="shared" si="35"/>
        <v>1.9765269058404327</v>
      </c>
      <c r="BC33" s="46">
        <f t="shared" si="35"/>
        <v>1.9765269058404327</v>
      </c>
      <c r="BD33" s="46">
        <f t="shared" si="35"/>
        <v>2.3583607112616427</v>
      </c>
      <c r="BE33" s="46">
        <f t="shared" si="35"/>
        <v>4.0327868852459012</v>
      </c>
      <c r="BF33" s="46">
        <f t="shared" si="35"/>
        <v>1.7099957890192707</v>
      </c>
      <c r="BG33" s="46">
        <f t="shared" si="35"/>
        <v>1.7451383381974666</v>
      </c>
      <c r="BH33" s="46">
        <f t="shared" si="35"/>
        <v>1.7242119310185982</v>
      </c>
      <c r="BI33" s="46">
        <f t="shared" si="35"/>
        <v>4.625</v>
      </c>
      <c r="BJ33" s="46">
        <f t="shared" si="35"/>
        <v>1.9611079755165115</v>
      </c>
      <c r="BK33" s="46">
        <f t="shared" si="35"/>
        <v>1.9774117521895203</v>
      </c>
      <c r="BL33" s="46">
        <f t="shared" si="35"/>
        <v>1.9774117521895203</v>
      </c>
      <c r="BM33" s="46">
        <f t="shared" si="35"/>
        <v>2.1219164248962126</v>
      </c>
      <c r="BN33" s="46">
        <f t="shared" si="35"/>
        <v>4.5233644859813085</v>
      </c>
      <c r="BO33" s="46">
        <f t="shared" ref="BO33:CV37" si="36">IFERROR(BO8/BO$10,0)</f>
        <v>2.131735459940443</v>
      </c>
      <c r="BP33" s="46">
        <f t="shared" si="36"/>
        <v>1.8230731915999934</v>
      </c>
      <c r="BQ33" s="46">
        <f t="shared" si="36"/>
        <v>2.2517142445402918</v>
      </c>
      <c r="BR33" s="46">
        <f t="shared" si="36"/>
        <v>6.4090909090909092</v>
      </c>
      <c r="BS33" s="46">
        <f t="shared" si="36"/>
        <v>3.0204257028664037</v>
      </c>
      <c r="BT33" s="46">
        <f t="shared" si="36"/>
        <v>3.190421939085216</v>
      </c>
      <c r="BU33" s="46">
        <f t="shared" si="36"/>
        <v>3.190421939085216</v>
      </c>
      <c r="BV33" s="46">
        <f t="shared" si="36"/>
        <v>2.210863873503548</v>
      </c>
      <c r="BW33" s="46">
        <f t="shared" si="36"/>
        <v>4.5136986301369859</v>
      </c>
      <c r="BX33" s="46">
        <f t="shared" si="36"/>
        <v>2.0415995232597224</v>
      </c>
      <c r="BY33" s="46">
        <f t="shared" si="36"/>
        <v>1.0221218078298506</v>
      </c>
      <c r="BZ33" s="46">
        <f t="shared" si="36"/>
        <v>2.0751012676407488</v>
      </c>
      <c r="CA33" s="46">
        <f t="shared" si="36"/>
        <v>5.5909090909090908</v>
      </c>
      <c r="CB33" s="46">
        <f t="shared" si="36"/>
        <v>2.528834614339778</v>
      </c>
      <c r="CC33" s="46">
        <f t="shared" si="36"/>
        <v>2.5703316708713317</v>
      </c>
      <c r="CD33" s="46">
        <f t="shared" si="36"/>
        <v>2.5703316708713317</v>
      </c>
      <c r="CE33" s="46">
        <f t="shared" si="36"/>
        <v>2.0938953109153879</v>
      </c>
      <c r="CF33" s="46">
        <f t="shared" si="36"/>
        <v>3.5090909090909093</v>
      </c>
      <c r="CG33" s="46">
        <f t="shared" si="36"/>
        <v>1.6758674088423458</v>
      </c>
      <c r="CH33" s="46">
        <f t="shared" si="36"/>
        <v>1.1875943473018005</v>
      </c>
      <c r="CI33" s="46">
        <f t="shared" si="36"/>
        <v>1.5053674100541563</v>
      </c>
      <c r="CJ33" s="46">
        <f t="shared" si="36"/>
        <v>18</v>
      </c>
      <c r="CK33" s="46">
        <f t="shared" si="36"/>
        <v>8.5964183147871633</v>
      </c>
      <c r="CL33" s="46">
        <f t="shared" si="36"/>
        <v>7.7218328287752058</v>
      </c>
      <c r="CM33" s="46">
        <f t="shared" si="36"/>
        <v>7.7218328287752058</v>
      </c>
      <c r="CN33" s="46">
        <f t="shared" si="36"/>
        <v>0</v>
      </c>
      <c r="CO33" s="46">
        <f t="shared" si="36"/>
        <v>3.1333333333333333</v>
      </c>
      <c r="CP33" s="46">
        <f t="shared" si="36"/>
        <v>0</v>
      </c>
      <c r="CQ33" s="46">
        <f t="shared" si="36"/>
        <v>0</v>
      </c>
      <c r="CR33" s="46">
        <f t="shared" si="36"/>
        <v>0</v>
      </c>
      <c r="CS33" s="46">
        <f t="shared" si="36"/>
        <v>0</v>
      </c>
      <c r="CT33" s="46">
        <f t="shared" si="36"/>
        <v>0</v>
      </c>
      <c r="CU33" s="46">
        <f t="shared" si="36"/>
        <v>0</v>
      </c>
      <c r="CV33" s="46">
        <f t="shared" si="36"/>
        <v>0</v>
      </c>
    </row>
    <row r="34" spans="1:100" x14ac:dyDescent="0.25">
      <c r="A34" t="str">
        <f t="shared" si="34"/>
        <v>Bourgogne-Franche-Comté</v>
      </c>
      <c r="B34" s="46">
        <f t="shared" ref="B34:Q44" si="37">IFERROR(B9/B$10,0)</f>
        <v>0.8331506694300258</v>
      </c>
      <c r="C34" s="46">
        <f t="shared" si="37"/>
        <v>1.3430894308943089</v>
      </c>
      <c r="D34" s="46">
        <f t="shared" si="37"/>
        <v>1.6120606754275815</v>
      </c>
      <c r="E34" s="46">
        <f t="shared" si="37"/>
        <v>1.5746779406728133</v>
      </c>
      <c r="F34" s="46">
        <f t="shared" si="37"/>
        <v>1.6258891626054555</v>
      </c>
      <c r="G34" s="46">
        <f t="shared" si="37"/>
        <v>1.7246376811594204</v>
      </c>
      <c r="H34" s="46">
        <f t="shared" si="37"/>
        <v>2.0700189586828013</v>
      </c>
      <c r="I34" s="46">
        <f t="shared" si="37"/>
        <v>2.087775877553431</v>
      </c>
      <c r="J34" s="46">
        <f t="shared" si="37"/>
        <v>2.087775877553431</v>
      </c>
      <c r="K34" s="46">
        <f t="shared" si="37"/>
        <v>0</v>
      </c>
      <c r="L34" s="46">
        <f t="shared" si="37"/>
        <v>0.5</v>
      </c>
      <c r="M34" s="46">
        <f t="shared" si="37"/>
        <v>0</v>
      </c>
      <c r="N34" s="46">
        <f t="shared" si="37"/>
        <v>0</v>
      </c>
      <c r="O34" s="46">
        <f t="shared" si="37"/>
        <v>0</v>
      </c>
      <c r="P34" s="46">
        <f t="shared" si="37"/>
        <v>0</v>
      </c>
      <c r="Q34" s="46">
        <f t="shared" si="37"/>
        <v>0</v>
      </c>
      <c r="R34" s="46">
        <f t="shared" si="35"/>
        <v>0</v>
      </c>
      <c r="S34" s="46">
        <f t="shared" si="35"/>
        <v>0</v>
      </c>
      <c r="T34" s="46">
        <f t="shared" si="35"/>
        <v>0</v>
      </c>
      <c r="U34" s="46">
        <f t="shared" si="35"/>
        <v>0</v>
      </c>
      <c r="V34" s="46">
        <f t="shared" si="35"/>
        <v>0</v>
      </c>
      <c r="W34" s="46">
        <f t="shared" si="35"/>
        <v>0</v>
      </c>
      <c r="X34" s="46">
        <f t="shared" si="35"/>
        <v>0</v>
      </c>
      <c r="Y34" s="46">
        <f t="shared" si="35"/>
        <v>0</v>
      </c>
      <c r="Z34" s="46">
        <f t="shared" si="35"/>
        <v>0</v>
      </c>
      <c r="AA34" s="46">
        <f t="shared" si="35"/>
        <v>0</v>
      </c>
      <c r="AB34" s="46">
        <f t="shared" si="35"/>
        <v>0</v>
      </c>
      <c r="AC34" s="46">
        <f t="shared" si="35"/>
        <v>0.81358122532325206</v>
      </c>
      <c r="AD34" s="46">
        <f t="shared" si="35"/>
        <v>1.6</v>
      </c>
      <c r="AE34" s="46">
        <f t="shared" si="35"/>
        <v>1.9666137199322515</v>
      </c>
      <c r="AF34" s="46">
        <f t="shared" si="35"/>
        <v>1.955395541589672</v>
      </c>
      <c r="AG34" s="46">
        <f t="shared" si="35"/>
        <v>1.9629245826137018</v>
      </c>
      <c r="AH34" s="46">
        <f t="shared" si="35"/>
        <v>0</v>
      </c>
      <c r="AI34" s="46">
        <f t="shared" si="35"/>
        <v>0</v>
      </c>
      <c r="AJ34" s="46">
        <f t="shared" si="35"/>
        <v>0</v>
      </c>
      <c r="AK34" s="46">
        <f t="shared" si="35"/>
        <v>0</v>
      </c>
      <c r="AL34" s="46">
        <f t="shared" si="35"/>
        <v>0.83397937599153882</v>
      </c>
      <c r="AM34" s="46">
        <f t="shared" si="35"/>
        <v>0.73333333333333328</v>
      </c>
      <c r="AN34" s="46">
        <f t="shared" si="35"/>
        <v>0.87931830743590633</v>
      </c>
      <c r="AO34" s="46">
        <f t="shared" si="35"/>
        <v>0.87102256731104999</v>
      </c>
      <c r="AP34" s="46">
        <f t="shared" si="35"/>
        <v>0.87443070729666705</v>
      </c>
      <c r="AQ34" s="46">
        <f t="shared" si="35"/>
        <v>2</v>
      </c>
      <c r="AR34" s="46">
        <f t="shared" si="35"/>
        <v>2.3981408384615626</v>
      </c>
      <c r="AS34" s="46">
        <f t="shared" si="35"/>
        <v>2.3848110199000003</v>
      </c>
      <c r="AT34" s="46">
        <f t="shared" si="35"/>
        <v>2.3848110199000003</v>
      </c>
      <c r="AU34" s="46">
        <f t="shared" si="35"/>
        <v>0.806146003541509</v>
      </c>
      <c r="AV34" s="46">
        <f t="shared" si="35"/>
        <v>0.90625</v>
      </c>
      <c r="AW34" s="46">
        <f t="shared" si="35"/>
        <v>1.124176012805026</v>
      </c>
      <c r="AX34" s="46">
        <f t="shared" si="35"/>
        <v>1.1379058459257321</v>
      </c>
      <c r="AY34" s="46">
        <f t="shared" si="35"/>
        <v>1.1227858492016429</v>
      </c>
      <c r="AZ34" s="46">
        <f t="shared" si="35"/>
        <v>0.83333333333333337</v>
      </c>
      <c r="BA34" s="46">
        <f t="shared" si="35"/>
        <v>1.0337250692460012</v>
      </c>
      <c r="BB34" s="46">
        <f t="shared" si="35"/>
        <v>1.0324467578865681</v>
      </c>
      <c r="BC34" s="46">
        <f t="shared" si="35"/>
        <v>1.0324467578865681</v>
      </c>
      <c r="BD34" s="46">
        <f t="shared" si="35"/>
        <v>0.84395596951735818</v>
      </c>
      <c r="BE34" s="46">
        <f t="shared" si="35"/>
        <v>1.2459016393442623</v>
      </c>
      <c r="BF34" s="46">
        <f t="shared" si="35"/>
        <v>1.4762637914117356</v>
      </c>
      <c r="BG34" s="46">
        <f t="shared" si="35"/>
        <v>1.4406718912667158</v>
      </c>
      <c r="BH34" s="46">
        <f t="shared" si="35"/>
        <v>1.4840949642903272</v>
      </c>
      <c r="BI34" s="46">
        <f t="shared" si="35"/>
        <v>1.4375</v>
      </c>
      <c r="BJ34" s="46">
        <f t="shared" si="35"/>
        <v>1.7032879106502179</v>
      </c>
      <c r="BK34" s="46">
        <f t="shared" si="35"/>
        <v>1.7123233839632639</v>
      </c>
      <c r="BL34" s="46">
        <f t="shared" si="35"/>
        <v>1.7123233839632639</v>
      </c>
      <c r="BM34" s="46">
        <f t="shared" si="35"/>
        <v>0.84907112058601952</v>
      </c>
      <c r="BN34" s="46">
        <f t="shared" si="35"/>
        <v>1.2990654205607477</v>
      </c>
      <c r="BO34" s="46">
        <f t="shared" si="36"/>
        <v>1.5299842251896956</v>
      </c>
      <c r="BP34" s="46">
        <f t="shared" si="36"/>
        <v>1.2377861631746507</v>
      </c>
      <c r="BQ34" s="46">
        <f t="shared" si="36"/>
        <v>1.5887043807233876</v>
      </c>
      <c r="BR34" s="46">
        <f t="shared" si="36"/>
        <v>1.9090909090909092</v>
      </c>
      <c r="BS34" s="46">
        <f t="shared" si="36"/>
        <v>2.2484464054946014</v>
      </c>
      <c r="BT34" s="46">
        <f t="shared" si="36"/>
        <v>2.3347408394280258</v>
      </c>
      <c r="BU34" s="46">
        <f t="shared" si="36"/>
        <v>2.3347408394280258</v>
      </c>
      <c r="BV34" s="46">
        <f t="shared" si="36"/>
        <v>0.88266399058224132</v>
      </c>
      <c r="BW34" s="46">
        <f t="shared" si="36"/>
        <v>1.3698630136986301</v>
      </c>
      <c r="BX34" s="46">
        <f t="shared" si="36"/>
        <v>1.5519643129374887</v>
      </c>
      <c r="BY34" s="46">
        <f t="shared" si="36"/>
        <v>0.82684179672045899</v>
      </c>
      <c r="BZ34" s="46">
        <f t="shared" si="36"/>
        <v>1.567993126129184</v>
      </c>
      <c r="CA34" s="46">
        <f t="shared" si="36"/>
        <v>1.6363636363636365</v>
      </c>
      <c r="CB34" s="46">
        <f t="shared" si="36"/>
        <v>1.8538919156362366</v>
      </c>
      <c r="CC34" s="46">
        <f t="shared" si="36"/>
        <v>1.8730390615761345</v>
      </c>
      <c r="CD34" s="46">
        <f t="shared" si="36"/>
        <v>1.8730390615761345</v>
      </c>
      <c r="CE34" s="46">
        <f t="shared" si="36"/>
        <v>0.85730757415722303</v>
      </c>
      <c r="CF34" s="46">
        <f t="shared" si="36"/>
        <v>1.4303030303030304</v>
      </c>
      <c r="CG34" s="46">
        <f t="shared" si="36"/>
        <v>1.6683662589929769</v>
      </c>
      <c r="CH34" s="46">
        <f t="shared" si="36"/>
        <v>1.2782405575676417</v>
      </c>
      <c r="CI34" s="46">
        <f t="shared" si="36"/>
        <v>1.5702437811242222</v>
      </c>
      <c r="CJ34" s="46">
        <f t="shared" si="36"/>
        <v>6</v>
      </c>
      <c r="CK34" s="46">
        <f t="shared" si="36"/>
        <v>6.9986550695044372</v>
      </c>
      <c r="CL34" s="46">
        <f t="shared" si="36"/>
        <v>6.5870395903092378</v>
      </c>
      <c r="CM34" s="46">
        <f t="shared" si="36"/>
        <v>6.5870395903092378</v>
      </c>
      <c r="CN34" s="46">
        <f t="shared" si="36"/>
        <v>0</v>
      </c>
      <c r="CO34" s="46">
        <f t="shared" si="36"/>
        <v>1.5733333333333333</v>
      </c>
      <c r="CP34" s="46">
        <f t="shared" si="36"/>
        <v>0</v>
      </c>
      <c r="CQ34" s="46">
        <f t="shared" si="36"/>
        <v>0</v>
      </c>
      <c r="CR34" s="46">
        <f t="shared" si="36"/>
        <v>0</v>
      </c>
      <c r="CS34" s="46">
        <f t="shared" si="36"/>
        <v>0</v>
      </c>
      <c r="CT34" s="46">
        <f t="shared" si="36"/>
        <v>0</v>
      </c>
      <c r="CU34" s="46">
        <f t="shared" si="36"/>
        <v>0</v>
      </c>
      <c r="CV34" s="46">
        <f t="shared" si="36"/>
        <v>0</v>
      </c>
    </row>
    <row r="35" spans="1:100" x14ac:dyDescent="0.25">
      <c r="A35" t="str">
        <f t="shared" si="34"/>
        <v>Bretagne</v>
      </c>
      <c r="B35" s="46">
        <f t="shared" si="37"/>
        <v>1</v>
      </c>
      <c r="C35" s="46">
        <f t="shared" ref="C35:BN38" si="38">IFERROR(C10/C$10,0)</f>
        <v>1</v>
      </c>
      <c r="D35" s="46">
        <f t="shared" si="38"/>
        <v>1</v>
      </c>
      <c r="E35" s="46">
        <f t="shared" si="38"/>
        <v>1</v>
      </c>
      <c r="F35" s="46">
        <f t="shared" si="38"/>
        <v>1</v>
      </c>
      <c r="G35" s="46">
        <f t="shared" si="38"/>
        <v>1</v>
      </c>
      <c r="H35" s="46">
        <f t="shared" si="38"/>
        <v>1</v>
      </c>
      <c r="I35" s="46">
        <f t="shared" si="38"/>
        <v>1</v>
      </c>
      <c r="J35" s="46">
        <f t="shared" si="38"/>
        <v>1</v>
      </c>
      <c r="K35" s="46">
        <f t="shared" si="38"/>
        <v>0</v>
      </c>
      <c r="L35" s="46">
        <f t="shared" si="38"/>
        <v>1</v>
      </c>
      <c r="M35" s="46">
        <f t="shared" si="38"/>
        <v>0</v>
      </c>
      <c r="N35" s="46">
        <f t="shared" si="38"/>
        <v>0</v>
      </c>
      <c r="O35" s="46">
        <f t="shared" si="38"/>
        <v>0</v>
      </c>
      <c r="P35" s="46">
        <f t="shared" si="38"/>
        <v>0</v>
      </c>
      <c r="Q35" s="46">
        <f t="shared" si="38"/>
        <v>0</v>
      </c>
      <c r="R35" s="46">
        <f t="shared" si="38"/>
        <v>0</v>
      </c>
      <c r="S35" s="46">
        <f t="shared" si="38"/>
        <v>0</v>
      </c>
      <c r="T35" s="46">
        <f t="shared" si="38"/>
        <v>0</v>
      </c>
      <c r="U35" s="46">
        <f t="shared" si="38"/>
        <v>0</v>
      </c>
      <c r="V35" s="46">
        <f t="shared" si="38"/>
        <v>0</v>
      </c>
      <c r="W35" s="46">
        <f t="shared" si="38"/>
        <v>0</v>
      </c>
      <c r="X35" s="46">
        <f t="shared" si="38"/>
        <v>0</v>
      </c>
      <c r="Y35" s="46">
        <f t="shared" si="38"/>
        <v>0</v>
      </c>
      <c r="Z35" s="46">
        <f t="shared" si="38"/>
        <v>0</v>
      </c>
      <c r="AA35" s="46">
        <f t="shared" si="38"/>
        <v>0</v>
      </c>
      <c r="AB35" s="46">
        <f t="shared" si="38"/>
        <v>0</v>
      </c>
      <c r="AC35" s="46">
        <f t="shared" si="38"/>
        <v>1</v>
      </c>
      <c r="AD35" s="46">
        <f t="shared" si="38"/>
        <v>1</v>
      </c>
      <c r="AE35" s="46">
        <f t="shared" si="38"/>
        <v>1</v>
      </c>
      <c r="AF35" s="46">
        <f t="shared" si="38"/>
        <v>1</v>
      </c>
      <c r="AG35" s="46">
        <f t="shared" si="38"/>
        <v>1</v>
      </c>
      <c r="AH35" s="46">
        <f t="shared" si="38"/>
        <v>0</v>
      </c>
      <c r="AI35" s="46">
        <f t="shared" si="38"/>
        <v>0</v>
      </c>
      <c r="AJ35" s="46">
        <f t="shared" si="38"/>
        <v>0</v>
      </c>
      <c r="AK35" s="46">
        <f t="shared" si="38"/>
        <v>0</v>
      </c>
      <c r="AL35" s="46">
        <f t="shared" si="38"/>
        <v>1</v>
      </c>
      <c r="AM35" s="46">
        <f t="shared" si="38"/>
        <v>1</v>
      </c>
      <c r="AN35" s="46">
        <f t="shared" si="38"/>
        <v>1</v>
      </c>
      <c r="AO35" s="46">
        <f t="shared" si="38"/>
        <v>1</v>
      </c>
      <c r="AP35" s="46">
        <f t="shared" si="38"/>
        <v>1</v>
      </c>
      <c r="AQ35" s="46">
        <f t="shared" si="38"/>
        <v>1</v>
      </c>
      <c r="AR35" s="46">
        <f t="shared" si="38"/>
        <v>1</v>
      </c>
      <c r="AS35" s="46">
        <f t="shared" si="38"/>
        <v>1</v>
      </c>
      <c r="AT35" s="46">
        <f t="shared" si="38"/>
        <v>1</v>
      </c>
      <c r="AU35" s="46">
        <f t="shared" si="38"/>
        <v>1</v>
      </c>
      <c r="AV35" s="46">
        <f t="shared" si="38"/>
        <v>1</v>
      </c>
      <c r="AW35" s="46">
        <f t="shared" si="38"/>
        <v>1</v>
      </c>
      <c r="AX35" s="46">
        <f t="shared" si="38"/>
        <v>1</v>
      </c>
      <c r="AY35" s="46">
        <f t="shared" si="38"/>
        <v>1</v>
      </c>
      <c r="AZ35" s="46">
        <f t="shared" si="38"/>
        <v>1</v>
      </c>
      <c r="BA35" s="46">
        <f t="shared" si="38"/>
        <v>1</v>
      </c>
      <c r="BB35" s="46">
        <f t="shared" si="38"/>
        <v>1</v>
      </c>
      <c r="BC35" s="46">
        <f t="shared" si="38"/>
        <v>1</v>
      </c>
      <c r="BD35" s="46">
        <f t="shared" si="38"/>
        <v>1</v>
      </c>
      <c r="BE35" s="46">
        <f t="shared" si="38"/>
        <v>1</v>
      </c>
      <c r="BF35" s="46">
        <f t="shared" si="38"/>
        <v>1</v>
      </c>
      <c r="BG35" s="46">
        <f t="shared" si="38"/>
        <v>1</v>
      </c>
      <c r="BH35" s="46">
        <f t="shared" si="38"/>
        <v>1</v>
      </c>
      <c r="BI35" s="46">
        <f t="shared" si="38"/>
        <v>1</v>
      </c>
      <c r="BJ35" s="46">
        <f t="shared" si="38"/>
        <v>1</v>
      </c>
      <c r="BK35" s="46">
        <f t="shared" si="38"/>
        <v>1</v>
      </c>
      <c r="BL35" s="46">
        <f t="shared" si="38"/>
        <v>1</v>
      </c>
      <c r="BM35" s="46">
        <f t="shared" si="38"/>
        <v>1</v>
      </c>
      <c r="BN35" s="46">
        <f t="shared" si="38"/>
        <v>1</v>
      </c>
      <c r="BO35" s="46">
        <f t="shared" si="36"/>
        <v>1</v>
      </c>
      <c r="BP35" s="46">
        <f t="shared" si="36"/>
        <v>1</v>
      </c>
      <c r="BQ35" s="46">
        <f t="shared" si="36"/>
        <v>1</v>
      </c>
      <c r="BR35" s="46">
        <f t="shared" si="36"/>
        <v>1</v>
      </c>
      <c r="BS35" s="46">
        <f t="shared" si="36"/>
        <v>1</v>
      </c>
      <c r="BT35" s="46">
        <f t="shared" si="36"/>
        <v>1</v>
      </c>
      <c r="BU35" s="46">
        <f t="shared" si="36"/>
        <v>1</v>
      </c>
      <c r="BV35" s="46">
        <f t="shared" si="36"/>
        <v>1</v>
      </c>
      <c r="BW35" s="46">
        <f t="shared" si="36"/>
        <v>1</v>
      </c>
      <c r="BX35" s="46">
        <f t="shared" si="36"/>
        <v>1</v>
      </c>
      <c r="BY35" s="46">
        <f t="shared" si="36"/>
        <v>1</v>
      </c>
      <c r="BZ35" s="46">
        <f t="shared" si="36"/>
        <v>1</v>
      </c>
      <c r="CA35" s="46">
        <f t="shared" si="36"/>
        <v>1</v>
      </c>
      <c r="CB35" s="46">
        <f t="shared" si="36"/>
        <v>1</v>
      </c>
      <c r="CC35" s="46">
        <f t="shared" si="36"/>
        <v>1</v>
      </c>
      <c r="CD35" s="46">
        <f t="shared" si="36"/>
        <v>1</v>
      </c>
      <c r="CE35" s="46">
        <f t="shared" si="36"/>
        <v>1</v>
      </c>
      <c r="CF35" s="46">
        <f t="shared" si="36"/>
        <v>1</v>
      </c>
      <c r="CG35" s="46">
        <f t="shared" si="36"/>
        <v>1</v>
      </c>
      <c r="CH35" s="46">
        <f t="shared" si="36"/>
        <v>1</v>
      </c>
      <c r="CI35" s="46">
        <f t="shared" si="36"/>
        <v>1</v>
      </c>
      <c r="CJ35" s="46">
        <f t="shared" si="36"/>
        <v>1</v>
      </c>
      <c r="CK35" s="46">
        <f t="shared" si="36"/>
        <v>1</v>
      </c>
      <c r="CL35" s="46">
        <f t="shared" si="36"/>
        <v>1</v>
      </c>
      <c r="CM35" s="46">
        <f t="shared" si="36"/>
        <v>1</v>
      </c>
      <c r="CN35" s="46">
        <f t="shared" si="36"/>
        <v>0</v>
      </c>
      <c r="CO35" s="46">
        <f t="shared" si="36"/>
        <v>1</v>
      </c>
      <c r="CP35" s="46">
        <f t="shared" si="36"/>
        <v>0</v>
      </c>
      <c r="CQ35" s="46">
        <f t="shared" si="36"/>
        <v>0</v>
      </c>
      <c r="CR35" s="46">
        <f t="shared" si="36"/>
        <v>0</v>
      </c>
      <c r="CS35" s="46">
        <f t="shared" si="36"/>
        <v>0</v>
      </c>
      <c r="CT35" s="46">
        <f t="shared" si="36"/>
        <v>0</v>
      </c>
      <c r="CU35" s="46">
        <f t="shared" si="36"/>
        <v>0</v>
      </c>
      <c r="CV35" s="46">
        <f t="shared" si="36"/>
        <v>0</v>
      </c>
    </row>
    <row r="36" spans="1:100" x14ac:dyDescent="0.25">
      <c r="A36" t="str">
        <f t="shared" si="34"/>
        <v>Centre-Val de Loire</v>
      </c>
      <c r="B36" s="46">
        <f t="shared" si="37"/>
        <v>0.7661025889577201</v>
      </c>
      <c r="C36" s="46">
        <f t="shared" si="38"/>
        <v>1.269918699186992</v>
      </c>
      <c r="D36" s="46">
        <f t="shared" si="38"/>
        <v>1.6576353056249451</v>
      </c>
      <c r="E36" s="46">
        <f t="shared" si="38"/>
        <v>1.5956873963829732</v>
      </c>
      <c r="F36" s="46">
        <f t="shared" si="38"/>
        <v>1.6406435500712386</v>
      </c>
      <c r="G36" s="46">
        <f t="shared" si="38"/>
        <v>1.9855072463768115</v>
      </c>
      <c r="H36" s="46">
        <f t="shared" si="38"/>
        <v>2.5916989121236198</v>
      </c>
      <c r="I36" s="46">
        <f t="shared" si="38"/>
        <v>2.5651324446779897</v>
      </c>
      <c r="J36" s="46">
        <f t="shared" si="38"/>
        <v>2.5651324446779897</v>
      </c>
      <c r="K36" s="46">
        <f t="shared" si="38"/>
        <v>0</v>
      </c>
      <c r="L36" s="46">
        <f t="shared" si="38"/>
        <v>1</v>
      </c>
      <c r="M36" s="46">
        <f t="shared" si="38"/>
        <v>0</v>
      </c>
      <c r="N36" s="46">
        <f t="shared" si="38"/>
        <v>0</v>
      </c>
      <c r="O36" s="46">
        <f t="shared" si="38"/>
        <v>0</v>
      </c>
      <c r="P36" s="46">
        <f t="shared" si="38"/>
        <v>0</v>
      </c>
      <c r="Q36" s="46">
        <f t="shared" si="38"/>
        <v>0</v>
      </c>
      <c r="R36" s="46">
        <f t="shared" si="38"/>
        <v>0</v>
      </c>
      <c r="S36" s="46">
        <f t="shared" si="38"/>
        <v>0</v>
      </c>
      <c r="T36" s="46">
        <f t="shared" si="38"/>
        <v>0</v>
      </c>
      <c r="U36" s="46">
        <f t="shared" si="38"/>
        <v>0</v>
      </c>
      <c r="V36" s="46">
        <f t="shared" si="38"/>
        <v>0</v>
      </c>
      <c r="W36" s="46">
        <f t="shared" si="38"/>
        <v>0</v>
      </c>
      <c r="X36" s="46">
        <f t="shared" si="38"/>
        <v>0</v>
      </c>
      <c r="Y36" s="46">
        <f t="shared" si="38"/>
        <v>0</v>
      </c>
      <c r="Z36" s="46">
        <f t="shared" si="38"/>
        <v>0</v>
      </c>
      <c r="AA36" s="46">
        <f t="shared" si="38"/>
        <v>0</v>
      </c>
      <c r="AB36" s="46">
        <f t="shared" si="38"/>
        <v>0</v>
      </c>
      <c r="AC36" s="46">
        <f t="shared" si="38"/>
        <v>0.7347893655859471</v>
      </c>
      <c r="AD36" s="46">
        <f t="shared" si="38"/>
        <v>2.2000000000000002</v>
      </c>
      <c r="AE36" s="46">
        <f t="shared" si="38"/>
        <v>2.994055307599127</v>
      </c>
      <c r="AF36" s="46">
        <f t="shared" si="38"/>
        <v>2.9528109510952141</v>
      </c>
      <c r="AG36" s="46">
        <f t="shared" si="38"/>
        <v>2.9792494701574723</v>
      </c>
      <c r="AH36" s="46">
        <f t="shared" si="38"/>
        <v>0</v>
      </c>
      <c r="AI36" s="46">
        <f t="shared" si="38"/>
        <v>0</v>
      </c>
      <c r="AJ36" s="46">
        <f t="shared" si="38"/>
        <v>0</v>
      </c>
      <c r="AK36" s="46">
        <f t="shared" si="38"/>
        <v>0</v>
      </c>
      <c r="AL36" s="46">
        <f t="shared" si="38"/>
        <v>0.77305129561078789</v>
      </c>
      <c r="AM36" s="46">
        <f t="shared" si="38"/>
        <v>1</v>
      </c>
      <c r="AN36" s="46">
        <f t="shared" si="38"/>
        <v>1.2935752202703441</v>
      </c>
      <c r="AO36" s="46">
        <f t="shared" si="38"/>
        <v>1.2660904239904485</v>
      </c>
      <c r="AP36" s="46">
        <f t="shared" si="38"/>
        <v>1.2804371061201292</v>
      </c>
      <c r="AQ36" s="46">
        <f t="shared" si="38"/>
        <v>5</v>
      </c>
      <c r="AR36" s="46">
        <f t="shared" si="38"/>
        <v>6.4678761013517212</v>
      </c>
      <c r="AS36" s="46">
        <f t="shared" si="38"/>
        <v>6.4021855306006454</v>
      </c>
      <c r="AT36" s="46">
        <f t="shared" si="38"/>
        <v>6.4021855306006454</v>
      </c>
      <c r="AU36" s="46">
        <f t="shared" si="38"/>
        <v>0.75589996062370168</v>
      </c>
      <c r="AV36" s="46">
        <f t="shared" si="38"/>
        <v>1.34375</v>
      </c>
      <c r="AW36" s="46">
        <f t="shared" si="38"/>
        <v>1.7776823257025396</v>
      </c>
      <c r="AX36" s="46">
        <f t="shared" si="38"/>
        <v>1.741693333283314</v>
      </c>
      <c r="AY36" s="46">
        <f t="shared" si="38"/>
        <v>1.756841573323886</v>
      </c>
      <c r="AZ36" s="46">
        <f t="shared" si="38"/>
        <v>1.3333333333333333</v>
      </c>
      <c r="BA36" s="46">
        <f t="shared" si="38"/>
        <v>1.7639018425575588</v>
      </c>
      <c r="BB36" s="46">
        <f t="shared" si="38"/>
        <v>1.7432226463988945</v>
      </c>
      <c r="BC36" s="46">
        <f t="shared" si="38"/>
        <v>1.7432226463988945</v>
      </c>
      <c r="BD36" s="46">
        <f t="shared" si="38"/>
        <v>0.76898221845893311</v>
      </c>
      <c r="BE36" s="46">
        <f t="shared" si="38"/>
        <v>1.4754098360655739</v>
      </c>
      <c r="BF36" s="46">
        <f t="shared" si="38"/>
        <v>1.9186527342886366</v>
      </c>
      <c r="BG36" s="46">
        <f t="shared" si="38"/>
        <v>1.8382649357146938</v>
      </c>
      <c r="BH36" s="46">
        <f t="shared" si="38"/>
        <v>1.8892617689432667</v>
      </c>
      <c r="BI36" s="46">
        <f t="shared" si="38"/>
        <v>1.625</v>
      </c>
      <c r="BJ36" s="46">
        <f t="shared" si="38"/>
        <v>2.1131828031817901</v>
      </c>
      <c r="BK36" s="46">
        <f t="shared" si="38"/>
        <v>2.0808119205166813</v>
      </c>
      <c r="BL36" s="46">
        <f t="shared" si="38"/>
        <v>2.0808119205166813</v>
      </c>
      <c r="BM36" s="46">
        <f t="shared" si="38"/>
        <v>0.75722277305940566</v>
      </c>
      <c r="BN36" s="46">
        <f t="shared" si="38"/>
        <v>1.4018691588785046</v>
      </c>
      <c r="BO36" s="46">
        <f t="shared" si="36"/>
        <v>1.8513298975604437</v>
      </c>
      <c r="BP36" s="46">
        <f t="shared" si="36"/>
        <v>1.5730086953828524</v>
      </c>
      <c r="BQ36" s="46">
        <f t="shared" si="36"/>
        <v>1.854738921483625</v>
      </c>
      <c r="BR36" s="46">
        <f t="shared" si="36"/>
        <v>2.1363636363636362</v>
      </c>
      <c r="BS36" s="46">
        <f t="shared" si="36"/>
        <v>2.821314562070143</v>
      </c>
      <c r="BT36" s="46">
        <f t="shared" si="36"/>
        <v>2.8265097079215606</v>
      </c>
      <c r="BU36" s="46">
        <f t="shared" si="36"/>
        <v>2.8265097079215606</v>
      </c>
      <c r="BV36" s="46">
        <f t="shared" si="36"/>
        <v>0.77201497578014933</v>
      </c>
      <c r="BW36" s="46">
        <f t="shared" si="36"/>
        <v>1.3013698630136987</v>
      </c>
      <c r="BX36" s="46">
        <f t="shared" si="36"/>
        <v>1.6856795578332102</v>
      </c>
      <c r="BY36" s="46">
        <f t="shared" si="36"/>
        <v>0.96694615270974493</v>
      </c>
      <c r="BZ36" s="46">
        <f t="shared" si="36"/>
        <v>1.6128925806125995</v>
      </c>
      <c r="CA36" s="46">
        <f t="shared" si="36"/>
        <v>1.8636363636363635</v>
      </c>
      <c r="CB36" s="46">
        <f t="shared" si="36"/>
        <v>2.4139899122463149</v>
      </c>
      <c r="CC36" s="46">
        <f t="shared" si="36"/>
        <v>2.3097547817098136</v>
      </c>
      <c r="CD36" s="46">
        <f t="shared" si="36"/>
        <v>2.3097547817098136</v>
      </c>
      <c r="CE36" s="46">
        <f t="shared" si="36"/>
        <v>0.78903958558641962</v>
      </c>
      <c r="CF36" s="46">
        <f t="shared" si="36"/>
        <v>1.1636363636363636</v>
      </c>
      <c r="CG36" s="46">
        <f t="shared" si="36"/>
        <v>1.4747502975678224</v>
      </c>
      <c r="CH36" s="46">
        <f t="shared" si="36"/>
        <v>1.1265770406943678</v>
      </c>
      <c r="CI36" s="46">
        <f t="shared" si="36"/>
        <v>1.2972462406584682</v>
      </c>
      <c r="CJ36" s="46">
        <f t="shared" si="36"/>
        <v>8</v>
      </c>
      <c r="CK36" s="46">
        <f t="shared" si="36"/>
        <v>10.13890829577878</v>
      </c>
      <c r="CL36" s="46">
        <f t="shared" si="36"/>
        <v>8.9185679045269683</v>
      </c>
      <c r="CM36" s="46">
        <f t="shared" si="36"/>
        <v>8.9185679045269683</v>
      </c>
      <c r="CN36" s="46">
        <f t="shared" si="36"/>
        <v>0</v>
      </c>
      <c r="CO36" s="46">
        <f t="shared" si="36"/>
        <v>1.1200000000000001</v>
      </c>
      <c r="CP36" s="46">
        <f t="shared" si="36"/>
        <v>0</v>
      </c>
      <c r="CQ36" s="46">
        <f t="shared" si="36"/>
        <v>0</v>
      </c>
      <c r="CR36" s="46">
        <f t="shared" si="36"/>
        <v>0</v>
      </c>
      <c r="CS36" s="46">
        <f t="shared" si="36"/>
        <v>0</v>
      </c>
      <c r="CT36" s="46">
        <f t="shared" si="36"/>
        <v>0</v>
      </c>
      <c r="CU36" s="46">
        <f t="shared" si="36"/>
        <v>0</v>
      </c>
      <c r="CV36" s="46">
        <f t="shared" si="36"/>
        <v>0</v>
      </c>
    </row>
    <row r="37" spans="1:100" x14ac:dyDescent="0.25">
      <c r="A37" t="str">
        <f t="shared" si="34"/>
        <v>Grand Est</v>
      </c>
      <c r="B37" s="46">
        <f t="shared" si="37"/>
        <v>1.6500364180232243</v>
      </c>
      <c r="C37" s="46">
        <f t="shared" si="38"/>
        <v>2.7626016260162602</v>
      </c>
      <c r="D37" s="46">
        <f t="shared" si="38"/>
        <v>1.6742670621330351</v>
      </c>
      <c r="E37" s="46">
        <f t="shared" si="38"/>
        <v>1.6290011135040143</v>
      </c>
      <c r="F37" s="46">
        <f t="shared" si="38"/>
        <v>1.671381164267322</v>
      </c>
      <c r="G37" s="46">
        <f t="shared" si="38"/>
        <v>4.2318840579710146</v>
      </c>
      <c r="H37" s="46">
        <f t="shared" si="38"/>
        <v>2.564721609624165</v>
      </c>
      <c r="I37" s="46">
        <f t="shared" si="38"/>
        <v>2.5603008545446651</v>
      </c>
      <c r="J37" s="46">
        <f t="shared" si="38"/>
        <v>2.5603008545446651</v>
      </c>
      <c r="K37" s="46">
        <f t="shared" si="38"/>
        <v>0</v>
      </c>
      <c r="L37" s="46">
        <f t="shared" si="38"/>
        <v>0.5</v>
      </c>
      <c r="M37" s="46">
        <f t="shared" si="38"/>
        <v>0</v>
      </c>
      <c r="N37" s="46">
        <f t="shared" si="38"/>
        <v>0</v>
      </c>
      <c r="O37" s="46">
        <f t="shared" si="38"/>
        <v>0</v>
      </c>
      <c r="P37" s="46">
        <f t="shared" si="38"/>
        <v>0</v>
      </c>
      <c r="Q37" s="46">
        <f t="shared" si="38"/>
        <v>0</v>
      </c>
      <c r="R37" s="46">
        <f t="shared" si="38"/>
        <v>0</v>
      </c>
      <c r="S37" s="46">
        <f t="shared" si="38"/>
        <v>0</v>
      </c>
      <c r="T37" s="46">
        <f t="shared" si="38"/>
        <v>0</v>
      </c>
      <c r="U37" s="46">
        <f t="shared" si="38"/>
        <v>0</v>
      </c>
      <c r="V37" s="46">
        <f t="shared" si="38"/>
        <v>0</v>
      </c>
      <c r="W37" s="46">
        <f t="shared" si="38"/>
        <v>0</v>
      </c>
      <c r="X37" s="46">
        <f t="shared" si="38"/>
        <v>0</v>
      </c>
      <c r="Y37" s="46">
        <f t="shared" si="38"/>
        <v>0</v>
      </c>
      <c r="Z37" s="46">
        <f t="shared" si="38"/>
        <v>0</v>
      </c>
      <c r="AA37" s="46">
        <f t="shared" si="38"/>
        <v>0</v>
      </c>
      <c r="AB37" s="46">
        <f t="shared" si="38"/>
        <v>0</v>
      </c>
      <c r="AC37" s="46">
        <f t="shared" si="38"/>
        <v>1.791947794175395</v>
      </c>
      <c r="AD37" s="46">
        <f t="shared" si="38"/>
        <v>3.8</v>
      </c>
      <c r="AE37" s="46">
        <f t="shared" si="38"/>
        <v>2.1205974930473102</v>
      </c>
      <c r="AF37" s="46">
        <f t="shared" si="38"/>
        <v>2.1486653364176274</v>
      </c>
      <c r="AG37" s="46">
        <f t="shared" si="38"/>
        <v>2.1249016668887721</v>
      </c>
      <c r="AH37" s="46">
        <f t="shared" si="38"/>
        <v>0</v>
      </c>
      <c r="AI37" s="46">
        <f t="shared" si="38"/>
        <v>0</v>
      </c>
      <c r="AJ37" s="46">
        <f t="shared" si="38"/>
        <v>0</v>
      </c>
      <c r="AK37" s="46">
        <f t="shared" si="38"/>
        <v>0</v>
      </c>
      <c r="AL37" s="46">
        <f t="shared" si="38"/>
        <v>1.7861290322580645</v>
      </c>
      <c r="AM37" s="46">
        <f t="shared" si="38"/>
        <v>2.4666666666666668</v>
      </c>
      <c r="AN37" s="46">
        <f t="shared" si="38"/>
        <v>1.38101258202396</v>
      </c>
      <c r="AO37" s="46">
        <f t="shared" si="38"/>
        <v>1.407739030374388</v>
      </c>
      <c r="AP37" s="46">
        <f t="shared" si="38"/>
        <v>1.381157662290835</v>
      </c>
      <c r="AQ37" s="46">
        <f t="shared" si="38"/>
        <v>7</v>
      </c>
      <c r="AR37" s="46">
        <f t="shared" si="38"/>
        <v>3.9190897597977243</v>
      </c>
      <c r="AS37" s="46">
        <f t="shared" si="38"/>
        <v>3.9195014740685856</v>
      </c>
      <c r="AT37" s="46">
        <f t="shared" si="38"/>
        <v>3.9195014740685856</v>
      </c>
      <c r="AU37" s="46">
        <f t="shared" si="38"/>
        <v>1.6368703623798375</v>
      </c>
      <c r="AV37" s="46">
        <f t="shared" si="38"/>
        <v>2.5625</v>
      </c>
      <c r="AW37" s="46">
        <f t="shared" si="38"/>
        <v>1.5654874441457871</v>
      </c>
      <c r="AX37" s="46">
        <f t="shared" si="38"/>
        <v>1.6429916844045007</v>
      </c>
      <c r="AY37" s="46">
        <f t="shared" si="38"/>
        <v>1.5733083335147358</v>
      </c>
      <c r="AZ37" s="46">
        <f t="shared" si="38"/>
        <v>3.3333333333333335</v>
      </c>
      <c r="BA37" s="46">
        <f t="shared" si="38"/>
        <v>2.0364064314091541</v>
      </c>
      <c r="BB37" s="46">
        <f t="shared" si="38"/>
        <v>2.0465799460354286</v>
      </c>
      <c r="BC37" s="46">
        <f t="shared" si="38"/>
        <v>2.0465799460354286</v>
      </c>
      <c r="BD37" s="46">
        <f t="shared" si="38"/>
        <v>1.7038893593000282</v>
      </c>
      <c r="BE37" s="46">
        <f t="shared" si="38"/>
        <v>3.1147540983606556</v>
      </c>
      <c r="BF37" s="46">
        <f t="shared" si="38"/>
        <v>1.8280260284272345</v>
      </c>
      <c r="BG37" s="46">
        <f t="shared" si="38"/>
        <v>1.9264093145596337</v>
      </c>
      <c r="BH37" s="46">
        <f t="shared" si="38"/>
        <v>1.8663950992017115</v>
      </c>
      <c r="BI37" s="46">
        <f t="shared" si="38"/>
        <v>3.4375</v>
      </c>
      <c r="BJ37" s="46">
        <f t="shared" si="38"/>
        <v>2.0174431991359776</v>
      </c>
      <c r="BK37" s="46">
        <f t="shared" si="38"/>
        <v>2.0597880124413623</v>
      </c>
      <c r="BL37" s="46">
        <f t="shared" si="38"/>
        <v>2.0597880124413623</v>
      </c>
      <c r="BM37" s="46">
        <f t="shared" si="38"/>
        <v>1.6098019504979288</v>
      </c>
      <c r="BN37" s="46">
        <f t="shared" si="38"/>
        <v>3.0841121495327104</v>
      </c>
      <c r="BO37" s="46">
        <f t="shared" si="36"/>
        <v>1.9158332791053965</v>
      </c>
      <c r="BP37" s="46">
        <f t="shared" si="36"/>
        <v>1.6753169729827959</v>
      </c>
      <c r="BQ37" s="46">
        <f t="shared" si="36"/>
        <v>2.0629320712176802</v>
      </c>
      <c r="BR37" s="46">
        <f t="shared" si="36"/>
        <v>4.3636363636363633</v>
      </c>
      <c r="BS37" s="46">
        <f t="shared" si="36"/>
        <v>2.7106665899408591</v>
      </c>
      <c r="BT37" s="46">
        <f t="shared" si="36"/>
        <v>2.918793145392288</v>
      </c>
      <c r="BU37" s="46">
        <f t="shared" si="36"/>
        <v>2.918793145392288</v>
      </c>
      <c r="BV37" s="46">
        <f t="shared" si="36"/>
        <v>1.4982952827579108</v>
      </c>
      <c r="BW37" s="46">
        <f t="shared" si="36"/>
        <v>3.0205479452054793</v>
      </c>
      <c r="BX37" s="46">
        <f t="shared" si="36"/>
        <v>2.01598975847108</v>
      </c>
      <c r="BY37" s="46">
        <f t="shared" si="36"/>
        <v>1.0303070348225463</v>
      </c>
      <c r="BZ37" s="46">
        <f t="shared" si="36"/>
        <v>1.9934525165003452</v>
      </c>
      <c r="CA37" s="46">
        <f t="shared" si="36"/>
        <v>4.2727272727272725</v>
      </c>
      <c r="CB37" s="46">
        <f t="shared" si="36"/>
        <v>2.8517257725476295</v>
      </c>
      <c r="CC37" s="46">
        <f t="shared" si="36"/>
        <v>2.8198456335240913</v>
      </c>
      <c r="CD37" s="46">
        <f t="shared" si="36"/>
        <v>2.8198456335240913</v>
      </c>
      <c r="CE37" s="46">
        <f t="shared" si="36"/>
        <v>1.447569191666281</v>
      </c>
      <c r="CF37" s="46">
        <f t="shared" si="36"/>
        <v>2.5030303030303029</v>
      </c>
      <c r="CG37" s="46">
        <f t="shared" si="36"/>
        <v>1.7291265367074389</v>
      </c>
      <c r="CH37" s="46">
        <f t="shared" si="36"/>
        <v>1.2139823452837999</v>
      </c>
      <c r="CI37" s="46">
        <f t="shared" si="36"/>
        <v>1.5404255508987896</v>
      </c>
      <c r="CJ37" s="46">
        <f t="shared" si="36"/>
        <v>15</v>
      </c>
      <c r="CK37" s="46">
        <f t="shared" si="36"/>
        <v>10.362198979057897</v>
      </c>
      <c r="CL37" s="46">
        <f t="shared" si="36"/>
        <v>9.2313637735460166</v>
      </c>
      <c r="CM37" s="46">
        <f t="shared" si="36"/>
        <v>9.2313637735460166</v>
      </c>
      <c r="CN37" s="46">
        <f t="shared" si="36"/>
        <v>0</v>
      </c>
      <c r="CO37" s="46">
        <f t="shared" si="36"/>
        <v>2.2933333333333334</v>
      </c>
      <c r="CP37" s="46">
        <f t="shared" si="36"/>
        <v>0</v>
      </c>
      <c r="CQ37" s="46">
        <f t="shared" si="36"/>
        <v>0</v>
      </c>
      <c r="CR37" s="46">
        <f t="shared" si="36"/>
        <v>0</v>
      </c>
      <c r="CS37" s="46">
        <f t="shared" si="36"/>
        <v>0</v>
      </c>
      <c r="CT37" s="46">
        <f t="shared" si="36"/>
        <v>0</v>
      </c>
      <c r="CU37" s="46">
        <f t="shared" si="36"/>
        <v>0</v>
      </c>
      <c r="CV37" s="46">
        <f t="shared" si="36"/>
        <v>0</v>
      </c>
    </row>
    <row r="38" spans="1:100" x14ac:dyDescent="0.25">
      <c r="A38" s="54" t="str">
        <f t="shared" si="34"/>
        <v>Hauts-de-France</v>
      </c>
      <c r="B38" s="46">
        <f t="shared" si="37"/>
        <v>1.785025591407442</v>
      </c>
      <c r="C38" s="46">
        <f t="shared" si="38"/>
        <v>4.178861788617886</v>
      </c>
      <c r="D38" s="53">
        <f t="shared" si="38"/>
        <v>2.3410654775671715</v>
      </c>
      <c r="E38" s="53">
        <f t="shared" si="38"/>
        <v>2.2595672759307459</v>
      </c>
      <c r="F38" s="53">
        <f t="shared" si="38"/>
        <v>2.3106243240541118</v>
      </c>
      <c r="G38" s="53">
        <f t="shared" si="38"/>
        <v>6.6086956521739131</v>
      </c>
      <c r="H38" s="53">
        <f t="shared" si="38"/>
        <v>3.7022974258666763</v>
      </c>
      <c r="I38" s="53">
        <f t="shared" si="38"/>
        <v>3.654156011040067</v>
      </c>
      <c r="J38" s="53">
        <f t="shared" si="38"/>
        <v>3.654156011040067</v>
      </c>
      <c r="K38" s="46">
        <f t="shared" si="38"/>
        <v>0</v>
      </c>
      <c r="L38" s="46">
        <f t="shared" si="38"/>
        <v>1.5</v>
      </c>
      <c r="M38" s="46">
        <f t="shared" si="38"/>
        <v>0</v>
      </c>
      <c r="N38" s="46">
        <f t="shared" si="38"/>
        <v>0</v>
      </c>
      <c r="O38" s="46">
        <f t="shared" si="38"/>
        <v>0</v>
      </c>
      <c r="P38" s="46">
        <f t="shared" si="38"/>
        <v>0</v>
      </c>
      <c r="Q38" s="46">
        <f t="shared" si="38"/>
        <v>0</v>
      </c>
      <c r="R38" s="46">
        <f t="shared" si="38"/>
        <v>0</v>
      </c>
      <c r="S38" s="46">
        <f t="shared" si="38"/>
        <v>0</v>
      </c>
      <c r="T38" s="46">
        <f t="shared" si="38"/>
        <v>0</v>
      </c>
      <c r="U38" s="46">
        <f t="shared" si="38"/>
        <v>0</v>
      </c>
      <c r="V38" s="46">
        <f t="shared" si="38"/>
        <v>0</v>
      </c>
      <c r="W38" s="46">
        <f t="shared" si="38"/>
        <v>0</v>
      </c>
      <c r="X38" s="46">
        <f t="shared" si="38"/>
        <v>0</v>
      </c>
      <c r="Y38" s="46">
        <f t="shared" si="38"/>
        <v>0</v>
      </c>
      <c r="Z38" s="46">
        <f t="shared" si="38"/>
        <v>0</v>
      </c>
      <c r="AA38" s="46">
        <f t="shared" si="38"/>
        <v>0</v>
      </c>
      <c r="AB38" s="46">
        <f t="shared" si="38"/>
        <v>0</v>
      </c>
      <c r="AC38" s="46">
        <f t="shared" si="38"/>
        <v>2.0251652256278811</v>
      </c>
      <c r="AD38" s="46">
        <f t="shared" si="38"/>
        <v>3</v>
      </c>
      <c r="AE38" s="46">
        <f t="shared" si="38"/>
        <v>1.4813606129691872</v>
      </c>
      <c r="AF38" s="46">
        <f t="shared" si="38"/>
        <v>1.5442531638108532</v>
      </c>
      <c r="AG38" s="46">
        <f t="shared" si="38"/>
        <v>1.4892683081516465</v>
      </c>
      <c r="AH38" s="46">
        <f t="shared" si="38"/>
        <v>0</v>
      </c>
      <c r="AI38" s="46">
        <f t="shared" si="38"/>
        <v>0</v>
      </c>
      <c r="AJ38" s="46">
        <f t="shared" si="38"/>
        <v>0</v>
      </c>
      <c r="AK38" s="46">
        <f t="shared" si="38"/>
        <v>0</v>
      </c>
      <c r="AL38" s="46">
        <f t="shared" si="38"/>
        <v>1.9895742993125332</v>
      </c>
      <c r="AM38" s="46">
        <f t="shared" si="38"/>
        <v>3.8</v>
      </c>
      <c r="AN38" s="53">
        <f t="shared" si="38"/>
        <v>1.9099563164406739</v>
      </c>
      <c r="AO38" s="53">
        <f t="shared" si="38"/>
        <v>2.0233815153361774</v>
      </c>
      <c r="AP38" s="53">
        <f t="shared" si="38"/>
        <v>1.9228926657747931</v>
      </c>
      <c r="AQ38" s="46">
        <f t="shared" si="38"/>
        <v>13</v>
      </c>
      <c r="AR38" s="53">
        <f t="shared" si="38"/>
        <v>6.534061082560199</v>
      </c>
      <c r="AS38" s="53">
        <f t="shared" si="38"/>
        <v>6.578317014492713</v>
      </c>
      <c r="AT38" s="53">
        <f t="shared" si="38"/>
        <v>6.578317014492713</v>
      </c>
      <c r="AU38" s="46">
        <f t="shared" si="38"/>
        <v>1.7901502665563187</v>
      </c>
      <c r="AV38" s="46">
        <f t="shared" si="38"/>
        <v>4.46875</v>
      </c>
      <c r="AW38" s="53">
        <f t="shared" si="38"/>
        <v>2.4962988211020174</v>
      </c>
      <c r="AX38" s="53">
        <f t="shared" si="38"/>
        <v>2.7802515598692681</v>
      </c>
      <c r="AY38" s="53">
        <f t="shared" si="38"/>
        <v>2.5351163093902334</v>
      </c>
      <c r="AZ38" s="46">
        <f t="shared" si="38"/>
        <v>8.1666666666666661</v>
      </c>
      <c r="BA38" s="53">
        <f t="shared" si="38"/>
        <v>4.5620006427598634</v>
      </c>
      <c r="BB38" s="53">
        <f t="shared" si="38"/>
        <v>4.6329398288157169</v>
      </c>
      <c r="BC38" s="53">
        <f t="shared" si="38"/>
        <v>4.6329398288157169</v>
      </c>
      <c r="BD38" s="46">
        <f t="shared" si="38"/>
        <v>1.7238814563928875</v>
      </c>
      <c r="BE38" s="46">
        <f t="shared" si="38"/>
        <v>4.5737704918032787</v>
      </c>
      <c r="BF38" s="53">
        <f t="shared" si="38"/>
        <v>2.6531815600439272</v>
      </c>
      <c r="BG38" s="53">
        <f t="shared" si="38"/>
        <v>2.9860359015522286</v>
      </c>
      <c r="BH38" s="53">
        <f t="shared" si="38"/>
        <v>2.743880224794069</v>
      </c>
      <c r="BI38" s="46">
        <f t="shared" si="38"/>
        <v>5.6875</v>
      </c>
      <c r="BJ38" s="53">
        <f t="shared" si="38"/>
        <v>3.2992407795259497</v>
      </c>
      <c r="BK38" s="53">
        <f t="shared" si="38"/>
        <v>3.4120248942275713</v>
      </c>
      <c r="BL38" s="53">
        <f t="shared" si="38"/>
        <v>3.4120248942275713</v>
      </c>
      <c r="BM38" s="46">
        <f t="shared" si="38"/>
        <v>1.6078189366374405</v>
      </c>
      <c r="BN38" s="46">
        <f t="shared" ref="BN38:CV41" si="39">IFERROR(BN13/BN$10,0)</f>
        <v>4.7943925233644862</v>
      </c>
      <c r="BO38" s="53">
        <f t="shared" si="39"/>
        <v>2.9819231594518847</v>
      </c>
      <c r="BP38" s="53">
        <f t="shared" si="39"/>
        <v>2.6457634254543976</v>
      </c>
      <c r="BQ38" s="53">
        <f t="shared" si="39"/>
        <v>3.2403067733034301</v>
      </c>
      <c r="BR38" s="46">
        <f t="shared" si="39"/>
        <v>7.3181818181818183</v>
      </c>
      <c r="BS38" s="53">
        <f t="shared" si="39"/>
        <v>4.5516206156191403</v>
      </c>
      <c r="BT38" s="53">
        <f t="shared" si="39"/>
        <v>4.9460184993530198</v>
      </c>
      <c r="BU38" s="53">
        <f t="shared" si="39"/>
        <v>4.9460184993530198</v>
      </c>
      <c r="BV38" s="46">
        <f t="shared" si="39"/>
        <v>1.4538375436632764</v>
      </c>
      <c r="BW38" s="46">
        <f t="shared" si="39"/>
        <v>4.1164383561643838</v>
      </c>
      <c r="BX38" s="53">
        <f t="shared" si="39"/>
        <v>2.8314293946434175</v>
      </c>
      <c r="BY38" s="53">
        <f t="shared" si="39"/>
        <v>1.4825127119328245</v>
      </c>
      <c r="BZ38" s="53">
        <f t="shared" si="39"/>
        <v>2.8321819680496132</v>
      </c>
      <c r="CA38" s="46">
        <f t="shared" si="39"/>
        <v>5.2272727272727275</v>
      </c>
      <c r="CB38" s="53">
        <f t="shared" si="39"/>
        <v>3.5954998892802128</v>
      </c>
      <c r="CC38" s="53">
        <f t="shared" si="39"/>
        <v>3.5964555470846324</v>
      </c>
      <c r="CD38" s="53">
        <f t="shared" si="39"/>
        <v>3.5964555470846324</v>
      </c>
      <c r="CE38" s="46">
        <f t="shared" si="39"/>
        <v>1.3336980352386203</v>
      </c>
      <c r="CF38" s="46">
        <f t="shared" si="39"/>
        <v>3.9393939393939394</v>
      </c>
      <c r="CG38" s="53">
        <f t="shared" si="39"/>
        <v>2.9537375292669736</v>
      </c>
      <c r="CH38" s="53">
        <f t="shared" si="39"/>
        <v>1.8565914256996288</v>
      </c>
      <c r="CI38" s="53">
        <f t="shared" si="39"/>
        <v>2.4225083643870464</v>
      </c>
      <c r="CJ38" s="46">
        <f t="shared" si="39"/>
        <v>17</v>
      </c>
      <c r="CK38" s="53">
        <f t="shared" si="39"/>
        <v>12.746513491682865</v>
      </c>
      <c r="CL38" s="53">
        <f t="shared" si="39"/>
        <v>10.454055326316409</v>
      </c>
      <c r="CM38" s="53">
        <f t="shared" si="39"/>
        <v>10.454055326316409</v>
      </c>
      <c r="CN38" s="46">
        <f t="shared" si="39"/>
        <v>0</v>
      </c>
      <c r="CO38" s="46">
        <f t="shared" si="39"/>
        <v>3.68</v>
      </c>
      <c r="CP38" s="46">
        <f t="shared" si="39"/>
        <v>0</v>
      </c>
      <c r="CQ38" s="46">
        <f t="shared" si="39"/>
        <v>0</v>
      </c>
      <c r="CR38" s="46">
        <f t="shared" si="39"/>
        <v>0</v>
      </c>
      <c r="CS38" s="46">
        <f t="shared" si="39"/>
        <v>0</v>
      </c>
      <c r="CT38" s="46">
        <f t="shared" si="39"/>
        <v>0</v>
      </c>
      <c r="CU38" s="46">
        <f t="shared" si="39"/>
        <v>0</v>
      </c>
      <c r="CV38" s="46">
        <f t="shared" si="39"/>
        <v>0</v>
      </c>
    </row>
    <row r="39" spans="1:100" x14ac:dyDescent="0.25">
      <c r="A39" s="54" t="str">
        <f t="shared" si="34"/>
        <v>Ile-de-France</v>
      </c>
      <c r="B39" s="46">
        <f t="shared" si="37"/>
        <v>3.6756936862553622</v>
      </c>
      <c r="C39" s="46">
        <f t="shared" ref="C39:BN42" si="40">IFERROR(C14/C$10,0)</f>
        <v>8.8829268292682926</v>
      </c>
      <c r="D39" s="53">
        <f t="shared" si="40"/>
        <v>2.4166667811533107</v>
      </c>
      <c r="E39" s="53">
        <f t="shared" si="40"/>
        <v>2.1796031482572724</v>
      </c>
      <c r="F39" s="53">
        <f t="shared" si="40"/>
        <v>2.3205790962652229</v>
      </c>
      <c r="G39" s="53">
        <f t="shared" si="40"/>
        <v>16.739130434782609</v>
      </c>
      <c r="H39" s="53">
        <f t="shared" si="40"/>
        <v>4.55400581865017</v>
      </c>
      <c r="I39" s="53">
        <f t="shared" si="40"/>
        <v>4.372936637125628</v>
      </c>
      <c r="J39" s="53">
        <f t="shared" si="40"/>
        <v>4.372936637125628</v>
      </c>
      <c r="K39" s="46">
        <f t="shared" si="40"/>
        <v>0</v>
      </c>
      <c r="L39" s="46">
        <f t="shared" si="40"/>
        <v>3.5</v>
      </c>
      <c r="M39" s="46">
        <f t="shared" si="40"/>
        <v>0</v>
      </c>
      <c r="N39" s="46">
        <f t="shared" si="40"/>
        <v>0</v>
      </c>
      <c r="O39" s="46">
        <f t="shared" si="40"/>
        <v>0</v>
      </c>
      <c r="P39" s="46">
        <f t="shared" si="40"/>
        <v>0</v>
      </c>
      <c r="Q39" s="46">
        <f t="shared" si="40"/>
        <v>0</v>
      </c>
      <c r="R39" s="46">
        <f t="shared" si="40"/>
        <v>0</v>
      </c>
      <c r="S39" s="46">
        <f t="shared" si="40"/>
        <v>0</v>
      </c>
      <c r="T39" s="46">
        <f t="shared" si="40"/>
        <v>0</v>
      </c>
      <c r="U39" s="46">
        <f t="shared" si="40"/>
        <v>0</v>
      </c>
      <c r="V39" s="46">
        <f t="shared" si="40"/>
        <v>0</v>
      </c>
      <c r="W39" s="46">
        <f t="shared" si="40"/>
        <v>0</v>
      </c>
      <c r="X39" s="46">
        <f t="shared" si="40"/>
        <v>0</v>
      </c>
      <c r="Y39" s="46">
        <f t="shared" si="40"/>
        <v>0</v>
      </c>
      <c r="Z39" s="46">
        <f t="shared" si="40"/>
        <v>0</v>
      </c>
      <c r="AA39" s="46">
        <f t="shared" si="40"/>
        <v>0</v>
      </c>
      <c r="AB39" s="46">
        <f t="shared" si="40"/>
        <v>0</v>
      </c>
      <c r="AC39" s="46">
        <f t="shared" si="40"/>
        <v>4.6706673044839988</v>
      </c>
      <c r="AD39" s="46">
        <f t="shared" si="40"/>
        <v>20.2</v>
      </c>
      <c r="AE39" s="46">
        <f t="shared" si="40"/>
        <v>4.3248638113460398</v>
      </c>
      <c r="AF39" s="46">
        <f t="shared" si="40"/>
        <v>4.3908040541266748</v>
      </c>
      <c r="AG39" s="46">
        <f t="shared" si="40"/>
        <v>4.3066380319573838</v>
      </c>
      <c r="AH39" s="46">
        <f t="shared" si="40"/>
        <v>0</v>
      </c>
      <c r="AI39" s="46">
        <f t="shared" si="40"/>
        <v>0</v>
      </c>
      <c r="AJ39" s="46">
        <f t="shared" si="40"/>
        <v>0</v>
      </c>
      <c r="AK39" s="46">
        <f t="shared" si="40"/>
        <v>0</v>
      </c>
      <c r="AL39" s="46">
        <f t="shared" si="40"/>
        <v>4.6479323109465893</v>
      </c>
      <c r="AM39" s="46">
        <f t="shared" si="40"/>
        <v>12.733333333333333</v>
      </c>
      <c r="AN39" s="53">
        <f t="shared" si="40"/>
        <v>2.739569443243481</v>
      </c>
      <c r="AO39" s="53">
        <f t="shared" si="40"/>
        <v>2.793371829763208</v>
      </c>
      <c r="AP39" s="53">
        <f t="shared" si="40"/>
        <v>2.7083217198314671</v>
      </c>
      <c r="AQ39" s="46">
        <f t="shared" si="40"/>
        <v>48</v>
      </c>
      <c r="AR39" s="53">
        <f t="shared" si="40"/>
        <v>10.327172770341919</v>
      </c>
      <c r="AS39" s="53">
        <f t="shared" si="40"/>
        <v>10.209380305123856</v>
      </c>
      <c r="AT39" s="53">
        <f t="shared" si="40"/>
        <v>10.209380305123856</v>
      </c>
      <c r="AU39" s="46">
        <f t="shared" si="40"/>
        <v>3.9418999181821825</v>
      </c>
      <c r="AV39" s="46">
        <f t="shared" si="40"/>
        <v>11.21875</v>
      </c>
      <c r="AW39" s="53">
        <f t="shared" si="40"/>
        <v>2.846026087129466</v>
      </c>
      <c r="AX39" s="53">
        <f t="shared" si="40"/>
        <v>2.9954235460949064</v>
      </c>
      <c r="AY39" s="53">
        <f t="shared" si="40"/>
        <v>2.8198698213721918</v>
      </c>
      <c r="AZ39" s="46">
        <f t="shared" si="40"/>
        <v>18.333333333333332</v>
      </c>
      <c r="BA39" s="53">
        <f t="shared" si="40"/>
        <v>4.6508875704251267</v>
      </c>
      <c r="BB39" s="53">
        <f t="shared" si="40"/>
        <v>4.6081438120845473</v>
      </c>
      <c r="BC39" s="53">
        <f t="shared" si="40"/>
        <v>4.6081438120845473</v>
      </c>
      <c r="BD39" s="46">
        <f t="shared" si="40"/>
        <v>3.4741992661586227</v>
      </c>
      <c r="BE39" s="46">
        <f t="shared" si="40"/>
        <v>12.770491803278688</v>
      </c>
      <c r="BF39" s="53">
        <f t="shared" si="40"/>
        <v>3.67580867559127</v>
      </c>
      <c r="BG39" s="53">
        <f t="shared" si="40"/>
        <v>4.0070447195271557</v>
      </c>
      <c r="BH39" s="53">
        <f t="shared" si="40"/>
        <v>3.7093662150907392</v>
      </c>
      <c r="BI39" s="46">
        <f t="shared" si="40"/>
        <v>16.0625</v>
      </c>
      <c r="BJ39" s="53">
        <f t="shared" si="40"/>
        <v>4.6233675069997062</v>
      </c>
      <c r="BK39" s="53">
        <f t="shared" si="40"/>
        <v>4.6655755900174514</v>
      </c>
      <c r="BL39" s="53">
        <f t="shared" si="40"/>
        <v>4.6655755900174514</v>
      </c>
      <c r="BM39" s="46">
        <f t="shared" si="40"/>
        <v>2.6970843284658663</v>
      </c>
      <c r="BN39" s="46">
        <f t="shared" si="40"/>
        <v>10.308411214953271</v>
      </c>
      <c r="BO39" s="53">
        <f t="shared" si="39"/>
        <v>3.8220574366752627</v>
      </c>
      <c r="BP39" s="53">
        <f t="shared" si="39"/>
        <v>3.0747606536988585</v>
      </c>
      <c r="BQ39" s="53">
        <f t="shared" si="39"/>
        <v>4.0762189400225015</v>
      </c>
      <c r="BR39" s="46">
        <f t="shared" si="39"/>
        <v>19</v>
      </c>
      <c r="BS39" s="53">
        <f t="shared" si="39"/>
        <v>7.0446443959753484</v>
      </c>
      <c r="BT39" s="53">
        <f t="shared" si="39"/>
        <v>7.5131034497422897</v>
      </c>
      <c r="BU39" s="53">
        <f t="shared" si="39"/>
        <v>7.5131034497422897</v>
      </c>
      <c r="BV39" s="46">
        <f t="shared" si="39"/>
        <v>2.5505207428707437</v>
      </c>
      <c r="BW39" s="46">
        <f t="shared" si="39"/>
        <v>8.0890410958904102</v>
      </c>
      <c r="BX39" s="53">
        <f t="shared" si="39"/>
        <v>3.1715253124292468</v>
      </c>
      <c r="BY39" s="53">
        <f t="shared" si="39"/>
        <v>1.1302406549598594</v>
      </c>
      <c r="BZ39" s="53">
        <f t="shared" si="39"/>
        <v>3.1139964189769231</v>
      </c>
      <c r="CA39" s="46">
        <f t="shared" si="39"/>
        <v>10.909090909090908</v>
      </c>
      <c r="CB39" s="53">
        <f t="shared" si="39"/>
        <v>4.2772014066477109</v>
      </c>
      <c r="CC39" s="53">
        <f t="shared" si="39"/>
        <v>4.1996164468074584</v>
      </c>
      <c r="CD39" s="53">
        <f t="shared" si="39"/>
        <v>4.1996164468074584</v>
      </c>
      <c r="CE39" s="46">
        <f t="shared" si="39"/>
        <v>2.2985898660562119</v>
      </c>
      <c r="CF39" s="46">
        <f t="shared" si="39"/>
        <v>6.6060606060606064</v>
      </c>
      <c r="CG39" s="53">
        <f t="shared" si="39"/>
        <v>2.8739622947154571</v>
      </c>
      <c r="CH39" s="53">
        <f t="shared" si="39"/>
        <v>1.8228368955109573</v>
      </c>
      <c r="CI39" s="53">
        <f t="shared" si="39"/>
        <v>2.5493138811178588</v>
      </c>
      <c r="CJ39" s="46">
        <f t="shared" si="39"/>
        <v>38</v>
      </c>
      <c r="CK39" s="53">
        <f t="shared" si="39"/>
        <v>16.531874851253136</v>
      </c>
      <c r="CL39" s="53">
        <f t="shared" si="39"/>
        <v>14.664401866613741</v>
      </c>
      <c r="CM39" s="53">
        <f t="shared" si="39"/>
        <v>14.664401866613741</v>
      </c>
      <c r="CN39" s="46">
        <f t="shared" si="39"/>
        <v>0</v>
      </c>
      <c r="CO39" s="46">
        <f t="shared" si="39"/>
        <v>7.52</v>
      </c>
      <c r="CP39" s="46">
        <f t="shared" si="39"/>
        <v>0</v>
      </c>
      <c r="CQ39" s="46">
        <f t="shared" si="39"/>
        <v>0</v>
      </c>
      <c r="CR39" s="46">
        <f t="shared" si="39"/>
        <v>0</v>
      </c>
      <c r="CS39" s="46">
        <f t="shared" si="39"/>
        <v>0</v>
      </c>
      <c r="CT39" s="46">
        <f t="shared" si="39"/>
        <v>0</v>
      </c>
      <c r="CU39" s="46">
        <f t="shared" si="39"/>
        <v>0</v>
      </c>
      <c r="CV39" s="46">
        <f t="shared" si="39"/>
        <v>0</v>
      </c>
    </row>
    <row r="40" spans="1:100" x14ac:dyDescent="0.25">
      <c r="A40" t="str">
        <f t="shared" si="34"/>
        <v>Normandie</v>
      </c>
      <c r="B40" s="46">
        <f t="shared" si="37"/>
        <v>0.98895963601735015</v>
      </c>
      <c r="C40" s="46">
        <f t="shared" si="40"/>
        <v>1.8699186991869918</v>
      </c>
      <c r="D40" s="46">
        <f t="shared" si="40"/>
        <v>1.8907937504076116</v>
      </c>
      <c r="E40" s="46">
        <f t="shared" si="40"/>
        <v>1.8909699231319608</v>
      </c>
      <c r="F40" s="46">
        <f t="shared" si="40"/>
        <v>1.90845826787575</v>
      </c>
      <c r="G40" s="46">
        <f t="shared" si="40"/>
        <v>2.4492753623188408</v>
      </c>
      <c r="H40" s="46">
        <f t="shared" si="40"/>
        <v>2.4766181278968511</v>
      </c>
      <c r="I40" s="46">
        <f t="shared" si="40"/>
        <v>2.4997556404746826</v>
      </c>
      <c r="J40" s="46">
        <f t="shared" si="40"/>
        <v>2.4997556404746826</v>
      </c>
      <c r="K40" s="46">
        <f t="shared" si="40"/>
        <v>0</v>
      </c>
      <c r="L40" s="46">
        <f t="shared" si="40"/>
        <v>1</v>
      </c>
      <c r="M40" s="46">
        <f t="shared" si="40"/>
        <v>0</v>
      </c>
      <c r="N40" s="46">
        <f t="shared" si="40"/>
        <v>0</v>
      </c>
      <c r="O40" s="46">
        <f t="shared" si="40"/>
        <v>0</v>
      </c>
      <c r="P40" s="46">
        <f t="shared" si="40"/>
        <v>0</v>
      </c>
      <c r="Q40" s="46">
        <f t="shared" si="40"/>
        <v>0</v>
      </c>
      <c r="R40" s="46">
        <f t="shared" si="40"/>
        <v>0</v>
      </c>
      <c r="S40" s="46">
        <f t="shared" si="40"/>
        <v>0</v>
      </c>
      <c r="T40" s="46">
        <f t="shared" si="40"/>
        <v>0</v>
      </c>
      <c r="U40" s="46">
        <f t="shared" si="40"/>
        <v>0</v>
      </c>
      <c r="V40" s="46">
        <f t="shared" si="40"/>
        <v>0</v>
      </c>
      <c r="W40" s="46">
        <f t="shared" si="40"/>
        <v>0</v>
      </c>
      <c r="X40" s="46">
        <f t="shared" si="40"/>
        <v>0</v>
      </c>
      <c r="Y40" s="46">
        <f t="shared" si="40"/>
        <v>0</v>
      </c>
      <c r="Z40" s="46">
        <f t="shared" si="40"/>
        <v>0</v>
      </c>
      <c r="AA40" s="46">
        <f t="shared" si="40"/>
        <v>0</v>
      </c>
      <c r="AB40" s="46">
        <f t="shared" si="40"/>
        <v>0</v>
      </c>
      <c r="AC40" s="46">
        <f t="shared" si="40"/>
        <v>1.0091126961347794</v>
      </c>
      <c r="AD40" s="46">
        <f t="shared" si="40"/>
        <v>3.2</v>
      </c>
      <c r="AE40" s="46">
        <f t="shared" si="40"/>
        <v>3.1711027046404348</v>
      </c>
      <c r="AF40" s="46">
        <f t="shared" si="40"/>
        <v>3.2477369733338963</v>
      </c>
      <c r="AG40" s="46">
        <f t="shared" si="40"/>
        <v>3.1911483523214508</v>
      </c>
      <c r="AH40" s="46">
        <f t="shared" si="40"/>
        <v>0</v>
      </c>
      <c r="AI40" s="46">
        <f t="shared" si="40"/>
        <v>0</v>
      </c>
      <c r="AJ40" s="46">
        <f t="shared" si="40"/>
        <v>0</v>
      </c>
      <c r="AK40" s="46">
        <f t="shared" si="40"/>
        <v>0</v>
      </c>
      <c r="AL40" s="46">
        <f t="shared" si="40"/>
        <v>1.0182839767318879</v>
      </c>
      <c r="AM40" s="46">
        <f t="shared" si="40"/>
        <v>2.2666666666666666</v>
      </c>
      <c r="AN40" s="46">
        <f t="shared" si="40"/>
        <v>2.2259671353578372</v>
      </c>
      <c r="AO40" s="46">
        <f t="shared" si="40"/>
        <v>2.2923134219336094</v>
      </c>
      <c r="AP40" s="46">
        <f t="shared" si="40"/>
        <v>2.2419068709611212</v>
      </c>
      <c r="AQ40" s="46">
        <f t="shared" si="40"/>
        <v>6</v>
      </c>
      <c r="AR40" s="46">
        <f t="shared" si="40"/>
        <v>5.892265946535451</v>
      </c>
      <c r="AS40" s="46">
        <f t="shared" si="40"/>
        <v>5.9344593643088492</v>
      </c>
      <c r="AT40" s="46">
        <f t="shared" si="40"/>
        <v>5.9344593643088492</v>
      </c>
      <c r="AU40" s="46">
        <f t="shared" si="40"/>
        <v>0.95987390153095986</v>
      </c>
      <c r="AV40" s="46">
        <f t="shared" si="40"/>
        <v>1.59375</v>
      </c>
      <c r="AW40" s="46">
        <f t="shared" si="40"/>
        <v>1.6603743444404868</v>
      </c>
      <c r="AX40" s="46">
        <f t="shared" si="40"/>
        <v>1.7457857108888291</v>
      </c>
      <c r="AY40" s="46">
        <f t="shared" si="40"/>
        <v>1.673489416441744</v>
      </c>
      <c r="AZ40" s="46">
        <f t="shared" si="40"/>
        <v>1.5</v>
      </c>
      <c r="BA40" s="46">
        <f t="shared" si="40"/>
        <v>1.5627052653557523</v>
      </c>
      <c r="BB40" s="46">
        <f t="shared" si="40"/>
        <v>1.575048862533406</v>
      </c>
      <c r="BC40" s="46">
        <f t="shared" si="40"/>
        <v>1.575048862533406</v>
      </c>
      <c r="BD40" s="46">
        <f t="shared" si="40"/>
        <v>0.98417837990403612</v>
      </c>
      <c r="BE40" s="46">
        <f t="shared" si="40"/>
        <v>1.9344262295081966</v>
      </c>
      <c r="BF40" s="46">
        <f t="shared" si="40"/>
        <v>1.9655240035823749</v>
      </c>
      <c r="BG40" s="46">
        <f t="shared" si="40"/>
        <v>2.0490150777824629</v>
      </c>
      <c r="BH40" s="46">
        <f t="shared" si="40"/>
        <v>1.9870213983792142</v>
      </c>
      <c r="BI40" s="46">
        <f t="shared" si="40"/>
        <v>2</v>
      </c>
      <c r="BJ40" s="46">
        <f t="shared" si="40"/>
        <v>2.0321519359072013</v>
      </c>
      <c r="BK40" s="46">
        <f t="shared" si="40"/>
        <v>2.0543780559513909</v>
      </c>
      <c r="BL40" s="46">
        <f t="shared" si="40"/>
        <v>2.0543780559513909</v>
      </c>
      <c r="BM40" s="46">
        <f t="shared" si="40"/>
        <v>0.98107893356903564</v>
      </c>
      <c r="BN40" s="46">
        <f t="shared" si="40"/>
        <v>2.1121495327102804</v>
      </c>
      <c r="BO40" s="46">
        <f t="shared" si="39"/>
        <v>2.1528844014890414</v>
      </c>
      <c r="BP40" s="46">
        <f t="shared" si="39"/>
        <v>2.0276940936985515</v>
      </c>
      <c r="BQ40" s="46">
        <f t="shared" si="39"/>
        <v>2.2304183447192414</v>
      </c>
      <c r="BR40" s="46">
        <f t="shared" si="39"/>
        <v>3</v>
      </c>
      <c r="BS40" s="46">
        <f t="shared" si="39"/>
        <v>3.0578579330884175</v>
      </c>
      <c r="BT40" s="46">
        <f t="shared" si="39"/>
        <v>3.1679835781189225</v>
      </c>
      <c r="BU40" s="46">
        <f t="shared" si="39"/>
        <v>3.1679835781189225</v>
      </c>
      <c r="BV40" s="46">
        <f t="shared" si="39"/>
        <v>0.96086548172736108</v>
      </c>
      <c r="BW40" s="46">
        <f t="shared" si="39"/>
        <v>1.8013698630136987</v>
      </c>
      <c r="BX40" s="46">
        <f t="shared" si="39"/>
        <v>1.8747367839412354</v>
      </c>
      <c r="BY40" s="46">
        <f t="shared" si="39"/>
        <v>1.4056715667577677</v>
      </c>
      <c r="BZ40" s="46">
        <f t="shared" si="39"/>
        <v>2.0919269500460289</v>
      </c>
      <c r="CA40" s="46">
        <f t="shared" si="39"/>
        <v>2.3636363636363638</v>
      </c>
      <c r="CB40" s="46">
        <f t="shared" si="39"/>
        <v>2.4599035021918181</v>
      </c>
      <c r="CC40" s="46">
        <f t="shared" si="39"/>
        <v>2.7448858286812046</v>
      </c>
      <c r="CD40" s="46">
        <f t="shared" si="39"/>
        <v>2.7448858286812046</v>
      </c>
      <c r="CE40" s="46">
        <f t="shared" si="39"/>
        <v>0.94671705163758169</v>
      </c>
      <c r="CF40" s="46">
        <f t="shared" si="39"/>
        <v>1.6545454545454545</v>
      </c>
      <c r="CG40" s="46">
        <f t="shared" si="39"/>
        <v>1.7476662659487419</v>
      </c>
      <c r="CH40" s="46">
        <f t="shared" si="39"/>
        <v>1.4351019639553819</v>
      </c>
      <c r="CI40" s="46">
        <f t="shared" si="39"/>
        <v>1.7163586732765961</v>
      </c>
      <c r="CJ40" s="46">
        <f t="shared" si="39"/>
        <v>2</v>
      </c>
      <c r="CK40" s="46">
        <f t="shared" si="39"/>
        <v>2.1125636181797978</v>
      </c>
      <c r="CL40" s="46">
        <f t="shared" si="39"/>
        <v>2.0747192753892922</v>
      </c>
      <c r="CM40" s="46">
        <f t="shared" si="39"/>
        <v>2.0747192753892922</v>
      </c>
      <c r="CN40" s="46">
        <f t="shared" si="39"/>
        <v>0</v>
      </c>
      <c r="CO40" s="46">
        <f t="shared" si="39"/>
        <v>2.08</v>
      </c>
      <c r="CP40" s="46">
        <f t="shared" si="39"/>
        <v>0</v>
      </c>
      <c r="CQ40" s="46">
        <f t="shared" si="39"/>
        <v>0</v>
      </c>
      <c r="CR40" s="46">
        <f t="shared" si="39"/>
        <v>0</v>
      </c>
      <c r="CS40" s="46">
        <f t="shared" si="39"/>
        <v>0</v>
      </c>
      <c r="CT40" s="46">
        <f t="shared" si="39"/>
        <v>0</v>
      </c>
      <c r="CU40" s="46">
        <f t="shared" si="39"/>
        <v>0</v>
      </c>
      <c r="CV40" s="46">
        <f t="shared" si="39"/>
        <v>0</v>
      </c>
    </row>
    <row r="41" spans="1:100" x14ac:dyDescent="0.25">
      <c r="A41" t="str">
        <f t="shared" si="34"/>
        <v>Nouvelle-Aquitaine</v>
      </c>
      <c r="B41" s="46">
        <f t="shared" si="37"/>
        <v>1.7961979763374156</v>
      </c>
      <c r="C41" s="46">
        <f t="shared" si="40"/>
        <v>1.6829268292682926</v>
      </c>
      <c r="D41" s="46">
        <f t="shared" si="40"/>
        <v>0.93693838398588369</v>
      </c>
      <c r="E41" s="46">
        <f t="shared" si="40"/>
        <v>0.94078045728769422</v>
      </c>
      <c r="F41" s="46">
        <f t="shared" si="40"/>
        <v>0.9516543734895202</v>
      </c>
      <c r="G41" s="46">
        <f t="shared" si="40"/>
        <v>2.6666666666666665</v>
      </c>
      <c r="H41" s="46">
        <f t="shared" si="40"/>
        <v>1.4846173427409173</v>
      </c>
      <c r="I41" s="46">
        <f t="shared" si="40"/>
        <v>1.5079354323891911</v>
      </c>
      <c r="J41" s="46">
        <f t="shared" si="40"/>
        <v>1.5079354323891911</v>
      </c>
      <c r="K41" s="46">
        <f t="shared" si="40"/>
        <v>0</v>
      </c>
      <c r="L41" s="46">
        <f t="shared" si="40"/>
        <v>2.5</v>
      </c>
      <c r="M41" s="46">
        <f t="shared" si="40"/>
        <v>0</v>
      </c>
      <c r="N41" s="46">
        <f t="shared" si="40"/>
        <v>0</v>
      </c>
      <c r="O41" s="46">
        <f t="shared" si="40"/>
        <v>0</v>
      </c>
      <c r="P41" s="46">
        <f t="shared" si="40"/>
        <v>0</v>
      </c>
      <c r="Q41" s="46">
        <f t="shared" si="40"/>
        <v>0</v>
      </c>
      <c r="R41" s="46">
        <f t="shared" si="40"/>
        <v>0</v>
      </c>
      <c r="S41" s="46">
        <f t="shared" si="40"/>
        <v>0</v>
      </c>
      <c r="T41" s="46">
        <f t="shared" si="40"/>
        <v>0</v>
      </c>
      <c r="U41" s="46">
        <f t="shared" si="40"/>
        <v>0</v>
      </c>
      <c r="V41" s="46">
        <f t="shared" si="40"/>
        <v>0</v>
      </c>
      <c r="W41" s="46">
        <f t="shared" si="40"/>
        <v>0</v>
      </c>
      <c r="X41" s="46">
        <f t="shared" si="40"/>
        <v>0</v>
      </c>
      <c r="Y41" s="46">
        <f t="shared" si="40"/>
        <v>0</v>
      </c>
      <c r="Z41" s="46">
        <f t="shared" si="40"/>
        <v>0</v>
      </c>
      <c r="AA41" s="46">
        <f t="shared" si="40"/>
        <v>0</v>
      </c>
      <c r="AB41" s="46">
        <f t="shared" si="40"/>
        <v>0</v>
      </c>
      <c r="AC41" s="46">
        <f t="shared" si="40"/>
        <v>1.7544379472753537</v>
      </c>
      <c r="AD41" s="46">
        <f t="shared" si="40"/>
        <v>3.6</v>
      </c>
      <c r="AE41" s="46">
        <f t="shared" si="40"/>
        <v>2.0519392011503217</v>
      </c>
      <c r="AF41" s="46">
        <f t="shared" si="40"/>
        <v>2.0406344410876129</v>
      </c>
      <c r="AG41" s="46">
        <f t="shared" si="40"/>
        <v>2.0501508291405259</v>
      </c>
      <c r="AH41" s="46">
        <f t="shared" si="40"/>
        <v>0</v>
      </c>
      <c r="AI41" s="46">
        <f t="shared" si="40"/>
        <v>0</v>
      </c>
      <c r="AJ41" s="46">
        <f t="shared" si="40"/>
        <v>0</v>
      </c>
      <c r="AK41" s="46">
        <f t="shared" si="40"/>
        <v>0</v>
      </c>
      <c r="AL41" s="46">
        <f t="shared" si="40"/>
        <v>1.7956213643574828</v>
      </c>
      <c r="AM41" s="46">
        <f t="shared" si="40"/>
        <v>0.8666666666666667</v>
      </c>
      <c r="AN41" s="46">
        <f t="shared" si="40"/>
        <v>0.48265557754531463</v>
      </c>
      <c r="AO41" s="46">
        <f t="shared" si="40"/>
        <v>0.48095258257388568</v>
      </c>
      <c r="AP41" s="46">
        <f t="shared" si="40"/>
        <v>0.48180713903624356</v>
      </c>
      <c r="AQ41" s="46">
        <f t="shared" si="40"/>
        <v>3</v>
      </c>
      <c r="AR41" s="46">
        <f t="shared" si="40"/>
        <v>1.6707308453491658</v>
      </c>
      <c r="AS41" s="46">
        <f t="shared" si="40"/>
        <v>1.6677939428177662</v>
      </c>
      <c r="AT41" s="46">
        <f t="shared" si="40"/>
        <v>1.6677939428177662</v>
      </c>
      <c r="AU41" s="46">
        <f t="shared" si="40"/>
        <v>1.7861112486530712</v>
      </c>
      <c r="AV41" s="46">
        <f t="shared" si="40"/>
        <v>1.28125</v>
      </c>
      <c r="AW41" s="46">
        <f t="shared" si="40"/>
        <v>0.71734053573998069</v>
      </c>
      <c r="AX41" s="46">
        <f t="shared" si="40"/>
        <v>0.72502964472192921</v>
      </c>
      <c r="AY41" s="46">
        <f t="shared" si="40"/>
        <v>0.7180916841247672</v>
      </c>
      <c r="AZ41" s="46">
        <f t="shared" si="40"/>
        <v>2.3333333333333335</v>
      </c>
      <c r="BA41" s="46">
        <f t="shared" si="40"/>
        <v>1.3063762602093958</v>
      </c>
      <c r="BB41" s="46">
        <f t="shared" si="40"/>
        <v>1.3077442052353485</v>
      </c>
      <c r="BC41" s="46">
        <f t="shared" si="40"/>
        <v>1.3077442052353485</v>
      </c>
      <c r="BD41" s="46">
        <f t="shared" si="40"/>
        <v>1.8159548405306238</v>
      </c>
      <c r="BE41" s="46">
        <f t="shared" si="40"/>
        <v>1.7540983606557377</v>
      </c>
      <c r="BF41" s="46">
        <f t="shared" si="40"/>
        <v>0.96593721468491389</v>
      </c>
      <c r="BG41" s="46">
        <f t="shared" si="40"/>
        <v>0.97614469945170135</v>
      </c>
      <c r="BH41" s="46">
        <f t="shared" si="40"/>
        <v>0.9755270887570785</v>
      </c>
      <c r="BI41" s="46">
        <f t="shared" si="40"/>
        <v>2.0625</v>
      </c>
      <c r="BJ41" s="46">
        <f t="shared" si="40"/>
        <v>1.1357661291826704</v>
      </c>
      <c r="BK41" s="46">
        <f t="shared" si="40"/>
        <v>1.1470420734042051</v>
      </c>
      <c r="BL41" s="46">
        <f t="shared" si="40"/>
        <v>1.1470420734042051</v>
      </c>
      <c r="BM41" s="46">
        <f t="shared" si="40"/>
        <v>1.8540561334893488</v>
      </c>
      <c r="BN41" s="46">
        <f t="shared" si="40"/>
        <v>1.6635514018691588</v>
      </c>
      <c r="BO41" s="46">
        <f t="shared" si="39"/>
        <v>0.89724974978958238</v>
      </c>
      <c r="BP41" s="46">
        <f t="shared" si="39"/>
        <v>0.82688223828470908</v>
      </c>
      <c r="BQ41" s="46">
        <f t="shared" si="39"/>
        <v>0.94112751415982288</v>
      </c>
      <c r="BR41" s="46">
        <f t="shared" si="39"/>
        <v>2.6818181818181817</v>
      </c>
      <c r="BS41" s="46">
        <f t="shared" si="39"/>
        <v>1.4464600792700804</v>
      </c>
      <c r="BT41" s="46">
        <f t="shared" si="39"/>
        <v>1.5171956069690915</v>
      </c>
      <c r="BU41" s="46">
        <f t="shared" si="39"/>
        <v>1.5171956069690915</v>
      </c>
      <c r="BV41" s="46">
        <f t="shared" si="39"/>
        <v>1.934320139465169</v>
      </c>
      <c r="BW41" s="46">
        <f t="shared" si="39"/>
        <v>1.5821917808219179</v>
      </c>
      <c r="BX41" s="46">
        <f t="shared" si="39"/>
        <v>0.81795755963094441</v>
      </c>
      <c r="BY41" s="46">
        <f t="shared" si="39"/>
        <v>0.53685087764987771</v>
      </c>
      <c r="BZ41" s="46">
        <f t="shared" si="39"/>
        <v>0.84476949461378315</v>
      </c>
      <c r="CA41" s="46">
        <f t="shared" si="39"/>
        <v>2.0909090909090908</v>
      </c>
      <c r="CB41" s="46">
        <f t="shared" si="39"/>
        <v>1.0809529654626964</v>
      </c>
      <c r="CC41" s="46">
        <f t="shared" si="39"/>
        <v>1.1163856603357276</v>
      </c>
      <c r="CD41" s="46">
        <f t="shared" si="39"/>
        <v>1.1163856603357276</v>
      </c>
      <c r="CE41" s="46">
        <f t="shared" si="39"/>
        <v>1.9319129596822044</v>
      </c>
      <c r="CF41" s="46">
        <f t="shared" si="39"/>
        <v>1.7454545454545454</v>
      </c>
      <c r="CG41" s="46">
        <f t="shared" si="39"/>
        <v>0.9034850854469495</v>
      </c>
      <c r="CH41" s="46">
        <f t="shared" si="39"/>
        <v>0.70033639668676162</v>
      </c>
      <c r="CI41" s="46">
        <f t="shared" si="39"/>
        <v>0.82211571849555909</v>
      </c>
      <c r="CJ41" s="46">
        <f t="shared" si="39"/>
        <v>19</v>
      </c>
      <c r="CK41" s="46">
        <f t="shared" si="39"/>
        <v>9.8348116072089802</v>
      </c>
      <c r="CL41" s="46">
        <f t="shared" si="39"/>
        <v>8.9490721440402012</v>
      </c>
      <c r="CM41" s="46">
        <f t="shared" si="39"/>
        <v>8.9490721440402012</v>
      </c>
      <c r="CN41" s="46">
        <f t="shared" si="39"/>
        <v>0</v>
      </c>
      <c r="CO41" s="46">
        <f t="shared" si="39"/>
        <v>1.96</v>
      </c>
      <c r="CP41" s="46">
        <f t="shared" si="39"/>
        <v>0</v>
      </c>
      <c r="CQ41" s="46">
        <f t="shared" si="39"/>
        <v>0</v>
      </c>
      <c r="CR41" s="46">
        <f t="shared" si="39"/>
        <v>0</v>
      </c>
      <c r="CS41" s="46">
        <f t="shared" si="39"/>
        <v>0</v>
      </c>
      <c r="CT41" s="46">
        <f t="shared" si="39"/>
        <v>0</v>
      </c>
      <c r="CU41" s="46">
        <f t="shared" si="39"/>
        <v>0</v>
      </c>
      <c r="CV41" s="46">
        <f t="shared" si="39"/>
        <v>0</v>
      </c>
    </row>
    <row r="42" spans="1:100" x14ac:dyDescent="0.25">
      <c r="A42" t="str">
        <f t="shared" si="34"/>
        <v>Occitanie</v>
      </c>
      <c r="B42" s="46">
        <f t="shared" si="37"/>
        <v>1.7737083127393629</v>
      </c>
      <c r="C42" s="46">
        <f t="shared" si="40"/>
        <v>1.8666666666666667</v>
      </c>
      <c r="D42" s="46">
        <f t="shared" si="40"/>
        <v>1.0524090422645291</v>
      </c>
      <c r="E42" s="46">
        <f t="shared" si="40"/>
        <v>1.0290671518704877</v>
      </c>
      <c r="F42" s="46">
        <f t="shared" si="40"/>
        <v>1.0593609242117559</v>
      </c>
      <c r="G42" s="46">
        <f t="shared" si="40"/>
        <v>3.1739130434782608</v>
      </c>
      <c r="H42" s="46">
        <f t="shared" si="40"/>
        <v>1.7894222069559931</v>
      </c>
      <c r="I42" s="46">
        <f t="shared" si="40"/>
        <v>1.8012425652358268</v>
      </c>
      <c r="J42" s="46">
        <f t="shared" si="40"/>
        <v>1.8012425652358268</v>
      </c>
      <c r="K42" s="46">
        <f t="shared" si="40"/>
        <v>0</v>
      </c>
      <c r="L42" s="46">
        <f t="shared" si="40"/>
        <v>0.5</v>
      </c>
      <c r="M42" s="46">
        <f t="shared" si="40"/>
        <v>0</v>
      </c>
      <c r="N42" s="46">
        <f t="shared" si="40"/>
        <v>0</v>
      </c>
      <c r="O42" s="46">
        <f t="shared" si="40"/>
        <v>0</v>
      </c>
      <c r="P42" s="46">
        <f t="shared" si="40"/>
        <v>0</v>
      </c>
      <c r="Q42" s="46">
        <f t="shared" si="40"/>
        <v>0</v>
      </c>
      <c r="R42" s="46">
        <f t="shared" si="40"/>
        <v>0</v>
      </c>
      <c r="S42" s="46">
        <f t="shared" si="40"/>
        <v>0</v>
      </c>
      <c r="T42" s="46">
        <f t="shared" si="40"/>
        <v>0</v>
      </c>
      <c r="U42" s="46">
        <f t="shared" si="40"/>
        <v>0</v>
      </c>
      <c r="V42" s="46">
        <f t="shared" si="40"/>
        <v>0</v>
      </c>
      <c r="W42" s="46">
        <f t="shared" si="40"/>
        <v>0</v>
      </c>
      <c r="X42" s="46">
        <f t="shared" si="40"/>
        <v>0</v>
      </c>
      <c r="Y42" s="46">
        <f t="shared" si="40"/>
        <v>0</v>
      </c>
      <c r="Z42" s="46">
        <f t="shared" si="40"/>
        <v>0</v>
      </c>
      <c r="AA42" s="46">
        <f t="shared" si="40"/>
        <v>0</v>
      </c>
      <c r="AB42" s="46">
        <f t="shared" si="40"/>
        <v>0</v>
      </c>
      <c r="AC42" s="46">
        <f t="shared" si="40"/>
        <v>1.8532639349997502</v>
      </c>
      <c r="AD42" s="46">
        <f t="shared" si="40"/>
        <v>2.4</v>
      </c>
      <c r="AE42" s="46">
        <f t="shared" si="40"/>
        <v>1.2950125207073235</v>
      </c>
      <c r="AF42" s="46">
        <f t="shared" si="40"/>
        <v>1.2845517719768165</v>
      </c>
      <c r="AG42" s="46">
        <f t="shared" si="40"/>
        <v>1.2904283636526963</v>
      </c>
      <c r="AH42" s="46">
        <f t="shared" si="40"/>
        <v>0</v>
      </c>
      <c r="AI42" s="46">
        <f t="shared" si="40"/>
        <v>0</v>
      </c>
      <c r="AJ42" s="46">
        <f t="shared" si="40"/>
        <v>0</v>
      </c>
      <c r="AK42" s="46">
        <f t="shared" si="40"/>
        <v>0</v>
      </c>
      <c r="AL42" s="46">
        <f t="shared" si="40"/>
        <v>1.8359201480698044</v>
      </c>
      <c r="AM42" s="46">
        <f t="shared" si="40"/>
        <v>1.7333333333333334</v>
      </c>
      <c r="AN42" s="46">
        <f t="shared" si="40"/>
        <v>0.94412239832744049</v>
      </c>
      <c r="AO42" s="46">
        <f t="shared" si="40"/>
        <v>0.93742684749783656</v>
      </c>
      <c r="AP42" s="46">
        <f t="shared" si="40"/>
        <v>0.93893880209317893</v>
      </c>
      <c r="AQ42" s="46">
        <f t="shared" si="40"/>
        <v>6</v>
      </c>
      <c r="AR42" s="46">
        <f t="shared" si="40"/>
        <v>3.2681159942103708</v>
      </c>
      <c r="AS42" s="46">
        <f t="shared" si="40"/>
        <v>3.2501727764763881</v>
      </c>
      <c r="AT42" s="46">
        <f t="shared" si="40"/>
        <v>3.2501727764763881</v>
      </c>
      <c r="AU42" s="46">
        <f t="shared" si="40"/>
        <v>1.7456503337553906</v>
      </c>
      <c r="AV42" s="46">
        <f t="shared" si="40"/>
        <v>1.53125</v>
      </c>
      <c r="AW42" s="46">
        <f t="shared" si="40"/>
        <v>0.87718025219050921</v>
      </c>
      <c r="AX42" s="46">
        <f t="shared" si="40"/>
        <v>0.9011814685231303</v>
      </c>
      <c r="AY42" s="46">
        <f t="shared" si="40"/>
        <v>0.87890406394041465</v>
      </c>
      <c r="AZ42" s="46">
        <f t="shared" si="40"/>
        <v>1.8333333333333333</v>
      </c>
      <c r="BA42" s="46">
        <f t="shared" si="40"/>
        <v>1.0502294175886369</v>
      </c>
      <c r="BB42" s="46">
        <f t="shared" si="40"/>
        <v>1.0522933010443059</v>
      </c>
      <c r="BC42" s="46">
        <f t="shared" si="40"/>
        <v>1.0522933010443059</v>
      </c>
      <c r="BD42" s="46">
        <f t="shared" si="40"/>
        <v>1.7755755009878633</v>
      </c>
      <c r="BE42" s="46">
        <f t="shared" si="40"/>
        <v>1.639344262295082</v>
      </c>
      <c r="BF42" s="46">
        <f t="shared" si="40"/>
        <v>0.92327488264115631</v>
      </c>
      <c r="BG42" s="46">
        <f t="shared" si="40"/>
        <v>0.94586354015902374</v>
      </c>
      <c r="BH42" s="46">
        <f t="shared" si="40"/>
        <v>0.93655321504124656</v>
      </c>
      <c r="BI42" s="46">
        <f t="shared" si="40"/>
        <v>2.5625</v>
      </c>
      <c r="BJ42" s="46">
        <f t="shared" si="40"/>
        <v>1.4431940509284575</v>
      </c>
      <c r="BK42" s="46">
        <f t="shared" si="40"/>
        <v>1.4639497442613485</v>
      </c>
      <c r="BL42" s="46">
        <f t="shared" si="40"/>
        <v>1.4639497442613485</v>
      </c>
      <c r="BM42" s="46">
        <f t="shared" si="40"/>
        <v>1.7262891307483932</v>
      </c>
      <c r="BN42" s="46">
        <f t="shared" ref="BN42:CV44" si="41">IFERROR(BN17/BN$10,0)</f>
        <v>1.9439252336448598</v>
      </c>
      <c r="BO42" s="46">
        <f t="shared" si="41"/>
        <v>1.126071640619156</v>
      </c>
      <c r="BP42" s="46">
        <f t="shared" si="41"/>
        <v>0.9769325769176509</v>
      </c>
      <c r="BQ42" s="46">
        <f t="shared" si="41"/>
        <v>1.1968287653460987</v>
      </c>
      <c r="BR42" s="46">
        <f t="shared" si="41"/>
        <v>3.2272727272727271</v>
      </c>
      <c r="BS42" s="46">
        <f t="shared" si="41"/>
        <v>1.869485632382808</v>
      </c>
      <c r="BT42" s="46">
        <f t="shared" si="41"/>
        <v>1.986955448062568</v>
      </c>
      <c r="BU42" s="46">
        <f t="shared" si="41"/>
        <v>1.986955448062568</v>
      </c>
      <c r="BV42" s="46">
        <f t="shared" si="41"/>
        <v>1.8413197727901396</v>
      </c>
      <c r="BW42" s="46">
        <f t="shared" si="41"/>
        <v>2.1027397260273974</v>
      </c>
      <c r="BX42" s="46">
        <f t="shared" si="41"/>
        <v>1.141974227996873</v>
      </c>
      <c r="BY42" s="46">
        <f t="shared" si="41"/>
        <v>0.60577006096469521</v>
      </c>
      <c r="BZ42" s="46">
        <f t="shared" si="41"/>
        <v>1.1630745360431876</v>
      </c>
      <c r="CA42" s="46">
        <f t="shared" si="41"/>
        <v>3.2272727272727271</v>
      </c>
      <c r="CB42" s="46">
        <f t="shared" si="41"/>
        <v>1.7526954171477029</v>
      </c>
      <c r="CC42" s="46">
        <f t="shared" si="41"/>
        <v>1.7850800474716737</v>
      </c>
      <c r="CD42" s="46">
        <f t="shared" si="41"/>
        <v>1.7850800474716737</v>
      </c>
      <c r="CE42" s="46">
        <f t="shared" si="41"/>
        <v>1.7724933406834795</v>
      </c>
      <c r="CF42" s="46">
        <f t="shared" si="41"/>
        <v>1.9090909090909092</v>
      </c>
      <c r="CG42" s="46">
        <f t="shared" si="41"/>
        <v>1.077065208242056</v>
      </c>
      <c r="CH42" s="46">
        <f t="shared" si="41"/>
        <v>0.74576018930628996</v>
      </c>
      <c r="CI42" s="46">
        <f t="shared" si="41"/>
        <v>0.92606222358187773</v>
      </c>
      <c r="CJ42" s="46">
        <f t="shared" si="41"/>
        <v>17</v>
      </c>
      <c r="CK42" s="46">
        <f t="shared" si="41"/>
        <v>9.5910092352983085</v>
      </c>
      <c r="CL42" s="46">
        <f t="shared" si="41"/>
        <v>8.2463636099910058</v>
      </c>
      <c r="CM42" s="46">
        <f t="shared" si="41"/>
        <v>8.2463636099910058</v>
      </c>
      <c r="CN42" s="46">
        <f t="shared" si="41"/>
        <v>0</v>
      </c>
      <c r="CO42" s="46">
        <f t="shared" si="41"/>
        <v>1.64</v>
      </c>
      <c r="CP42" s="46">
        <f t="shared" si="41"/>
        <v>0</v>
      </c>
      <c r="CQ42" s="46">
        <f t="shared" si="41"/>
        <v>0</v>
      </c>
      <c r="CR42" s="46">
        <f t="shared" si="41"/>
        <v>0</v>
      </c>
      <c r="CS42" s="46">
        <f t="shared" si="41"/>
        <v>0</v>
      </c>
      <c r="CT42" s="46">
        <f t="shared" si="41"/>
        <v>0</v>
      </c>
      <c r="CU42" s="46">
        <f t="shared" si="41"/>
        <v>0</v>
      </c>
      <c r="CV42" s="46">
        <f t="shared" si="41"/>
        <v>0</v>
      </c>
    </row>
    <row r="43" spans="1:100" x14ac:dyDescent="0.25">
      <c r="A43" t="str">
        <f t="shared" si="34"/>
        <v>Pays de la Loire</v>
      </c>
      <c r="B43" s="46">
        <f t="shared" si="37"/>
        <v>1.1381334273745585</v>
      </c>
      <c r="C43" s="46">
        <f t="shared" ref="C43:BN44" si="42">IFERROR(C18/C$10,0)</f>
        <v>0.94796747967479678</v>
      </c>
      <c r="D43" s="46">
        <f t="shared" si="42"/>
        <v>0.83291418815592144</v>
      </c>
      <c r="E43" s="46">
        <f t="shared" si="42"/>
        <v>0.79954303527451875</v>
      </c>
      <c r="F43" s="46">
        <f t="shared" si="42"/>
        <v>0.81468947653271651</v>
      </c>
      <c r="G43" s="46">
        <f t="shared" si="42"/>
        <v>1.5652173913043479</v>
      </c>
      <c r="H43" s="46">
        <f t="shared" si="42"/>
        <v>1.3752494686980463</v>
      </c>
      <c r="I43" s="46">
        <f t="shared" si="42"/>
        <v>1.3451581035449578</v>
      </c>
      <c r="J43" s="46">
        <f t="shared" si="42"/>
        <v>1.3451581035449578</v>
      </c>
      <c r="K43" s="46">
        <f t="shared" si="42"/>
        <v>0</v>
      </c>
      <c r="L43" s="46">
        <f t="shared" si="42"/>
        <v>2.5</v>
      </c>
      <c r="M43" s="46">
        <f t="shared" si="42"/>
        <v>0</v>
      </c>
      <c r="N43" s="46">
        <f t="shared" si="42"/>
        <v>0</v>
      </c>
      <c r="O43" s="46">
        <f t="shared" si="42"/>
        <v>0</v>
      </c>
      <c r="P43" s="46">
        <f t="shared" si="42"/>
        <v>0</v>
      </c>
      <c r="Q43" s="46">
        <f t="shared" si="42"/>
        <v>0</v>
      </c>
      <c r="R43" s="46">
        <f t="shared" si="42"/>
        <v>0</v>
      </c>
      <c r="S43" s="46">
        <f t="shared" si="42"/>
        <v>0</v>
      </c>
      <c r="T43" s="46">
        <f t="shared" si="42"/>
        <v>0</v>
      </c>
      <c r="U43" s="46">
        <f t="shared" si="42"/>
        <v>0</v>
      </c>
      <c r="V43" s="46">
        <f t="shared" si="42"/>
        <v>0</v>
      </c>
      <c r="W43" s="46">
        <f t="shared" si="42"/>
        <v>0</v>
      </c>
      <c r="X43" s="46">
        <f t="shared" si="42"/>
        <v>0</v>
      </c>
      <c r="Y43" s="46">
        <f t="shared" si="42"/>
        <v>0</v>
      </c>
      <c r="Z43" s="46">
        <f t="shared" si="42"/>
        <v>0</v>
      </c>
      <c r="AA43" s="46">
        <f t="shared" si="42"/>
        <v>0</v>
      </c>
      <c r="AB43" s="46">
        <f t="shared" si="42"/>
        <v>0</v>
      </c>
      <c r="AC43" s="46">
        <f t="shared" si="42"/>
        <v>1.1775440700837492</v>
      </c>
      <c r="AD43" s="46">
        <f t="shared" si="42"/>
        <v>0.4</v>
      </c>
      <c r="AE43" s="46">
        <f t="shared" si="42"/>
        <v>0.33969004656577417</v>
      </c>
      <c r="AF43" s="46">
        <f t="shared" si="42"/>
        <v>0.33847326058951122</v>
      </c>
      <c r="AG43" s="46">
        <f t="shared" si="42"/>
        <v>0.33893067476616451</v>
      </c>
      <c r="AH43" s="46">
        <f t="shared" si="42"/>
        <v>0</v>
      </c>
      <c r="AI43" s="46">
        <f t="shared" si="42"/>
        <v>0</v>
      </c>
      <c r="AJ43" s="46">
        <f t="shared" si="42"/>
        <v>0</v>
      </c>
      <c r="AK43" s="46">
        <f t="shared" si="42"/>
        <v>0</v>
      </c>
      <c r="AL43" s="46">
        <f t="shared" si="42"/>
        <v>1.205946589106293</v>
      </c>
      <c r="AM43" s="46">
        <f t="shared" si="42"/>
        <v>0.66666666666666663</v>
      </c>
      <c r="AN43" s="46">
        <f t="shared" si="42"/>
        <v>0.55281608048721487</v>
      </c>
      <c r="AO43" s="46">
        <f t="shared" si="42"/>
        <v>0.5463031736861893</v>
      </c>
      <c r="AP43" s="46">
        <f t="shared" si="42"/>
        <v>0.54865929608832453</v>
      </c>
      <c r="AQ43" s="46">
        <f t="shared" si="42"/>
        <v>4</v>
      </c>
      <c r="AR43" s="46">
        <f t="shared" si="42"/>
        <v>3.3168964829232892</v>
      </c>
      <c r="AS43" s="46">
        <f t="shared" si="42"/>
        <v>3.2919557765299463</v>
      </c>
      <c r="AT43" s="46">
        <f t="shared" si="42"/>
        <v>3.2919557765299463</v>
      </c>
      <c r="AU43" s="46">
        <f t="shared" si="42"/>
        <v>1.1489673742611048</v>
      </c>
      <c r="AV43" s="46">
        <f t="shared" si="42"/>
        <v>0.90625</v>
      </c>
      <c r="AW43" s="46">
        <f t="shared" si="42"/>
        <v>0.78875172637761348</v>
      </c>
      <c r="AX43" s="46">
        <f t="shared" si="42"/>
        <v>0.78349548088760779</v>
      </c>
      <c r="AY43" s="46">
        <f t="shared" si="42"/>
        <v>0.78142264514748405</v>
      </c>
      <c r="AZ43" s="46">
        <f t="shared" si="42"/>
        <v>1.3333333333333333</v>
      </c>
      <c r="BA43" s="46">
        <f t="shared" si="42"/>
        <v>1.1604623100728106</v>
      </c>
      <c r="BB43" s="46">
        <f t="shared" si="42"/>
        <v>1.1496792940100915</v>
      </c>
      <c r="BC43" s="46">
        <f t="shared" si="42"/>
        <v>1.1496792940100915</v>
      </c>
      <c r="BD43" s="46">
        <f t="shared" si="42"/>
        <v>1.0910889077053345</v>
      </c>
      <c r="BE43" s="46">
        <f t="shared" si="42"/>
        <v>1.2131147540983607</v>
      </c>
      <c r="BF43" s="46">
        <f t="shared" si="42"/>
        <v>1.1118385912745261</v>
      </c>
      <c r="BG43" s="46">
        <f t="shared" si="42"/>
        <v>1.1098625921799565</v>
      </c>
      <c r="BH43" s="46">
        <f t="shared" si="42"/>
        <v>1.0964232707638486</v>
      </c>
      <c r="BI43" s="46">
        <f t="shared" si="42"/>
        <v>1.625</v>
      </c>
      <c r="BJ43" s="46">
        <f t="shared" si="42"/>
        <v>1.4893378427038839</v>
      </c>
      <c r="BK43" s="46">
        <f t="shared" si="42"/>
        <v>1.4686886042495471</v>
      </c>
      <c r="BL43" s="46">
        <f t="shared" si="42"/>
        <v>1.4686886042495471</v>
      </c>
      <c r="BM43" s="46">
        <f t="shared" si="42"/>
        <v>1.0605254299773992</v>
      </c>
      <c r="BN43" s="46">
        <f t="shared" si="42"/>
        <v>1.0747663551401869</v>
      </c>
      <c r="BO43" s="46">
        <f t="shared" si="41"/>
        <v>1.0134281788632746</v>
      </c>
      <c r="BP43" s="46">
        <f t="shared" si="41"/>
        <v>0.95303587484391949</v>
      </c>
      <c r="BQ43" s="46">
        <f t="shared" si="41"/>
        <v>1.0021992957511181</v>
      </c>
      <c r="BR43" s="46">
        <f t="shared" si="41"/>
        <v>1.6818181818181819</v>
      </c>
      <c r="BS43" s="46">
        <f t="shared" si="41"/>
        <v>1.5858348458971163</v>
      </c>
      <c r="BT43" s="46">
        <f t="shared" si="41"/>
        <v>1.5682636410587654</v>
      </c>
      <c r="BU43" s="46">
        <f t="shared" si="41"/>
        <v>1.5682636410587654</v>
      </c>
      <c r="BV43" s="46">
        <f t="shared" si="41"/>
        <v>1.0540556188123589</v>
      </c>
      <c r="BW43" s="46">
        <f t="shared" si="41"/>
        <v>0.95205479452054798</v>
      </c>
      <c r="BX43" s="46">
        <f t="shared" si="41"/>
        <v>0.90323013086658677</v>
      </c>
      <c r="BY43" s="46">
        <f t="shared" si="41"/>
        <v>0.61645728869169614</v>
      </c>
      <c r="BZ43" s="46">
        <f t="shared" si="41"/>
        <v>0.84024596947083907</v>
      </c>
      <c r="CA43" s="46">
        <f t="shared" si="41"/>
        <v>1.1818181818181819</v>
      </c>
      <c r="CB43" s="46">
        <f t="shared" si="41"/>
        <v>1.121210456759177</v>
      </c>
      <c r="CC43" s="46">
        <f t="shared" si="41"/>
        <v>1.043026062822533</v>
      </c>
      <c r="CD43" s="46">
        <f t="shared" si="41"/>
        <v>1.043026062822533</v>
      </c>
      <c r="CE43" s="46">
        <f t="shared" si="41"/>
        <v>1.0654990594898943</v>
      </c>
      <c r="CF43" s="46">
        <f t="shared" si="41"/>
        <v>0.78787878787878785</v>
      </c>
      <c r="CG43" s="46">
        <f t="shared" si="41"/>
        <v>0.73944578445332787</v>
      </c>
      <c r="CH43" s="46">
        <f t="shared" si="41"/>
        <v>0.61905279547252356</v>
      </c>
      <c r="CI43" s="46">
        <f t="shared" si="41"/>
        <v>0.65667169043668117</v>
      </c>
      <c r="CJ43" s="46">
        <f t="shared" si="41"/>
        <v>4</v>
      </c>
      <c r="CK43" s="46">
        <f t="shared" si="41"/>
        <v>3.7541093672245878</v>
      </c>
      <c r="CL43" s="46">
        <f t="shared" si="41"/>
        <v>3.3338716591400743</v>
      </c>
      <c r="CM43" s="46">
        <f t="shared" si="41"/>
        <v>3.3338716591400743</v>
      </c>
      <c r="CN43" s="46">
        <f t="shared" si="41"/>
        <v>0</v>
      </c>
      <c r="CO43" s="46">
        <f t="shared" si="41"/>
        <v>1.0133333333333334</v>
      </c>
      <c r="CP43" s="46">
        <f t="shared" si="41"/>
        <v>0</v>
      </c>
      <c r="CQ43" s="46">
        <f t="shared" si="41"/>
        <v>0</v>
      </c>
      <c r="CR43" s="46">
        <f t="shared" si="41"/>
        <v>0</v>
      </c>
      <c r="CS43" s="46">
        <f t="shared" si="41"/>
        <v>0</v>
      </c>
      <c r="CT43" s="46">
        <f t="shared" si="41"/>
        <v>0</v>
      </c>
      <c r="CU43" s="46">
        <f t="shared" si="41"/>
        <v>0</v>
      </c>
      <c r="CV43" s="46">
        <f t="shared" si="41"/>
        <v>0</v>
      </c>
    </row>
    <row r="44" spans="1:100" x14ac:dyDescent="0.25">
      <c r="A44" s="54" t="str">
        <f t="shared" si="34"/>
        <v>Provence-Alpes-Côte d’Azur</v>
      </c>
      <c r="B44" s="46">
        <f t="shared" si="37"/>
        <v>1.5134962230333744</v>
      </c>
      <c r="C44" s="46">
        <f t="shared" si="42"/>
        <v>3.1772357723577236</v>
      </c>
      <c r="D44" s="53">
        <f t="shared" si="42"/>
        <v>2.0992690460699364</v>
      </c>
      <c r="E44" s="46">
        <f t="shared" si="42"/>
        <v>2.0443821938588869</v>
      </c>
      <c r="F44" s="53">
        <f t="shared" si="42"/>
        <v>2.1439307082151831</v>
      </c>
      <c r="G44" s="53">
        <f t="shared" si="42"/>
        <v>4.8695652173913047</v>
      </c>
      <c r="H44" s="53">
        <f t="shared" si="42"/>
        <v>3.2174280604623124</v>
      </c>
      <c r="I44" s="53">
        <f t="shared" si="42"/>
        <v>3.2858784028717407</v>
      </c>
      <c r="J44" s="53">
        <f t="shared" si="42"/>
        <v>3.2858784028717407</v>
      </c>
      <c r="K44" s="46">
        <f t="shared" si="42"/>
        <v>0</v>
      </c>
      <c r="L44" s="46">
        <f t="shared" si="42"/>
        <v>2.5</v>
      </c>
      <c r="M44" s="46">
        <f t="shared" si="42"/>
        <v>0</v>
      </c>
      <c r="N44" s="46">
        <f t="shared" si="42"/>
        <v>0</v>
      </c>
      <c r="O44" s="46">
        <f t="shared" si="42"/>
        <v>0</v>
      </c>
      <c r="P44" s="46">
        <f t="shared" si="42"/>
        <v>0</v>
      </c>
      <c r="Q44" s="46">
        <f t="shared" si="42"/>
        <v>0</v>
      </c>
      <c r="R44" s="46">
        <f t="shared" si="42"/>
        <v>0</v>
      </c>
      <c r="S44" s="46">
        <f t="shared" si="42"/>
        <v>0</v>
      </c>
      <c r="T44" s="46">
        <f t="shared" si="42"/>
        <v>0</v>
      </c>
      <c r="U44" s="46">
        <f t="shared" si="42"/>
        <v>0</v>
      </c>
      <c r="V44" s="46">
        <f t="shared" si="42"/>
        <v>0</v>
      </c>
      <c r="W44" s="46">
        <f t="shared" si="42"/>
        <v>0</v>
      </c>
      <c r="X44" s="46">
        <f t="shared" si="42"/>
        <v>0</v>
      </c>
      <c r="Y44" s="46">
        <f t="shared" si="42"/>
        <v>0</v>
      </c>
      <c r="Z44" s="46">
        <f t="shared" si="42"/>
        <v>0</v>
      </c>
      <c r="AA44" s="46">
        <f t="shared" si="42"/>
        <v>0</v>
      </c>
      <c r="AB44" s="46">
        <f t="shared" si="42"/>
        <v>0</v>
      </c>
      <c r="AC44" s="46">
        <f t="shared" si="42"/>
        <v>1.4867498209113648</v>
      </c>
      <c r="AD44" s="46">
        <f t="shared" si="42"/>
        <v>4.4000000000000004</v>
      </c>
      <c r="AE44" s="46">
        <f t="shared" si="42"/>
        <v>2.9594757222185764</v>
      </c>
      <c r="AF44" s="46">
        <f t="shared" si="42"/>
        <v>2.9614016650289621</v>
      </c>
      <c r="AG44" s="46">
        <f t="shared" si="42"/>
        <v>2.9510556713601872</v>
      </c>
      <c r="AH44" s="46">
        <f t="shared" si="42"/>
        <v>0</v>
      </c>
      <c r="AI44" s="46">
        <f t="shared" si="42"/>
        <v>0</v>
      </c>
      <c r="AJ44" s="46">
        <f t="shared" si="42"/>
        <v>0</v>
      </c>
      <c r="AK44" s="46">
        <f t="shared" si="42"/>
        <v>0</v>
      </c>
      <c r="AL44" s="46">
        <f t="shared" si="42"/>
        <v>1.5840877842411423</v>
      </c>
      <c r="AM44" s="46">
        <f t="shared" si="42"/>
        <v>3.0666666666666669</v>
      </c>
      <c r="AN44" s="53">
        <f t="shared" si="42"/>
        <v>1.9359196486296713</v>
      </c>
      <c r="AO44" s="53">
        <f t="shared" si="42"/>
        <v>1.9442723036488818</v>
      </c>
      <c r="AP44" s="53">
        <f t="shared" si="42"/>
        <v>1.9296616789223009</v>
      </c>
      <c r="AQ44" s="46">
        <f t="shared" si="42"/>
        <v>7</v>
      </c>
      <c r="AR44" s="53">
        <f t="shared" si="42"/>
        <v>4.4189470240459885</v>
      </c>
      <c r="AS44" s="53">
        <f t="shared" si="42"/>
        <v>4.4046625279748159</v>
      </c>
      <c r="AT44" s="53">
        <f t="shared" si="42"/>
        <v>4.4046625279748159</v>
      </c>
      <c r="AU44" s="46">
        <f t="shared" si="42"/>
        <v>1.4887211662929456</v>
      </c>
      <c r="AV44" s="46">
        <f t="shared" si="42"/>
        <v>2.75</v>
      </c>
      <c r="AW44" s="53">
        <f t="shared" si="42"/>
        <v>1.847223014130817</v>
      </c>
      <c r="AX44" s="53">
        <f t="shared" si="42"/>
        <v>1.9480299010542461</v>
      </c>
      <c r="AY44" s="53">
        <f t="shared" si="42"/>
        <v>1.8716250105569412</v>
      </c>
      <c r="AZ44" s="46">
        <f t="shared" si="42"/>
        <v>2.8333333333333335</v>
      </c>
      <c r="BA44" s="53">
        <f t="shared" si="42"/>
        <v>1.9031994691044782</v>
      </c>
      <c r="BB44" s="53">
        <f t="shared" si="42"/>
        <v>1.9283409199677575</v>
      </c>
      <c r="BC44" s="53">
        <f t="shared" si="42"/>
        <v>1.9283409199677575</v>
      </c>
      <c r="BD44" s="46">
        <f t="shared" si="42"/>
        <v>1.5320191927744848</v>
      </c>
      <c r="BE44" s="46">
        <f t="shared" si="42"/>
        <v>3.7049180327868854</v>
      </c>
      <c r="BF44" s="53">
        <f t="shared" si="42"/>
        <v>2.4183235107370185</v>
      </c>
      <c r="BG44" s="53">
        <f t="shared" si="42"/>
        <v>2.4853572656684202</v>
      </c>
      <c r="BH44" s="53">
        <f t="shared" si="42"/>
        <v>2.5097787994315652</v>
      </c>
      <c r="BI44" s="46">
        <f t="shared" si="42"/>
        <v>4.1875</v>
      </c>
      <c r="BJ44" s="53">
        <f t="shared" si="42"/>
        <v>2.7333208485570224</v>
      </c>
      <c r="BK44" s="53">
        <f t="shared" si="42"/>
        <v>2.8366885932734531</v>
      </c>
      <c r="BL44" s="53">
        <f t="shared" si="42"/>
        <v>2.8366885932734531</v>
      </c>
      <c r="BM44" s="46">
        <f t="shared" si="42"/>
        <v>1.4489877698879574</v>
      </c>
      <c r="BN44" s="46">
        <f t="shared" si="42"/>
        <v>3.5233644859813085</v>
      </c>
      <c r="BO44" s="53">
        <f t="shared" si="41"/>
        <v>2.4316040198557034</v>
      </c>
      <c r="BP44" s="53">
        <f t="shared" si="41"/>
        <v>1.9316960254174738</v>
      </c>
      <c r="BQ44" s="53">
        <f t="shared" si="41"/>
        <v>2.7490414687988163</v>
      </c>
      <c r="BR44" s="46">
        <f t="shared" si="41"/>
        <v>5.2272727272727275</v>
      </c>
      <c r="BS44" s="53">
        <f t="shared" si="41"/>
        <v>3.607534056465449</v>
      </c>
      <c r="BT44" s="53">
        <f t="shared" si="41"/>
        <v>4.0784850824173411</v>
      </c>
      <c r="BU44" s="53">
        <f t="shared" si="41"/>
        <v>4.0784850824173411</v>
      </c>
      <c r="BV44" s="46">
        <f t="shared" si="41"/>
        <v>1.6388411782490946</v>
      </c>
      <c r="BW44" s="46">
        <f t="shared" si="41"/>
        <v>3.452054794520548</v>
      </c>
      <c r="BX44" s="53">
        <f t="shared" si="41"/>
        <v>2.1063998393112473</v>
      </c>
      <c r="BY44" s="53">
        <f t="shared" si="41"/>
        <v>0.87649158867657784</v>
      </c>
      <c r="BZ44" s="53">
        <f t="shared" si="41"/>
        <v>2.1658035938893589</v>
      </c>
      <c r="CA44" s="46">
        <f t="shared" si="41"/>
        <v>4.7272727272727275</v>
      </c>
      <c r="CB44" s="53">
        <f t="shared" si="41"/>
        <v>2.8845215692732666</v>
      </c>
      <c r="CC44" s="53">
        <f t="shared" si="41"/>
        <v>2.9658695679668132</v>
      </c>
      <c r="CD44" s="53">
        <f t="shared" si="41"/>
        <v>2.9658695679668132</v>
      </c>
      <c r="CE44" s="46">
        <f t="shared" si="41"/>
        <v>1.5386661168084095</v>
      </c>
      <c r="CF44" s="46">
        <f t="shared" si="41"/>
        <v>2.812121212121212</v>
      </c>
      <c r="CG44" s="53">
        <f t="shared" si="41"/>
        <v>1.8276357563226757</v>
      </c>
      <c r="CH44" s="53">
        <f t="shared" si="41"/>
        <v>1.1368098613484496</v>
      </c>
      <c r="CI44" s="53">
        <f t="shared" si="41"/>
        <v>1.5102727883950182</v>
      </c>
      <c r="CJ44" s="46">
        <f t="shared" si="41"/>
        <v>20</v>
      </c>
      <c r="CK44" s="53">
        <f t="shared" si="41"/>
        <v>12.998271542812134</v>
      </c>
      <c r="CL44" s="53">
        <f t="shared" si="41"/>
        <v>10.741164227809396</v>
      </c>
      <c r="CM44" s="53">
        <f t="shared" si="41"/>
        <v>10.741164227809396</v>
      </c>
      <c r="CN44" s="46">
        <f t="shared" si="41"/>
        <v>0</v>
      </c>
      <c r="CO44" s="46">
        <f t="shared" si="41"/>
        <v>2.7466666666666666</v>
      </c>
      <c r="CP44" s="46">
        <f t="shared" si="41"/>
        <v>0</v>
      </c>
      <c r="CQ44" s="46">
        <f t="shared" si="41"/>
        <v>0</v>
      </c>
      <c r="CR44" s="46">
        <f t="shared" si="41"/>
        <v>0</v>
      </c>
      <c r="CS44" s="46">
        <f t="shared" si="41"/>
        <v>0</v>
      </c>
      <c r="CT44" s="46">
        <f t="shared" si="41"/>
        <v>0</v>
      </c>
      <c r="CU44" s="46">
        <f t="shared" si="41"/>
        <v>0</v>
      </c>
      <c r="CV44" s="46">
        <f t="shared" si="41"/>
        <v>0</v>
      </c>
    </row>
    <row r="45" spans="1:100" x14ac:dyDescent="0.25">
      <c r="A45" s="47" t="s">
        <v>71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</row>
    <row r="46" spans="1:100" x14ac:dyDescent="0.25">
      <c r="A46" t="str">
        <f t="shared" ref="A46:A51" si="43">A21</f>
        <v>Corse</v>
      </c>
      <c r="B46" s="45">
        <f>IFERROR(B21/B$10,0)</f>
        <v>0.10318559660445716</v>
      </c>
      <c r="C46" s="45">
        <f t="shared" ref="C46:BN47" si="44">IFERROR(C21/C$10,0)</f>
        <v>7.642276422764227E-2</v>
      </c>
      <c r="D46" s="45">
        <f t="shared" si="44"/>
        <v>0.74063402977253467</v>
      </c>
      <c r="E46" s="45">
        <f t="shared" si="44"/>
        <v>0.8025715770483709</v>
      </c>
      <c r="F46" s="45">
        <f t="shared" si="44"/>
        <v>0.8077537048000224</v>
      </c>
      <c r="G46" s="45">
        <f t="shared" si="44"/>
        <v>0.10144927536231885</v>
      </c>
      <c r="H46" s="45">
        <f t="shared" si="44"/>
        <v>0.98317283323181059</v>
      </c>
      <c r="I46" s="45">
        <f t="shared" si="44"/>
        <v>1.0722724943460056</v>
      </c>
      <c r="J46" s="45">
        <f t="shared" si="44"/>
        <v>1.0722724943460056</v>
      </c>
      <c r="K46" s="45">
        <f t="shared" si="44"/>
        <v>0</v>
      </c>
      <c r="L46" s="45">
        <f t="shared" si="44"/>
        <v>0</v>
      </c>
      <c r="M46" s="45">
        <f t="shared" si="44"/>
        <v>0</v>
      </c>
      <c r="N46" s="45">
        <f t="shared" si="44"/>
        <v>0</v>
      </c>
      <c r="O46" s="45">
        <f t="shared" si="44"/>
        <v>0</v>
      </c>
      <c r="P46" s="45">
        <f t="shared" si="44"/>
        <v>0</v>
      </c>
      <c r="Q46" s="45">
        <f t="shared" si="44"/>
        <v>0</v>
      </c>
      <c r="R46" s="45">
        <f t="shared" si="44"/>
        <v>0</v>
      </c>
      <c r="S46" s="45">
        <f t="shared" si="44"/>
        <v>0</v>
      </c>
      <c r="T46" s="45">
        <f t="shared" si="44"/>
        <v>0</v>
      </c>
      <c r="U46" s="45">
        <f t="shared" si="44"/>
        <v>0</v>
      </c>
      <c r="V46" s="45">
        <f t="shared" si="44"/>
        <v>0</v>
      </c>
      <c r="W46" s="45">
        <f t="shared" si="44"/>
        <v>0</v>
      </c>
      <c r="X46" s="45">
        <f t="shared" si="44"/>
        <v>0</v>
      </c>
      <c r="Y46" s="45">
        <f t="shared" si="44"/>
        <v>0</v>
      </c>
      <c r="Z46" s="45">
        <f t="shared" si="44"/>
        <v>0</v>
      </c>
      <c r="AA46" s="45">
        <f t="shared" si="44"/>
        <v>0</v>
      </c>
      <c r="AB46" s="45">
        <f t="shared" si="44"/>
        <v>0</v>
      </c>
      <c r="AC46" s="45">
        <f t="shared" si="44"/>
        <v>9.5432228338604846E-2</v>
      </c>
      <c r="AD46" s="45">
        <f t="shared" si="44"/>
        <v>0</v>
      </c>
      <c r="AE46" s="45">
        <f t="shared" si="44"/>
        <v>0</v>
      </c>
      <c r="AF46" s="45">
        <f t="shared" si="44"/>
        <v>0</v>
      </c>
      <c r="AG46" s="45">
        <f t="shared" si="44"/>
        <v>0</v>
      </c>
      <c r="AH46" s="45">
        <f t="shared" si="44"/>
        <v>0</v>
      </c>
      <c r="AI46" s="45">
        <f t="shared" si="44"/>
        <v>0</v>
      </c>
      <c r="AJ46" s="45">
        <f t="shared" si="44"/>
        <v>0</v>
      </c>
      <c r="AK46" s="45">
        <f t="shared" si="44"/>
        <v>0</v>
      </c>
      <c r="AL46" s="45">
        <f t="shared" si="44"/>
        <v>0.11534637757800106</v>
      </c>
      <c r="AM46" s="45">
        <f t="shared" si="44"/>
        <v>0.13333333333333333</v>
      </c>
      <c r="AN46" s="45">
        <f t="shared" si="44"/>
        <v>1.1559386270554435</v>
      </c>
      <c r="AO46" s="45">
        <f t="shared" si="44"/>
        <v>1.3093103172700391</v>
      </c>
      <c r="AP46" s="45">
        <f t="shared" si="44"/>
        <v>1.1768797332150542</v>
      </c>
      <c r="AQ46" s="45">
        <f t="shared" si="44"/>
        <v>0</v>
      </c>
      <c r="AR46" s="45">
        <f t="shared" si="44"/>
        <v>0</v>
      </c>
      <c r="AS46" s="45">
        <f t="shared" si="44"/>
        <v>0</v>
      </c>
      <c r="AT46" s="45">
        <f t="shared" si="44"/>
        <v>0</v>
      </c>
      <c r="AU46" s="45">
        <f t="shared" si="44"/>
        <v>0.10658715955417541</v>
      </c>
      <c r="AV46" s="45">
        <f t="shared" si="44"/>
        <v>6.25E-2</v>
      </c>
      <c r="AW46" s="45">
        <f t="shared" si="44"/>
        <v>0.58637457139696936</v>
      </c>
      <c r="AX46" s="45">
        <f t="shared" si="44"/>
        <v>0.76228466534877148</v>
      </c>
      <c r="AY46" s="45">
        <f t="shared" si="44"/>
        <v>0.63430078647064869</v>
      </c>
      <c r="AZ46" s="45">
        <f t="shared" si="44"/>
        <v>0</v>
      </c>
      <c r="BA46" s="45">
        <f t="shared" si="44"/>
        <v>0</v>
      </c>
      <c r="BB46" s="45">
        <f t="shared" si="44"/>
        <v>0</v>
      </c>
      <c r="BC46" s="45">
        <f t="shared" si="44"/>
        <v>0</v>
      </c>
      <c r="BD46" s="45">
        <f t="shared" si="44"/>
        <v>0.10831498729889924</v>
      </c>
      <c r="BE46" s="45">
        <f t="shared" si="44"/>
        <v>9.8360655737704916E-2</v>
      </c>
      <c r="BF46" s="45">
        <f t="shared" si="44"/>
        <v>0.90809829914188167</v>
      </c>
      <c r="BG46" s="45">
        <f t="shared" si="44"/>
        <v>1.1849928222818007</v>
      </c>
      <c r="BH46" s="45">
        <f t="shared" si="44"/>
        <v>1.0771150059206001</v>
      </c>
      <c r="BI46" s="45">
        <f t="shared" si="44"/>
        <v>0.125</v>
      </c>
      <c r="BJ46" s="45">
        <f t="shared" si="44"/>
        <v>1.1540415884928081</v>
      </c>
      <c r="BK46" s="45">
        <f t="shared" si="44"/>
        <v>1.3688336533574292</v>
      </c>
      <c r="BL46" s="45">
        <f t="shared" si="44"/>
        <v>1.3688336533574292</v>
      </c>
      <c r="BM46" s="45">
        <f t="shared" si="44"/>
        <v>0.10326098156896239</v>
      </c>
      <c r="BN46" s="45">
        <f t="shared" si="44"/>
        <v>9.3457943925233641E-2</v>
      </c>
      <c r="BO46" s="45">
        <f t="shared" ref="BO46:CV50" si="45">IFERROR(BO21/BO$10,0)</f>
        <v>0.90506542263321565</v>
      </c>
      <c r="BP46" s="45">
        <f t="shared" si="45"/>
        <v>0.8649953280608228</v>
      </c>
      <c r="BQ46" s="45">
        <f t="shared" si="45"/>
        <v>1.2616245780281568</v>
      </c>
      <c r="BR46" s="45">
        <f t="shared" si="45"/>
        <v>0.13636363636363635</v>
      </c>
      <c r="BS46" s="45">
        <f t="shared" si="45"/>
        <v>1.3205727302966466</v>
      </c>
      <c r="BT46" s="45">
        <f t="shared" si="45"/>
        <v>1.8408249524865377</v>
      </c>
      <c r="BU46" s="45">
        <f t="shared" si="45"/>
        <v>1.8408249524865377</v>
      </c>
      <c r="BV46" s="45">
        <f t="shared" si="45"/>
        <v>0.11799538118120823</v>
      </c>
      <c r="BW46" s="45">
        <f t="shared" si="45"/>
        <v>7.5342465753424653E-2</v>
      </c>
      <c r="BX46" s="45">
        <f t="shared" si="45"/>
        <v>0.63852046579450006</v>
      </c>
      <c r="BY46" s="45">
        <f t="shared" si="45"/>
        <v>0.21325915943296417</v>
      </c>
      <c r="BZ46" s="45">
        <f t="shared" si="45"/>
        <v>0.6978656338473983</v>
      </c>
      <c r="CA46" s="45">
        <f t="shared" si="45"/>
        <v>9.0909090909090912E-2</v>
      </c>
      <c r="CB46" s="45">
        <f t="shared" si="45"/>
        <v>0.77044618186774383</v>
      </c>
      <c r="CC46" s="45">
        <f t="shared" si="45"/>
        <v>0.84205274827867893</v>
      </c>
      <c r="CD46" s="45">
        <f t="shared" si="45"/>
        <v>0.84205274827867893</v>
      </c>
      <c r="CE46" s="45">
        <f t="shared" si="45"/>
        <v>0.10176866397067796</v>
      </c>
      <c r="CF46" s="45">
        <f t="shared" si="45"/>
        <v>6.6666666666666666E-2</v>
      </c>
      <c r="CG46" s="45">
        <f t="shared" si="45"/>
        <v>0.65508049399051715</v>
      </c>
      <c r="CH46" s="45">
        <f t="shared" si="45"/>
        <v>0.37844231791600214</v>
      </c>
      <c r="CI46" s="45">
        <f t="shared" si="45"/>
        <v>0.56962016692215978</v>
      </c>
      <c r="CJ46" s="45">
        <f t="shared" ref="CJ46:CM46" si="46">IFERROR(CJ21/CJ$10,0)</f>
        <v>0</v>
      </c>
      <c r="CK46" s="45">
        <f t="shared" si="46"/>
        <v>0</v>
      </c>
      <c r="CL46" s="45">
        <f t="shared" si="46"/>
        <v>0</v>
      </c>
      <c r="CM46" s="45">
        <f t="shared" si="46"/>
        <v>0</v>
      </c>
      <c r="CN46" s="45">
        <f t="shared" si="45"/>
        <v>0</v>
      </c>
      <c r="CO46" s="45">
        <f t="shared" si="45"/>
        <v>6.6666666666666666E-2</v>
      </c>
      <c r="CP46" s="45">
        <f t="shared" si="45"/>
        <v>0</v>
      </c>
      <c r="CQ46" s="45">
        <f t="shared" si="45"/>
        <v>0</v>
      </c>
      <c r="CR46" s="45">
        <f t="shared" si="45"/>
        <v>0</v>
      </c>
      <c r="CS46" s="45">
        <f t="shared" si="45"/>
        <v>0</v>
      </c>
      <c r="CT46" s="45">
        <f t="shared" si="45"/>
        <v>0</v>
      </c>
      <c r="CU46" s="45">
        <f t="shared" si="45"/>
        <v>0</v>
      </c>
      <c r="CV46" s="45">
        <f t="shared" si="45"/>
        <v>0</v>
      </c>
    </row>
    <row r="47" spans="1:100" x14ac:dyDescent="0.25">
      <c r="A47" t="str">
        <f t="shared" si="43"/>
        <v>Guadeloupe</v>
      </c>
      <c r="B47" s="45">
        <f t="shared" ref="B47:Q51" si="47">IFERROR(B22/B$10,0)</f>
        <v>0.11282522132967547</v>
      </c>
      <c r="C47" s="45">
        <f t="shared" si="47"/>
        <v>0.20813008130081301</v>
      </c>
      <c r="D47" s="45">
        <f t="shared" si="47"/>
        <v>1.8447123688120814</v>
      </c>
      <c r="E47" s="45">
        <f t="shared" si="47"/>
        <v>1.3120230547806364</v>
      </c>
      <c r="F47" s="45">
        <f t="shared" si="47"/>
        <v>1.6149360088004201</v>
      </c>
      <c r="G47" s="45">
        <f t="shared" si="47"/>
        <v>0.43478260869565216</v>
      </c>
      <c r="H47" s="45">
        <f t="shared" si="47"/>
        <v>3.8535941128377385</v>
      </c>
      <c r="I47" s="45">
        <f t="shared" si="47"/>
        <v>3.3735925455579419</v>
      </c>
      <c r="J47" s="45">
        <f t="shared" si="47"/>
        <v>3.3735925455579419</v>
      </c>
      <c r="K47" s="45">
        <f t="shared" si="47"/>
        <v>0</v>
      </c>
      <c r="L47" s="45">
        <f t="shared" si="47"/>
        <v>0.5</v>
      </c>
      <c r="M47" s="45">
        <f t="shared" si="47"/>
        <v>0</v>
      </c>
      <c r="N47" s="45">
        <f t="shared" si="47"/>
        <v>0</v>
      </c>
      <c r="O47" s="45">
        <f t="shared" si="47"/>
        <v>0</v>
      </c>
      <c r="P47" s="45">
        <f t="shared" si="47"/>
        <v>0</v>
      </c>
      <c r="Q47" s="45">
        <f t="shared" si="47"/>
        <v>0</v>
      </c>
      <c r="R47" s="45">
        <f t="shared" si="44"/>
        <v>0</v>
      </c>
      <c r="S47" s="45">
        <f t="shared" si="44"/>
        <v>0</v>
      </c>
      <c r="T47" s="45">
        <f t="shared" si="44"/>
        <v>0</v>
      </c>
      <c r="U47" s="45">
        <f t="shared" si="44"/>
        <v>0</v>
      </c>
      <c r="V47" s="45">
        <f t="shared" si="44"/>
        <v>0</v>
      </c>
      <c r="W47" s="45">
        <f t="shared" si="44"/>
        <v>0</v>
      </c>
      <c r="X47" s="45">
        <f t="shared" si="44"/>
        <v>0</v>
      </c>
      <c r="Y47" s="45">
        <f t="shared" si="44"/>
        <v>0</v>
      </c>
      <c r="Z47" s="45">
        <f t="shared" si="44"/>
        <v>0</v>
      </c>
      <c r="AA47" s="45">
        <f t="shared" si="44"/>
        <v>0</v>
      </c>
      <c r="AB47" s="45">
        <f t="shared" si="44"/>
        <v>0</v>
      </c>
      <c r="AC47" s="45">
        <f t="shared" si="44"/>
        <v>0.10444972785667198</v>
      </c>
      <c r="AD47" s="45">
        <f t="shared" si="44"/>
        <v>0</v>
      </c>
      <c r="AE47" s="45">
        <f t="shared" si="44"/>
        <v>0</v>
      </c>
      <c r="AF47" s="45">
        <f t="shared" si="44"/>
        <v>0</v>
      </c>
      <c r="AG47" s="45">
        <f t="shared" si="44"/>
        <v>0</v>
      </c>
      <c r="AH47" s="45">
        <f t="shared" si="44"/>
        <v>0</v>
      </c>
      <c r="AI47" s="45">
        <f t="shared" si="44"/>
        <v>0</v>
      </c>
      <c r="AJ47" s="45">
        <f t="shared" si="44"/>
        <v>0</v>
      </c>
      <c r="AK47" s="45">
        <f t="shared" si="44"/>
        <v>0</v>
      </c>
      <c r="AL47" s="45">
        <f t="shared" si="44"/>
        <v>9.8225806451612899E-2</v>
      </c>
      <c r="AM47" s="45">
        <f t="shared" si="44"/>
        <v>0.13333333333333333</v>
      </c>
      <c r="AN47" s="45">
        <f t="shared" si="44"/>
        <v>1.3574165298303229</v>
      </c>
      <c r="AO47" s="45">
        <f t="shared" si="44"/>
        <v>1.2412371915070932</v>
      </c>
      <c r="AP47" s="45">
        <f t="shared" si="44"/>
        <v>1.3116231382564836</v>
      </c>
      <c r="AQ47" s="45">
        <f t="shared" si="44"/>
        <v>0</v>
      </c>
      <c r="AR47" s="45">
        <f t="shared" si="44"/>
        <v>0</v>
      </c>
      <c r="AS47" s="45">
        <f t="shared" si="44"/>
        <v>0</v>
      </c>
      <c r="AT47" s="45">
        <f t="shared" si="44"/>
        <v>0</v>
      </c>
      <c r="AU47" s="45">
        <f t="shared" si="44"/>
        <v>0.11536548042620717</v>
      </c>
      <c r="AV47" s="45">
        <f t="shared" si="44"/>
        <v>0.1875</v>
      </c>
      <c r="AW47" s="45">
        <f t="shared" si="44"/>
        <v>1.6252695286952257</v>
      </c>
      <c r="AX47" s="45">
        <f t="shared" si="44"/>
        <v>1.4191329492431377</v>
      </c>
      <c r="AY47" s="45">
        <f t="shared" si="44"/>
        <v>1.5548348313662901</v>
      </c>
      <c r="AZ47" s="45">
        <f t="shared" si="44"/>
        <v>0.5</v>
      </c>
      <c r="BA47" s="45">
        <f t="shared" si="44"/>
        <v>4.3340520765206021</v>
      </c>
      <c r="BB47" s="45">
        <f t="shared" si="44"/>
        <v>4.146226216976773</v>
      </c>
      <c r="BC47" s="45">
        <f t="shared" si="44"/>
        <v>4.146226216976773</v>
      </c>
      <c r="BD47" s="45">
        <f t="shared" si="44"/>
        <v>0.13666158622636185</v>
      </c>
      <c r="BE47" s="45">
        <f t="shared" si="44"/>
        <v>0.36065573770491804</v>
      </c>
      <c r="BF47" s="45">
        <f t="shared" si="44"/>
        <v>2.6390425258751167</v>
      </c>
      <c r="BG47" s="45">
        <f t="shared" si="44"/>
        <v>1.7151191219270634</v>
      </c>
      <c r="BH47" s="45">
        <f t="shared" si="44"/>
        <v>2.398642079782733</v>
      </c>
      <c r="BI47" s="45">
        <f t="shared" si="44"/>
        <v>0.5625</v>
      </c>
      <c r="BJ47" s="45">
        <f t="shared" si="44"/>
        <v>4.1160066667768156</v>
      </c>
      <c r="BK47" s="45">
        <f t="shared" si="44"/>
        <v>3.741063925570228</v>
      </c>
      <c r="BL47" s="45">
        <f t="shared" si="44"/>
        <v>3.741063925570228</v>
      </c>
      <c r="BM47" s="45">
        <f t="shared" si="44"/>
        <v>0.11704132500131667</v>
      </c>
      <c r="BN47" s="45">
        <f t="shared" si="44"/>
        <v>0.40186915887850466</v>
      </c>
      <c r="BO47" s="45">
        <f t="shared" si="45"/>
        <v>3.4335663824207714</v>
      </c>
      <c r="BP47" s="45">
        <f t="shared" si="45"/>
        <v>1.2189185150208339</v>
      </c>
      <c r="BQ47" s="45">
        <f t="shared" si="45"/>
        <v>3.0924876504143475</v>
      </c>
      <c r="BR47" s="45">
        <f t="shared" si="45"/>
        <v>0.72727272727272729</v>
      </c>
      <c r="BS47" s="45">
        <f t="shared" si="45"/>
        <v>6.2138114658608465</v>
      </c>
      <c r="BT47" s="45">
        <f t="shared" si="45"/>
        <v>5.5965527034982694</v>
      </c>
      <c r="BU47" s="45">
        <f t="shared" si="45"/>
        <v>5.5965527034982694</v>
      </c>
      <c r="BV47" s="45">
        <f t="shared" si="45"/>
        <v>0.10634219143009695</v>
      </c>
      <c r="BW47" s="45">
        <f t="shared" si="45"/>
        <v>0.14383561643835616</v>
      </c>
      <c r="BX47" s="45">
        <f t="shared" si="45"/>
        <v>1.3525733719048396</v>
      </c>
      <c r="BY47" s="45">
        <f t="shared" si="45"/>
        <v>0.14454523016166854</v>
      </c>
      <c r="BZ47" s="45">
        <f t="shared" si="45"/>
        <v>0.67926767602053861</v>
      </c>
      <c r="CA47" s="45">
        <f t="shared" si="45"/>
        <v>9.0909090909090912E-2</v>
      </c>
      <c r="CB47" s="45">
        <f t="shared" si="45"/>
        <v>0.85487321341171685</v>
      </c>
      <c r="CC47" s="45">
        <f t="shared" si="45"/>
        <v>0.42932069566666076</v>
      </c>
      <c r="CD47" s="45">
        <f t="shared" si="45"/>
        <v>0.42932069566666076</v>
      </c>
      <c r="CE47" s="45">
        <f t="shared" si="45"/>
        <v>8.8067093928975701E-2</v>
      </c>
      <c r="CF47" s="45">
        <f t="shared" si="45"/>
        <v>0.16969696969696971</v>
      </c>
      <c r="CG47" s="45">
        <f t="shared" si="45"/>
        <v>1.9269055231211196</v>
      </c>
      <c r="CH47" s="45">
        <f t="shared" si="45"/>
        <v>0.38713424167969623</v>
      </c>
      <c r="CI47" s="45">
        <f t="shared" si="45"/>
        <v>0.72132212356931458</v>
      </c>
      <c r="CJ47" s="45">
        <f t="shared" ref="CJ47:CM47" si="48">IFERROR(CJ22/CJ$10,0)</f>
        <v>0</v>
      </c>
      <c r="CK47" s="45">
        <f t="shared" si="48"/>
        <v>0</v>
      </c>
      <c r="CL47" s="45">
        <f t="shared" si="48"/>
        <v>0</v>
      </c>
      <c r="CM47" s="45">
        <f t="shared" si="48"/>
        <v>0</v>
      </c>
      <c r="CN47" s="45">
        <f t="shared" si="45"/>
        <v>0</v>
      </c>
      <c r="CO47" s="45">
        <f t="shared" si="45"/>
        <v>6.6666666666666666E-2</v>
      </c>
      <c r="CP47" s="45">
        <f t="shared" si="45"/>
        <v>0</v>
      </c>
      <c r="CQ47" s="45">
        <f t="shared" si="45"/>
        <v>0</v>
      </c>
      <c r="CR47" s="45">
        <f t="shared" si="45"/>
        <v>0</v>
      </c>
      <c r="CS47" s="45">
        <f t="shared" si="45"/>
        <v>0</v>
      </c>
      <c r="CT47" s="45">
        <f t="shared" si="45"/>
        <v>0</v>
      </c>
      <c r="CU47" s="45">
        <f t="shared" si="45"/>
        <v>0</v>
      </c>
      <c r="CV47" s="45">
        <f t="shared" si="45"/>
        <v>0</v>
      </c>
    </row>
    <row r="48" spans="1:100" x14ac:dyDescent="0.25">
      <c r="A48" t="str">
        <f t="shared" si="43"/>
        <v>Guyane</v>
      </c>
      <c r="B48" s="45">
        <f t="shared" si="47"/>
        <v>8.7023358726659464E-2</v>
      </c>
      <c r="C48" s="45">
        <f t="shared" ref="C48:BN51" si="49">IFERROR(C23/C$10,0)</f>
        <v>0.16747967479674797</v>
      </c>
      <c r="D48" s="45">
        <f t="shared" si="49"/>
        <v>1.9245370122153291</v>
      </c>
      <c r="E48" s="45">
        <f t="shared" si="49"/>
        <v>1.4264490791495921</v>
      </c>
      <c r="F48" s="45">
        <f t="shared" si="49"/>
        <v>1.7269601137598607</v>
      </c>
      <c r="G48" s="45">
        <f t="shared" si="49"/>
        <v>0.36231884057971014</v>
      </c>
      <c r="H48" s="45">
        <f t="shared" si="49"/>
        <v>4.1634665207275487</v>
      </c>
      <c r="I48" s="45">
        <f t="shared" si="49"/>
        <v>3.7360365483407705</v>
      </c>
      <c r="J48" s="45">
        <f t="shared" si="49"/>
        <v>3.7360365483407705</v>
      </c>
      <c r="K48" s="45">
        <f t="shared" si="49"/>
        <v>0</v>
      </c>
      <c r="L48" s="45">
        <f t="shared" si="49"/>
        <v>0.5</v>
      </c>
      <c r="M48" s="45">
        <f t="shared" si="49"/>
        <v>0</v>
      </c>
      <c r="N48" s="45">
        <f t="shared" si="49"/>
        <v>0</v>
      </c>
      <c r="O48" s="45">
        <f t="shared" si="49"/>
        <v>0</v>
      </c>
      <c r="P48" s="45">
        <f t="shared" si="49"/>
        <v>0</v>
      </c>
      <c r="Q48" s="45">
        <f t="shared" si="49"/>
        <v>0</v>
      </c>
      <c r="R48" s="45">
        <f t="shared" si="49"/>
        <v>0</v>
      </c>
      <c r="S48" s="45">
        <f t="shared" si="49"/>
        <v>0</v>
      </c>
      <c r="T48" s="45">
        <f t="shared" si="49"/>
        <v>0</v>
      </c>
      <c r="U48" s="45">
        <f t="shared" si="49"/>
        <v>0</v>
      </c>
      <c r="V48" s="45">
        <f t="shared" si="49"/>
        <v>0</v>
      </c>
      <c r="W48" s="45">
        <f t="shared" si="49"/>
        <v>0</v>
      </c>
      <c r="X48" s="45">
        <f t="shared" si="49"/>
        <v>0</v>
      </c>
      <c r="Y48" s="45">
        <f t="shared" si="49"/>
        <v>0</v>
      </c>
      <c r="Z48" s="45">
        <f t="shared" si="49"/>
        <v>0</v>
      </c>
      <c r="AA48" s="45">
        <f t="shared" si="49"/>
        <v>0</v>
      </c>
      <c r="AB48" s="45">
        <f t="shared" si="49"/>
        <v>0</v>
      </c>
      <c r="AC48" s="45">
        <f t="shared" si="49"/>
        <v>0.1211353148509102</v>
      </c>
      <c r="AD48" s="45">
        <f t="shared" si="49"/>
        <v>0.6</v>
      </c>
      <c r="AE48" s="45">
        <f t="shared" si="49"/>
        <v>4.9531385685376925</v>
      </c>
      <c r="AF48" s="45">
        <f t="shared" si="49"/>
        <v>4.8131270745913444</v>
      </c>
      <c r="AG48" s="45">
        <f t="shared" si="49"/>
        <v>4.8641145656980109</v>
      </c>
      <c r="AH48" s="45">
        <f t="shared" si="49"/>
        <v>0</v>
      </c>
      <c r="AI48" s="45">
        <f t="shared" si="49"/>
        <v>0</v>
      </c>
      <c r="AJ48" s="45">
        <f t="shared" si="49"/>
        <v>0</v>
      </c>
      <c r="AK48" s="45">
        <f t="shared" si="49"/>
        <v>0</v>
      </c>
      <c r="AL48" s="45">
        <f t="shared" si="49"/>
        <v>0.10471179270227393</v>
      </c>
      <c r="AM48" s="45">
        <f t="shared" si="49"/>
        <v>0.66666666666666663</v>
      </c>
      <c r="AN48" s="45">
        <f t="shared" si="49"/>
        <v>6.3666818174166293</v>
      </c>
      <c r="AO48" s="45">
        <f t="shared" si="49"/>
        <v>6.4163704900376954</v>
      </c>
      <c r="AP48" s="45">
        <f t="shared" si="49"/>
        <v>6.353447205519787</v>
      </c>
      <c r="AQ48" s="45">
        <f t="shared" si="49"/>
        <v>2</v>
      </c>
      <c r="AR48" s="45">
        <f t="shared" si="49"/>
        <v>19.100045452249887</v>
      </c>
      <c r="AS48" s="45">
        <f t="shared" si="49"/>
        <v>19.060341616559356</v>
      </c>
      <c r="AT48" s="45">
        <f t="shared" si="49"/>
        <v>19.060341616559356</v>
      </c>
      <c r="AU48" s="45">
        <f t="shared" si="49"/>
        <v>8.1952215565191347E-2</v>
      </c>
      <c r="AV48" s="45">
        <f t="shared" si="49"/>
        <v>0.40625</v>
      </c>
      <c r="AW48" s="45">
        <f t="shared" si="49"/>
        <v>4.9571570115372445</v>
      </c>
      <c r="AX48" s="45">
        <f t="shared" si="49"/>
        <v>4.9648402957093847</v>
      </c>
      <c r="AY48" s="45">
        <f t="shared" si="49"/>
        <v>4.9987827584057838</v>
      </c>
      <c r="AZ48" s="45">
        <f t="shared" si="49"/>
        <v>0</v>
      </c>
      <c r="BA48" s="45">
        <f t="shared" si="49"/>
        <v>0</v>
      </c>
      <c r="BB48" s="45">
        <f t="shared" si="49"/>
        <v>0</v>
      </c>
      <c r="BC48" s="45">
        <f t="shared" si="49"/>
        <v>0</v>
      </c>
      <c r="BD48" s="45">
        <f t="shared" si="49"/>
        <v>6.1023990968106123E-2</v>
      </c>
      <c r="BE48" s="45">
        <f t="shared" si="49"/>
        <v>0.29508196721311475</v>
      </c>
      <c r="BF48" s="45">
        <f t="shared" si="49"/>
        <v>4.835507519777555</v>
      </c>
      <c r="BG48" s="45">
        <f t="shared" si="49"/>
        <v>3.963031011543074</v>
      </c>
      <c r="BH48" s="45">
        <f t="shared" si="49"/>
        <v>5.1375977578798784</v>
      </c>
      <c r="BI48" s="45">
        <f t="shared" si="49"/>
        <v>0.3125</v>
      </c>
      <c r="BJ48" s="45">
        <f t="shared" si="49"/>
        <v>5.1209367830977577</v>
      </c>
      <c r="BK48" s="45">
        <f t="shared" si="49"/>
        <v>5.4408587366436203</v>
      </c>
      <c r="BL48" s="45">
        <f t="shared" si="49"/>
        <v>5.4408587366436203</v>
      </c>
      <c r="BM48" s="45">
        <f t="shared" si="49"/>
        <v>3.9948798856904714E-2</v>
      </c>
      <c r="BN48" s="45">
        <f t="shared" si="49"/>
        <v>0.27102803738317754</v>
      </c>
      <c r="BO48" s="45">
        <f t="shared" si="45"/>
        <v>6.7843851414404499</v>
      </c>
      <c r="BP48" s="45">
        <f t="shared" si="45"/>
        <v>2.9232047657076254</v>
      </c>
      <c r="BQ48" s="45">
        <f t="shared" si="45"/>
        <v>7.1290532591309868</v>
      </c>
      <c r="BR48" s="45">
        <f t="shared" si="45"/>
        <v>0.40909090909090912</v>
      </c>
      <c r="BS48" s="45">
        <f t="shared" si="45"/>
        <v>10.240380707221245</v>
      </c>
      <c r="BT48" s="45">
        <f t="shared" si="45"/>
        <v>10.760624276713385</v>
      </c>
      <c r="BU48" s="45">
        <f t="shared" si="45"/>
        <v>10.760624276713385</v>
      </c>
      <c r="BV48" s="45">
        <f t="shared" si="45"/>
        <v>2.3698786112665727E-2</v>
      </c>
      <c r="BW48" s="45">
        <f t="shared" si="45"/>
        <v>0.13013698630136986</v>
      </c>
      <c r="BX48" s="45">
        <f t="shared" si="45"/>
        <v>5.491293338092901</v>
      </c>
      <c r="BY48" s="45">
        <f t="shared" si="45"/>
        <v>0.70471020707599819</v>
      </c>
      <c r="BZ48" s="45">
        <f t="shared" si="45"/>
        <v>3.2251757908529943</v>
      </c>
      <c r="CA48" s="45">
        <f t="shared" si="45"/>
        <v>0.36363636363636365</v>
      </c>
      <c r="CB48" s="45">
        <f t="shared" si="45"/>
        <v>15.344092389694996</v>
      </c>
      <c r="CC48" s="45">
        <f t="shared" si="45"/>
        <v>9.0119744586514301</v>
      </c>
      <c r="CD48" s="45">
        <f t="shared" si="45"/>
        <v>9.0119744586514301</v>
      </c>
      <c r="CE48" s="45">
        <f t="shared" si="45"/>
        <v>1.426545529526126E-2</v>
      </c>
      <c r="CF48" s="45">
        <f t="shared" si="45"/>
        <v>3.0303030303030304E-2</v>
      </c>
      <c r="CG48" s="45">
        <f t="shared" si="45"/>
        <v>2.1242245463484402</v>
      </c>
      <c r="CH48" s="45">
        <f t="shared" si="45"/>
        <v>0.48311785265872614</v>
      </c>
      <c r="CI48" s="45">
        <f t="shared" si="45"/>
        <v>0.88214315860555415</v>
      </c>
      <c r="CJ48" s="45">
        <f t="shared" ref="CJ48:CM48" si="50">IFERROR(CJ23/CJ$10,0)</f>
        <v>0</v>
      </c>
      <c r="CK48" s="45">
        <f t="shared" si="50"/>
        <v>0</v>
      </c>
      <c r="CL48" s="45">
        <f t="shared" si="50"/>
        <v>0</v>
      </c>
      <c r="CM48" s="45">
        <f t="shared" si="50"/>
        <v>0</v>
      </c>
      <c r="CN48" s="45">
        <f t="shared" si="45"/>
        <v>0</v>
      </c>
      <c r="CO48" s="45">
        <f t="shared" si="45"/>
        <v>1.3333333333333334E-2</v>
      </c>
      <c r="CP48" s="45">
        <f t="shared" si="45"/>
        <v>0</v>
      </c>
      <c r="CQ48" s="45">
        <f t="shared" si="45"/>
        <v>0</v>
      </c>
      <c r="CR48" s="45">
        <f t="shared" si="45"/>
        <v>0</v>
      </c>
      <c r="CS48" s="45">
        <f t="shared" si="45"/>
        <v>0</v>
      </c>
      <c r="CT48" s="45">
        <f t="shared" si="45"/>
        <v>0</v>
      </c>
      <c r="CU48" s="45">
        <f t="shared" si="45"/>
        <v>0</v>
      </c>
      <c r="CV48" s="45">
        <f t="shared" si="45"/>
        <v>0</v>
      </c>
    </row>
    <row r="49" spans="1:100" x14ac:dyDescent="0.25">
      <c r="A49" t="str">
        <f t="shared" si="43"/>
        <v>La Réunion</v>
      </c>
      <c r="B49" s="45">
        <f t="shared" si="47"/>
        <v>0.25744354158614935</v>
      </c>
      <c r="C49" s="45">
        <f t="shared" si="49"/>
        <v>0.27642276422764228</v>
      </c>
      <c r="D49" s="45">
        <f t="shared" si="49"/>
        <v>1.0737218829594986</v>
      </c>
      <c r="E49" s="45">
        <f t="shared" si="49"/>
        <v>0.8258549850315533</v>
      </c>
      <c r="F49" s="45">
        <f t="shared" si="49"/>
        <v>0.97399991997766644</v>
      </c>
      <c r="G49" s="45">
        <f t="shared" si="49"/>
        <v>0.52173913043478259</v>
      </c>
      <c r="H49" s="45">
        <f t="shared" si="49"/>
        <v>2.0266157279389003</v>
      </c>
      <c r="I49" s="45">
        <f t="shared" si="49"/>
        <v>1.8383937108529869</v>
      </c>
      <c r="J49" s="45">
        <f t="shared" si="49"/>
        <v>1.8383937108529869</v>
      </c>
      <c r="K49" s="45">
        <f t="shared" si="49"/>
        <v>0</v>
      </c>
      <c r="L49" s="45">
        <f t="shared" si="49"/>
        <v>0</v>
      </c>
      <c r="M49" s="45">
        <f t="shared" si="49"/>
        <v>0</v>
      </c>
      <c r="N49" s="45">
        <f t="shared" si="49"/>
        <v>0</v>
      </c>
      <c r="O49" s="45">
        <f t="shared" si="49"/>
        <v>0</v>
      </c>
      <c r="P49" s="45">
        <f t="shared" si="49"/>
        <v>0</v>
      </c>
      <c r="Q49" s="45">
        <f t="shared" si="49"/>
        <v>0</v>
      </c>
      <c r="R49" s="45">
        <f t="shared" si="49"/>
        <v>0</v>
      </c>
      <c r="S49" s="45">
        <f t="shared" si="49"/>
        <v>0</v>
      </c>
      <c r="T49" s="45">
        <f t="shared" si="49"/>
        <v>0</v>
      </c>
      <c r="U49" s="45">
        <f t="shared" si="49"/>
        <v>0</v>
      </c>
      <c r="V49" s="45">
        <f t="shared" si="49"/>
        <v>0</v>
      </c>
      <c r="W49" s="45">
        <f t="shared" si="49"/>
        <v>0</v>
      </c>
      <c r="X49" s="45">
        <f t="shared" si="49"/>
        <v>0</v>
      </c>
      <c r="Y49" s="45">
        <f t="shared" si="49"/>
        <v>0</v>
      </c>
      <c r="Z49" s="45">
        <f t="shared" si="49"/>
        <v>0</v>
      </c>
      <c r="AA49" s="45">
        <f t="shared" si="49"/>
        <v>0</v>
      </c>
      <c r="AB49" s="45">
        <f t="shared" si="49"/>
        <v>0</v>
      </c>
      <c r="AC49" s="45">
        <f t="shared" si="49"/>
        <v>0.29330791583667115</v>
      </c>
      <c r="AD49" s="45">
        <f t="shared" si="49"/>
        <v>0.8</v>
      </c>
      <c r="AE49" s="45">
        <f t="shared" si="49"/>
        <v>2.727509067452107</v>
      </c>
      <c r="AF49" s="45">
        <f t="shared" si="49"/>
        <v>2.6034265775722618</v>
      </c>
      <c r="AG49" s="45">
        <f t="shared" si="49"/>
        <v>2.6889811962706354</v>
      </c>
      <c r="AH49" s="45">
        <f t="shared" si="49"/>
        <v>0</v>
      </c>
      <c r="AI49" s="45">
        <f t="shared" si="49"/>
        <v>0</v>
      </c>
      <c r="AJ49" s="45">
        <f t="shared" si="49"/>
        <v>0</v>
      </c>
      <c r="AK49" s="45">
        <f t="shared" si="49"/>
        <v>0</v>
      </c>
      <c r="AL49" s="45">
        <f t="shared" si="49"/>
        <v>0.27648863035430987</v>
      </c>
      <c r="AM49" s="45">
        <f t="shared" si="49"/>
        <v>0.66666666666666663</v>
      </c>
      <c r="AN49" s="45">
        <f t="shared" si="49"/>
        <v>2.4111901665264068</v>
      </c>
      <c r="AO49" s="45">
        <f t="shared" si="49"/>
        <v>2.2905036524413691</v>
      </c>
      <c r="AP49" s="45">
        <f t="shared" si="49"/>
        <v>2.3723727303735052</v>
      </c>
      <c r="AQ49" s="45">
        <f t="shared" si="49"/>
        <v>2</v>
      </c>
      <c r="AR49" s="45">
        <f t="shared" si="49"/>
        <v>7.2335704995792218</v>
      </c>
      <c r="AS49" s="45">
        <f t="shared" si="49"/>
        <v>7.1171181911205164</v>
      </c>
      <c r="AT49" s="45">
        <f t="shared" si="49"/>
        <v>7.1171181911205164</v>
      </c>
      <c r="AU49" s="45">
        <f t="shared" si="49"/>
        <v>0.26788851084498705</v>
      </c>
      <c r="AV49" s="45">
        <f t="shared" si="49"/>
        <v>0.78125</v>
      </c>
      <c r="AW49" s="45">
        <f t="shared" si="49"/>
        <v>2.9163251441270956</v>
      </c>
      <c r="AX49" s="45">
        <f t="shared" si="49"/>
        <v>2.7028447835621376</v>
      </c>
      <c r="AY49" s="45">
        <f t="shared" si="49"/>
        <v>2.8427219636933283</v>
      </c>
      <c r="AZ49" s="45">
        <f t="shared" si="49"/>
        <v>1</v>
      </c>
      <c r="BA49" s="45">
        <f t="shared" si="49"/>
        <v>3.7328961844826831</v>
      </c>
      <c r="BB49" s="45">
        <f t="shared" si="49"/>
        <v>3.6386841135274604</v>
      </c>
      <c r="BC49" s="45">
        <f t="shared" si="49"/>
        <v>3.6386841135274604</v>
      </c>
      <c r="BD49" s="45">
        <f t="shared" si="49"/>
        <v>0.2835946937623483</v>
      </c>
      <c r="BE49" s="45">
        <f t="shared" si="49"/>
        <v>0.47540983606557374</v>
      </c>
      <c r="BF49" s="45">
        <f t="shared" si="49"/>
        <v>1.6763707027042125</v>
      </c>
      <c r="BG49" s="45">
        <f t="shared" si="49"/>
        <v>1.288681170519286</v>
      </c>
      <c r="BH49" s="45">
        <f t="shared" si="49"/>
        <v>1.5868695273411944</v>
      </c>
      <c r="BI49" s="45">
        <f t="shared" si="49"/>
        <v>0.5</v>
      </c>
      <c r="BJ49" s="45">
        <f t="shared" si="49"/>
        <v>1.7630795321544304</v>
      </c>
      <c r="BK49" s="45">
        <f t="shared" si="49"/>
        <v>1.6689489856519455</v>
      </c>
      <c r="BL49" s="45">
        <f t="shared" si="49"/>
        <v>1.6689489856519455</v>
      </c>
      <c r="BM49" s="45">
        <f t="shared" si="49"/>
        <v>0.20574570251586297</v>
      </c>
      <c r="BN49" s="45">
        <f t="shared" si="49"/>
        <v>0.31775700934579437</v>
      </c>
      <c r="BO49" s="45">
        <f t="shared" si="45"/>
        <v>1.5444162646424917</v>
      </c>
      <c r="BP49" s="45">
        <f t="shared" si="45"/>
        <v>0.72141718176061387</v>
      </c>
      <c r="BQ49" s="45">
        <f t="shared" si="45"/>
        <v>1.5353081824810733</v>
      </c>
      <c r="BR49" s="45">
        <f t="shared" si="45"/>
        <v>0.36363636363636365</v>
      </c>
      <c r="BS49" s="45">
        <f t="shared" si="45"/>
        <v>1.7674068483074505</v>
      </c>
      <c r="BT49" s="45">
        <f t="shared" si="45"/>
        <v>1.7569836954596236</v>
      </c>
      <c r="BU49" s="45">
        <f t="shared" si="45"/>
        <v>1.7569836954596236</v>
      </c>
      <c r="BV49" s="45">
        <f t="shared" si="45"/>
        <v>0.15018558902805385</v>
      </c>
      <c r="BW49" s="45">
        <f t="shared" si="45"/>
        <v>0.21232876712328766</v>
      </c>
      <c r="BX49" s="45">
        <f t="shared" si="45"/>
        <v>1.4137759055139825</v>
      </c>
      <c r="BY49" s="45">
        <f t="shared" si="45"/>
        <v>0.23386864322854184</v>
      </c>
      <c r="BZ49" s="45">
        <f t="shared" si="45"/>
        <v>0.9325960771952998</v>
      </c>
      <c r="CA49" s="45">
        <f t="shared" si="45"/>
        <v>0.31818181818181818</v>
      </c>
      <c r="CB49" s="45">
        <f t="shared" si="45"/>
        <v>2.1185908730722729</v>
      </c>
      <c r="CC49" s="45">
        <f t="shared" si="45"/>
        <v>1.3975266728645108</v>
      </c>
      <c r="CD49" s="45">
        <f t="shared" si="45"/>
        <v>1.3975266728645108</v>
      </c>
      <c r="CE49" s="45">
        <f t="shared" si="45"/>
        <v>0.10636811607620025</v>
      </c>
      <c r="CF49" s="45">
        <f t="shared" si="45"/>
        <v>0.17575757575757575</v>
      </c>
      <c r="CG49" s="45">
        <f t="shared" si="45"/>
        <v>1.6523520603830768</v>
      </c>
      <c r="CH49" s="45">
        <f t="shared" si="45"/>
        <v>0.49399722414989594</v>
      </c>
      <c r="CI49" s="45">
        <f t="shared" si="45"/>
        <v>0.82192571198052788</v>
      </c>
      <c r="CJ49" s="45">
        <f t="shared" ref="CJ49:CM49" si="51">IFERROR(CJ24/CJ$10,0)</f>
        <v>2</v>
      </c>
      <c r="CK49" s="45">
        <f t="shared" si="51"/>
        <v>18.802626894014324</v>
      </c>
      <c r="CL49" s="45">
        <f t="shared" si="51"/>
        <v>9.3529477570198001</v>
      </c>
      <c r="CM49" s="45">
        <f t="shared" si="51"/>
        <v>9.3529477570198001</v>
      </c>
      <c r="CN49" s="45">
        <f t="shared" si="45"/>
        <v>0</v>
      </c>
      <c r="CO49" s="45">
        <f t="shared" si="45"/>
        <v>0.10666666666666667</v>
      </c>
      <c r="CP49" s="45">
        <f t="shared" si="45"/>
        <v>0</v>
      </c>
      <c r="CQ49" s="45">
        <f t="shared" si="45"/>
        <v>0</v>
      </c>
      <c r="CR49" s="45">
        <f t="shared" si="45"/>
        <v>0</v>
      </c>
      <c r="CS49" s="45">
        <f t="shared" si="45"/>
        <v>0</v>
      </c>
      <c r="CT49" s="45">
        <f t="shared" si="45"/>
        <v>0</v>
      </c>
      <c r="CU49" s="45">
        <f t="shared" si="45"/>
        <v>0</v>
      </c>
      <c r="CV49" s="45">
        <f t="shared" si="45"/>
        <v>0</v>
      </c>
    </row>
    <row r="50" spans="1:100" x14ac:dyDescent="0.25">
      <c r="A50" t="str">
        <f t="shared" si="43"/>
        <v>Martinique</v>
      </c>
      <c r="B50" s="45">
        <f t="shared" si="47"/>
        <v>0.10739769349525907</v>
      </c>
      <c r="C50" s="45">
        <f t="shared" si="49"/>
        <v>0.10731707317073171</v>
      </c>
      <c r="D50" s="45">
        <f t="shared" si="49"/>
        <v>0.99924932908795738</v>
      </c>
      <c r="E50" s="45">
        <f t="shared" si="49"/>
        <v>0.75345263538239782</v>
      </c>
      <c r="F50" s="45">
        <f t="shared" si="49"/>
        <v>0.91103939172123882</v>
      </c>
      <c r="G50" s="45">
        <f t="shared" si="49"/>
        <v>0.20289855072463769</v>
      </c>
      <c r="H50" s="45">
        <f t="shared" si="49"/>
        <v>1.8892263336511448</v>
      </c>
      <c r="I50" s="45">
        <f t="shared" si="49"/>
        <v>1.7224526049011561</v>
      </c>
      <c r="J50" s="45">
        <f t="shared" si="49"/>
        <v>1.7224526049011561</v>
      </c>
      <c r="K50" s="45">
        <f t="shared" si="49"/>
        <v>0</v>
      </c>
      <c r="L50" s="45">
        <f t="shared" si="49"/>
        <v>0</v>
      </c>
      <c r="M50" s="45">
        <f t="shared" si="49"/>
        <v>0</v>
      </c>
      <c r="N50" s="45">
        <f t="shared" si="49"/>
        <v>0</v>
      </c>
      <c r="O50" s="45">
        <f t="shared" si="49"/>
        <v>0</v>
      </c>
      <c r="P50" s="45">
        <f t="shared" si="49"/>
        <v>0</v>
      </c>
      <c r="Q50" s="45">
        <f t="shared" si="49"/>
        <v>0</v>
      </c>
      <c r="R50" s="45">
        <f t="shared" si="49"/>
        <v>0</v>
      </c>
      <c r="S50" s="45">
        <f t="shared" si="49"/>
        <v>0</v>
      </c>
      <c r="T50" s="45">
        <f t="shared" si="49"/>
        <v>0</v>
      </c>
      <c r="U50" s="45">
        <f t="shared" si="49"/>
        <v>0</v>
      </c>
      <c r="V50" s="45">
        <f t="shared" si="49"/>
        <v>0</v>
      </c>
      <c r="W50" s="45">
        <f t="shared" si="49"/>
        <v>0</v>
      </c>
      <c r="X50" s="45">
        <f t="shared" si="49"/>
        <v>0</v>
      </c>
      <c r="Y50" s="45">
        <f t="shared" si="49"/>
        <v>0</v>
      </c>
      <c r="Z50" s="45">
        <f t="shared" si="49"/>
        <v>0</v>
      </c>
      <c r="AA50" s="45">
        <f t="shared" si="49"/>
        <v>0</v>
      </c>
      <c r="AB50" s="45">
        <f t="shared" si="49"/>
        <v>0</v>
      </c>
      <c r="AC50" s="45">
        <f t="shared" si="49"/>
        <v>9.4953865339625826E-2</v>
      </c>
      <c r="AD50" s="45">
        <f t="shared" si="49"/>
        <v>0.2</v>
      </c>
      <c r="AE50" s="45">
        <f t="shared" si="49"/>
        <v>2.1062860293749059</v>
      </c>
      <c r="AF50" s="45">
        <f t="shared" si="49"/>
        <v>2.0478908519199508</v>
      </c>
      <c r="AG50" s="45">
        <f t="shared" si="49"/>
        <v>2.0994532418631042</v>
      </c>
      <c r="AH50" s="45">
        <f t="shared" si="49"/>
        <v>0</v>
      </c>
      <c r="AI50" s="45">
        <f t="shared" si="49"/>
        <v>0</v>
      </c>
      <c r="AJ50" s="45">
        <f t="shared" si="49"/>
        <v>0</v>
      </c>
      <c r="AK50" s="45">
        <f t="shared" si="49"/>
        <v>0</v>
      </c>
      <c r="AL50" s="45">
        <f t="shared" si="49"/>
        <v>9.0639873083024861E-2</v>
      </c>
      <c r="AM50" s="45">
        <f t="shared" si="49"/>
        <v>0.26666666666666666</v>
      </c>
      <c r="AN50" s="45">
        <f t="shared" si="49"/>
        <v>2.9420458965383123</v>
      </c>
      <c r="AO50" s="45">
        <f t="shared" si="49"/>
        <v>2.8833861316437877</v>
      </c>
      <c r="AP50" s="45">
        <f t="shared" si="49"/>
        <v>2.9755238510580861</v>
      </c>
      <c r="AQ50" s="45">
        <f t="shared" si="49"/>
        <v>4</v>
      </c>
      <c r="AR50" s="45">
        <f t="shared" si="49"/>
        <v>44.130688448074679</v>
      </c>
      <c r="AS50" s="45">
        <f t="shared" si="49"/>
        <v>44.632857765871286</v>
      </c>
      <c r="AT50" s="45">
        <f t="shared" si="49"/>
        <v>44.632857765871286</v>
      </c>
      <c r="AU50" s="45">
        <f t="shared" si="49"/>
        <v>0.10131026400982757</v>
      </c>
      <c r="AV50" s="45">
        <f t="shared" si="49"/>
        <v>9.375E-2</v>
      </c>
      <c r="AW50" s="45">
        <f t="shared" si="49"/>
        <v>0.92537514255126041</v>
      </c>
      <c r="AX50" s="45">
        <f t="shared" si="49"/>
        <v>0.87425101214574896</v>
      </c>
      <c r="AY50" s="45">
        <f t="shared" si="49"/>
        <v>0.93726264020052164</v>
      </c>
      <c r="AZ50" s="45">
        <f t="shared" si="49"/>
        <v>0.16666666666666666</v>
      </c>
      <c r="BA50" s="45">
        <f t="shared" si="49"/>
        <v>1.6451113645355737</v>
      </c>
      <c r="BB50" s="45">
        <f t="shared" si="49"/>
        <v>1.6662446936898159</v>
      </c>
      <c r="BC50" s="45">
        <f t="shared" si="49"/>
        <v>1.6662446936898159</v>
      </c>
      <c r="BD50" s="45">
        <f t="shared" si="49"/>
        <v>0.14150945526390066</v>
      </c>
      <c r="BE50" s="45">
        <f t="shared" si="49"/>
        <v>0.22950819672131148</v>
      </c>
      <c r="BF50" s="45">
        <f t="shared" si="49"/>
        <v>1.6218576793564936</v>
      </c>
      <c r="BG50" s="45">
        <f t="shared" si="49"/>
        <v>1.1202121880292717</v>
      </c>
      <c r="BH50" s="45">
        <f t="shared" si="49"/>
        <v>1.5429467841882922</v>
      </c>
      <c r="BI50" s="45">
        <f t="shared" si="49"/>
        <v>0.1875</v>
      </c>
      <c r="BJ50" s="45">
        <f t="shared" si="49"/>
        <v>1.3249998005457069</v>
      </c>
      <c r="BK50" s="45">
        <f t="shared" si="49"/>
        <v>1.2605324174395423</v>
      </c>
      <c r="BL50" s="45">
        <f t="shared" si="49"/>
        <v>1.2605324174395423</v>
      </c>
      <c r="BM50" s="45">
        <f t="shared" si="49"/>
        <v>0.12034558481734976</v>
      </c>
      <c r="BN50" s="45">
        <f t="shared" si="49"/>
        <v>0.15887850467289719</v>
      </c>
      <c r="BO50" s="45">
        <f t="shared" si="45"/>
        <v>1.3201855715274422</v>
      </c>
      <c r="BP50" s="45">
        <f t="shared" si="45"/>
        <v>0.50773266352934954</v>
      </c>
      <c r="BQ50" s="45">
        <f t="shared" si="45"/>
        <v>1.2569658094851106</v>
      </c>
      <c r="BR50" s="45">
        <f t="shared" si="45"/>
        <v>9.0909090909090912E-2</v>
      </c>
      <c r="BS50" s="45">
        <f t="shared" si="45"/>
        <v>0.75540030028575578</v>
      </c>
      <c r="BT50" s="45">
        <f t="shared" si="45"/>
        <v>0.71922642574816487</v>
      </c>
      <c r="BU50" s="45">
        <f t="shared" si="45"/>
        <v>0.71922642574816487</v>
      </c>
      <c r="BV50" s="45">
        <f t="shared" si="45"/>
        <v>0.10777994351917967</v>
      </c>
      <c r="BW50" s="45">
        <f t="shared" si="45"/>
        <v>0.10273972602739725</v>
      </c>
      <c r="BX50" s="45">
        <f t="shared" si="45"/>
        <v>0.95323603513592947</v>
      </c>
      <c r="BY50" s="45">
        <f t="shared" si="45"/>
        <v>0.11458098387741071</v>
      </c>
      <c r="BZ50" s="45">
        <f t="shared" si="45"/>
        <v>0.52117803018629516</v>
      </c>
      <c r="CA50" s="45">
        <f t="shared" si="45"/>
        <v>0.13636363636363635</v>
      </c>
      <c r="CB50" s="45">
        <f t="shared" si="45"/>
        <v>1.2652041920895065</v>
      </c>
      <c r="CC50" s="45">
        <f t="shared" si="45"/>
        <v>0.69174538551999187</v>
      </c>
      <c r="CD50" s="45">
        <f t="shared" si="45"/>
        <v>0.69174538551999187</v>
      </c>
      <c r="CE50" s="45">
        <f t="shared" si="45"/>
        <v>0.10210951998215766</v>
      </c>
      <c r="CF50" s="45">
        <f t="shared" si="45"/>
        <v>5.4545454545454543E-2</v>
      </c>
      <c r="CG50" s="45">
        <f t="shared" si="45"/>
        <v>0.53418578948354345</v>
      </c>
      <c r="CH50" s="45">
        <f t="shared" si="45"/>
        <v>0.11232297907964463</v>
      </c>
      <c r="CI50" s="45">
        <f t="shared" si="45"/>
        <v>0.20611648690292755</v>
      </c>
      <c r="CJ50" s="45">
        <f t="shared" ref="CJ50:CM50" si="52">IFERROR(CJ25/CJ$10,0)</f>
        <v>0</v>
      </c>
      <c r="CK50" s="45">
        <f t="shared" si="52"/>
        <v>0</v>
      </c>
      <c r="CL50" s="45">
        <f t="shared" si="52"/>
        <v>0</v>
      </c>
      <c r="CM50" s="45">
        <f t="shared" si="52"/>
        <v>0</v>
      </c>
      <c r="CN50" s="45">
        <f t="shared" si="45"/>
        <v>0</v>
      </c>
      <c r="CO50" s="45">
        <f t="shared" si="45"/>
        <v>2.6666666666666668E-2</v>
      </c>
      <c r="CP50" s="45">
        <f t="shared" si="45"/>
        <v>0</v>
      </c>
      <c r="CQ50" s="45">
        <f t="shared" si="45"/>
        <v>0</v>
      </c>
      <c r="CR50" s="45">
        <f t="shared" si="45"/>
        <v>0</v>
      </c>
      <c r="CS50" s="45">
        <f t="shared" si="45"/>
        <v>0</v>
      </c>
      <c r="CT50" s="45">
        <f t="shared" si="45"/>
        <v>0</v>
      </c>
      <c r="CU50" s="45">
        <f t="shared" si="45"/>
        <v>0</v>
      </c>
      <c r="CV50" s="45">
        <f t="shared" si="45"/>
        <v>0</v>
      </c>
    </row>
    <row r="51" spans="1:100" x14ac:dyDescent="0.25">
      <c r="A51" t="str">
        <f t="shared" si="43"/>
        <v>Mayotte</v>
      </c>
      <c r="B51" s="45">
        <f t="shared" si="47"/>
        <v>8.3664458434207611E-2</v>
      </c>
      <c r="C51" s="45">
        <f t="shared" si="49"/>
        <v>1.7886178861788619E-2</v>
      </c>
      <c r="D51" s="45">
        <f t="shared" si="49"/>
        <v>0.21378467268576201</v>
      </c>
      <c r="E51" s="45">
        <f t="shared" si="49"/>
        <v>0.15167872281207143</v>
      </c>
      <c r="F51" s="45">
        <f t="shared" si="49"/>
        <v>0.18869518021647472</v>
      </c>
      <c r="G51" s="45">
        <f t="shared" si="49"/>
        <v>8.6956521739130432E-2</v>
      </c>
      <c r="H51" s="45">
        <f t="shared" si="49"/>
        <v>1.039348408709436</v>
      </c>
      <c r="I51" s="45">
        <f t="shared" si="49"/>
        <v>0.91737182476784118</v>
      </c>
      <c r="J51" s="45">
        <f t="shared" si="49"/>
        <v>0.91737182476784118</v>
      </c>
      <c r="K51" s="45">
        <f t="shared" si="49"/>
        <v>0</v>
      </c>
      <c r="L51" s="45">
        <f t="shared" si="49"/>
        <v>0</v>
      </c>
      <c r="M51" s="45">
        <f t="shared" si="49"/>
        <v>0</v>
      </c>
      <c r="N51" s="45">
        <f t="shared" si="49"/>
        <v>0</v>
      </c>
      <c r="O51" s="45">
        <f t="shared" si="49"/>
        <v>0</v>
      </c>
      <c r="P51" s="45">
        <f t="shared" si="49"/>
        <v>0</v>
      </c>
      <c r="Q51" s="45">
        <f t="shared" si="49"/>
        <v>0</v>
      </c>
      <c r="R51" s="45">
        <f t="shared" si="49"/>
        <v>0</v>
      </c>
      <c r="S51" s="45">
        <f t="shared" si="49"/>
        <v>0</v>
      </c>
      <c r="T51" s="45">
        <f t="shared" si="49"/>
        <v>0</v>
      </c>
      <c r="U51" s="45">
        <f t="shared" si="49"/>
        <v>0</v>
      </c>
      <c r="V51" s="45">
        <f t="shared" si="49"/>
        <v>0</v>
      </c>
      <c r="W51" s="45">
        <f t="shared" si="49"/>
        <v>0</v>
      </c>
      <c r="X51" s="45">
        <f t="shared" si="49"/>
        <v>0</v>
      </c>
      <c r="Y51" s="45">
        <f t="shared" si="49"/>
        <v>0</v>
      </c>
      <c r="Z51" s="45">
        <f t="shared" si="49"/>
        <v>0</v>
      </c>
      <c r="AA51" s="45">
        <f t="shared" si="49"/>
        <v>0</v>
      </c>
      <c r="AB51" s="45">
        <f t="shared" si="49"/>
        <v>0</v>
      </c>
      <c r="AC51" s="45">
        <f t="shared" si="49"/>
        <v>0.10817191557012064</v>
      </c>
      <c r="AD51" s="45">
        <f t="shared" si="49"/>
        <v>0.2</v>
      </c>
      <c r="AE51" s="45">
        <f t="shared" si="49"/>
        <v>1.8489087388893779</v>
      </c>
      <c r="AF51" s="45">
        <f t="shared" si="49"/>
        <v>1.7656389284565548</v>
      </c>
      <c r="AG51" s="45">
        <f t="shared" si="49"/>
        <v>1.8284039351331929</v>
      </c>
      <c r="AH51" s="45">
        <f t="shared" si="49"/>
        <v>0</v>
      </c>
      <c r="AI51" s="45">
        <f t="shared" si="49"/>
        <v>0</v>
      </c>
      <c r="AJ51" s="45">
        <f t="shared" si="49"/>
        <v>0</v>
      </c>
      <c r="AK51" s="45">
        <f t="shared" si="49"/>
        <v>0</v>
      </c>
      <c r="AL51" s="45">
        <f t="shared" si="49"/>
        <v>9.967477525118984E-2</v>
      </c>
      <c r="AM51" s="45">
        <f t="shared" si="49"/>
        <v>6.6666666666666666E-2</v>
      </c>
      <c r="AN51" s="45">
        <f t="shared" si="49"/>
        <v>0.66884190607563831</v>
      </c>
      <c r="AO51" s="45">
        <f t="shared" si="49"/>
        <v>0.63547733333333334</v>
      </c>
      <c r="AP51" s="45">
        <f t="shared" si="49"/>
        <v>0.66293006125886045</v>
      </c>
      <c r="AQ51" s="45">
        <f t="shared" si="49"/>
        <v>1</v>
      </c>
      <c r="AR51" s="45">
        <f t="shared" si="49"/>
        <v>10.032628591134573</v>
      </c>
      <c r="AS51" s="45">
        <f t="shared" si="49"/>
        <v>9.9439509188829049</v>
      </c>
      <c r="AT51" s="45">
        <f t="shared" si="49"/>
        <v>9.9439509188829049</v>
      </c>
      <c r="AU51" s="45">
        <f t="shared" si="49"/>
        <v>6.6331378665591481E-2</v>
      </c>
      <c r="AV51" s="45">
        <f t="shared" si="49"/>
        <v>3.125E-2</v>
      </c>
      <c r="AW51" s="45">
        <f t="shared" si="49"/>
        <v>0.47111941028010806</v>
      </c>
      <c r="AX51" s="45">
        <f t="shared" si="49"/>
        <v>0.45593513787424517</v>
      </c>
      <c r="AY51" s="45">
        <f t="shared" si="49"/>
        <v>0.48205670364872261</v>
      </c>
      <c r="AZ51" s="45">
        <f t="shared" si="49"/>
        <v>0.16666666666666666</v>
      </c>
      <c r="BA51" s="45">
        <f t="shared" si="49"/>
        <v>2.5126368548272429</v>
      </c>
      <c r="BB51" s="45">
        <f t="shared" si="49"/>
        <v>2.5709690861265204</v>
      </c>
      <c r="BC51" s="45">
        <f t="shared" si="49"/>
        <v>2.5709690861265204</v>
      </c>
      <c r="BD51" s="45">
        <f t="shared" si="49"/>
        <v>3.3345752187411801E-2</v>
      </c>
      <c r="BE51" s="45">
        <f t="shared" si="49"/>
        <v>4.9180327868852458E-2</v>
      </c>
      <c r="BF51" s="45">
        <f t="shared" si="49"/>
        <v>1.4748603537999749</v>
      </c>
      <c r="BG51" s="45">
        <f t="shared" si="49"/>
        <v>1.2431544255675291</v>
      </c>
      <c r="BH51" s="45">
        <f t="shared" si="49"/>
        <v>1.5978950577945767</v>
      </c>
      <c r="BI51" s="45">
        <f t="shared" si="49"/>
        <v>0</v>
      </c>
      <c r="BJ51" s="45">
        <f t="shared" si="49"/>
        <v>0</v>
      </c>
      <c r="BK51" s="45">
        <f t="shared" si="49"/>
        <v>0</v>
      </c>
      <c r="BL51" s="45">
        <f t="shared" si="49"/>
        <v>0</v>
      </c>
      <c r="BM51" s="45">
        <f t="shared" si="49"/>
        <v>1.7737211735961475E-2</v>
      </c>
      <c r="BN51" s="45">
        <f t="shared" ref="BN51:CV51" si="53">IFERROR(BN26/BN$10,0)</f>
        <v>1.8691588785046728E-2</v>
      </c>
      <c r="BO51" s="45">
        <f t="shared" si="53"/>
        <v>1.0538064867969239</v>
      </c>
      <c r="BP51" s="45">
        <f t="shared" si="53"/>
        <v>0.50108775279152884</v>
      </c>
      <c r="BQ51" s="45">
        <f t="shared" si="53"/>
        <v>1.1719582054562299</v>
      </c>
      <c r="BR51" s="45">
        <f t="shared" si="53"/>
        <v>9.0909090909090912E-2</v>
      </c>
      <c r="BS51" s="45">
        <f t="shared" si="53"/>
        <v>5.1253315494214027</v>
      </c>
      <c r="BT51" s="45">
        <f t="shared" si="53"/>
        <v>5.6999785447189355</v>
      </c>
      <c r="BU51" s="45">
        <f t="shared" si="53"/>
        <v>5.6999785447189355</v>
      </c>
      <c r="BV51" s="45">
        <f t="shared" si="53"/>
        <v>9.7587020990537211E-3</v>
      </c>
      <c r="BW51" s="45">
        <f t="shared" si="53"/>
        <v>6.8493150684931503E-3</v>
      </c>
      <c r="BX51" s="45">
        <f t="shared" si="53"/>
        <v>0.70186742037727679</v>
      </c>
      <c r="BY51" s="45">
        <f t="shared" si="53"/>
        <v>9.3327312930364739E-2</v>
      </c>
      <c r="BZ51" s="45">
        <f t="shared" si="53"/>
        <v>0.39759915802466417</v>
      </c>
      <c r="CA51" s="45">
        <f t="shared" si="53"/>
        <v>4.5454545454545456E-2</v>
      </c>
      <c r="CB51" s="45">
        <f t="shared" si="53"/>
        <v>4.6578474261401102</v>
      </c>
      <c r="CC51" s="45">
        <f t="shared" si="53"/>
        <v>2.6386125941636807</v>
      </c>
      <c r="CD51" s="45">
        <f t="shared" si="53"/>
        <v>2.6386125941636807</v>
      </c>
      <c r="CE51" s="45">
        <f t="shared" si="53"/>
        <v>4.9908053038878629E-3</v>
      </c>
      <c r="CF51" s="45">
        <f t="shared" si="53"/>
        <v>1.2121212121212121E-2</v>
      </c>
      <c r="CG51" s="45">
        <f t="shared" si="53"/>
        <v>2.4287086718789923</v>
      </c>
      <c r="CH51" s="45">
        <f t="shared" si="53"/>
        <v>0.61194928003438642</v>
      </c>
      <c r="CI51" s="45">
        <f t="shared" si="53"/>
        <v>1.0023798819051044</v>
      </c>
      <c r="CJ51" s="45">
        <f t="shared" ref="CJ51:CM51" si="54">IFERROR(CJ26/CJ$10,0)</f>
        <v>0</v>
      </c>
      <c r="CK51" s="45">
        <f t="shared" si="54"/>
        <v>0</v>
      </c>
      <c r="CL51" s="45">
        <f t="shared" si="54"/>
        <v>0</v>
      </c>
      <c r="CM51" s="45">
        <f t="shared" si="54"/>
        <v>0</v>
      </c>
      <c r="CN51" s="45">
        <f t="shared" si="53"/>
        <v>0</v>
      </c>
      <c r="CO51" s="45">
        <f t="shared" si="53"/>
        <v>0</v>
      </c>
      <c r="CP51" s="45">
        <f t="shared" si="53"/>
        <v>0</v>
      </c>
      <c r="CQ51" s="45">
        <f t="shared" si="53"/>
        <v>0</v>
      </c>
      <c r="CR51" s="45">
        <f t="shared" si="53"/>
        <v>0</v>
      </c>
      <c r="CS51" s="45">
        <f t="shared" si="53"/>
        <v>0</v>
      </c>
      <c r="CT51" s="45">
        <f t="shared" si="53"/>
        <v>0</v>
      </c>
      <c r="CU51" s="45">
        <f t="shared" si="53"/>
        <v>0</v>
      </c>
      <c r="CV51" s="45">
        <f t="shared" si="53"/>
        <v>0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49575-88FF-4A51-86A7-E90D17937C40}">
  <dimension ref="A1:F52"/>
  <sheetViews>
    <sheetView topLeftCell="A5" workbookViewId="0">
      <pane ySplit="1" topLeftCell="A6" activePane="bottomLeft" state="frozen"/>
      <selection activeCell="A5" sqref="A5"/>
      <selection pane="bottomLeft" activeCell="D17" sqref="D17"/>
    </sheetView>
  </sheetViews>
  <sheetFormatPr baseColWidth="10" defaultRowHeight="15" outlineLevelRow="1" x14ac:dyDescent="0.25"/>
  <cols>
    <col min="1" max="1" width="30.140625" bestFit="1" customWidth="1"/>
    <col min="2" max="2" width="10.7109375" bestFit="1" customWidth="1"/>
    <col min="3" max="3" width="9.85546875" bestFit="1" customWidth="1"/>
    <col min="4" max="4" width="7.42578125" bestFit="1" customWidth="1"/>
    <col min="5" max="5" width="8.85546875" bestFit="1" customWidth="1"/>
    <col min="6" max="6" width="12.85546875" bestFit="1" customWidth="1"/>
    <col min="7" max="7" width="8.85546875" bestFit="1" customWidth="1"/>
    <col min="8" max="8" width="12.28515625" bestFit="1" customWidth="1"/>
    <col min="9" max="9" width="9" bestFit="1" customWidth="1"/>
    <col min="10" max="10" width="8.85546875" bestFit="1" customWidth="1"/>
    <col min="11" max="11" width="11" bestFit="1" customWidth="1"/>
    <col min="12" max="12" width="7.42578125" bestFit="1" customWidth="1"/>
    <col min="13" max="13" width="10.7109375" bestFit="1" customWidth="1"/>
    <col min="14" max="14" width="7.42578125" bestFit="1" customWidth="1"/>
    <col min="15" max="15" width="8.85546875" bestFit="1" customWidth="1"/>
    <col min="16" max="16" width="9.42578125" bestFit="1" customWidth="1"/>
    <col min="17" max="17" width="7.42578125" bestFit="1" customWidth="1"/>
    <col min="18" max="18" width="10.7109375" bestFit="1" customWidth="1"/>
    <col min="19" max="19" width="7.42578125" bestFit="1" customWidth="1"/>
    <col min="20" max="20" width="8.85546875" bestFit="1" customWidth="1"/>
    <col min="21" max="21" width="9.42578125" bestFit="1" customWidth="1"/>
    <col min="22" max="22" width="7.42578125" bestFit="1" customWidth="1"/>
    <col min="23" max="23" width="10.7109375" bestFit="1" customWidth="1"/>
    <col min="24" max="24" width="7.42578125" bestFit="1" customWidth="1"/>
    <col min="25" max="25" width="8.85546875" bestFit="1" customWidth="1"/>
    <col min="26" max="26" width="9.42578125" bestFit="1" customWidth="1"/>
    <col min="27" max="27" width="8.85546875" bestFit="1" customWidth="1"/>
    <col min="28" max="28" width="10.7109375" bestFit="1" customWidth="1"/>
    <col min="29" max="29" width="7.42578125" bestFit="1" customWidth="1"/>
    <col min="30" max="30" width="8.85546875" bestFit="1" customWidth="1"/>
    <col min="31" max="31" width="9.42578125" bestFit="1" customWidth="1"/>
    <col min="32" max="32" width="8.85546875" bestFit="1" customWidth="1"/>
    <col min="33" max="33" width="10.7109375" bestFit="1" customWidth="1"/>
    <col min="34" max="34" width="7.42578125" bestFit="1" customWidth="1"/>
    <col min="35" max="35" width="8.85546875" bestFit="1" customWidth="1"/>
    <col min="36" max="36" width="9.42578125" bestFit="1" customWidth="1"/>
    <col min="37" max="37" width="8.85546875" bestFit="1" customWidth="1"/>
    <col min="38" max="38" width="12.5703125" bestFit="1" customWidth="1"/>
    <col min="39" max="39" width="9.28515625" bestFit="1" customWidth="1"/>
    <col min="40" max="40" width="9.85546875" bestFit="1" customWidth="1"/>
    <col min="41" max="41" width="11.28515625" bestFit="1" customWidth="1"/>
    <col min="42" max="42" width="9.85546875" bestFit="1" customWidth="1"/>
    <col min="43" max="43" width="15.5703125" bestFit="1" customWidth="1"/>
    <col min="44" max="44" width="12.28515625" bestFit="1" customWidth="1"/>
    <col min="45" max="45" width="9.85546875" bestFit="1" customWidth="1"/>
    <col min="46" max="46" width="14.28515625" bestFit="1" customWidth="1"/>
    <col min="47" max="47" width="22.140625" bestFit="1" customWidth="1"/>
    <col min="48" max="48" width="14.28515625" bestFit="1" customWidth="1"/>
    <col min="49" max="49" width="23.140625" bestFit="1" customWidth="1"/>
    <col min="50" max="50" width="21" bestFit="1" customWidth="1"/>
    <col min="51" max="51" width="26.5703125" bestFit="1" customWidth="1"/>
    <col min="52" max="52" width="22.140625" bestFit="1" customWidth="1"/>
    <col min="53" max="53" width="14.28515625" bestFit="1" customWidth="1"/>
    <col min="54" max="54" width="23.140625" bestFit="1" customWidth="1"/>
    <col min="55" max="55" width="21" bestFit="1" customWidth="1"/>
    <col min="56" max="56" width="26.5703125" bestFit="1" customWidth="1"/>
    <col min="57" max="57" width="24" bestFit="1" customWidth="1"/>
    <col min="58" max="58" width="16.28515625" bestFit="1" customWidth="1"/>
    <col min="59" max="59" width="25" bestFit="1" customWidth="1"/>
    <col min="60" max="60" width="23" bestFit="1" customWidth="1"/>
    <col min="61" max="61" width="28.42578125" bestFit="1" customWidth="1"/>
    <col min="62" max="62" width="27.140625" bestFit="1" customWidth="1"/>
    <col min="63" max="63" width="19.28515625" bestFit="1" customWidth="1"/>
    <col min="64" max="64" width="28.140625" bestFit="1" customWidth="1"/>
    <col min="65" max="65" width="26" bestFit="1" customWidth="1"/>
    <col min="66" max="66" width="31.5703125" bestFit="1" customWidth="1"/>
  </cols>
  <sheetData>
    <row r="1" spans="1:6" hidden="1" outlineLevel="1" x14ac:dyDescent="0.25"/>
    <row r="2" spans="1:6" hidden="1" outlineLevel="1" x14ac:dyDescent="0.25"/>
    <row r="3" spans="1:6" hidden="1" outlineLevel="1" x14ac:dyDescent="0.25">
      <c r="A3" s="4" t="s">
        <v>8</v>
      </c>
      <c r="B3" t="s">
        <v>10</v>
      </c>
    </row>
    <row r="4" spans="1:6" hidden="1" outlineLevel="1" x14ac:dyDescent="0.25"/>
    <row r="5" spans="1:6" collapsed="1" x14ac:dyDescent="0.25">
      <c r="A5" s="59" t="s">
        <v>12</v>
      </c>
      <c r="B5" s="58" t="s">
        <v>44</v>
      </c>
      <c r="C5" s="58" t="s">
        <v>43</v>
      </c>
      <c r="D5" s="58" t="s">
        <v>46</v>
      </c>
      <c r="E5" s="58" t="s">
        <v>72</v>
      </c>
      <c r="F5" s="58" t="s">
        <v>73</v>
      </c>
    </row>
    <row r="6" spans="1:6" x14ac:dyDescent="0.25">
      <c r="A6" s="5" t="s">
        <v>39</v>
      </c>
      <c r="B6" s="2">
        <v>17326852</v>
      </c>
      <c r="C6" s="2">
        <v>12822678</v>
      </c>
      <c r="D6" s="6">
        <v>0.74004660511903719</v>
      </c>
      <c r="E6" s="2">
        <v>4754117</v>
      </c>
      <c r="F6" s="6">
        <v>0.41784508807485632</v>
      </c>
    </row>
    <row r="7" spans="1:6" x14ac:dyDescent="0.25">
      <c r="A7" s="12" t="s">
        <v>13</v>
      </c>
      <c r="B7" s="2">
        <v>2111609</v>
      </c>
      <c r="C7" s="2">
        <v>1558066</v>
      </c>
      <c r="D7" s="6">
        <v>0.73785724535176733</v>
      </c>
      <c r="E7" s="2">
        <v>586374</v>
      </c>
      <c r="F7" s="6">
        <v>0.42566876727651759</v>
      </c>
    </row>
    <row r="8" spans="1:6" x14ac:dyDescent="0.25">
      <c r="A8" s="12" t="s">
        <v>14</v>
      </c>
      <c r="B8" s="2">
        <v>848947</v>
      </c>
      <c r="C8" s="2">
        <v>627588</v>
      </c>
      <c r="D8" s="6">
        <v>0.73925462955873567</v>
      </c>
      <c r="E8" s="2">
        <v>236503</v>
      </c>
      <c r="F8" s="6">
        <v>0.42064934560107992</v>
      </c>
    </row>
    <row r="9" spans="1:6" x14ac:dyDescent="0.25">
      <c r="A9" s="26" t="s">
        <v>15</v>
      </c>
      <c r="B9" s="30">
        <v>985248</v>
      </c>
      <c r="C9" s="30">
        <v>796381</v>
      </c>
      <c r="D9" s="55">
        <v>0.80830511708727137</v>
      </c>
      <c r="E9" s="30">
        <v>206256</v>
      </c>
      <c r="F9" s="55">
        <v>0.4142175371074085</v>
      </c>
    </row>
    <row r="10" spans="1:6" x14ac:dyDescent="0.25">
      <c r="A10" s="12" t="s">
        <v>16</v>
      </c>
      <c r="B10" s="2">
        <v>758212</v>
      </c>
      <c r="C10" s="2">
        <v>566613</v>
      </c>
      <c r="D10" s="6">
        <v>0.74730154626938117</v>
      </c>
      <c r="E10" s="2">
        <v>202648</v>
      </c>
      <c r="F10" s="6">
        <v>0.39774891455160299</v>
      </c>
    </row>
    <row r="11" spans="1:6" x14ac:dyDescent="0.25">
      <c r="A11" s="12" t="s">
        <v>18</v>
      </c>
      <c r="B11" s="2">
        <v>1512834</v>
      </c>
      <c r="C11" s="2">
        <v>1113572</v>
      </c>
      <c r="D11" s="6">
        <v>0.73608340373101078</v>
      </c>
      <c r="E11" s="2">
        <v>419797</v>
      </c>
      <c r="F11" s="6">
        <v>0.41579908965557361</v>
      </c>
    </row>
    <row r="12" spans="1:6" x14ac:dyDescent="0.25">
      <c r="A12" s="12" t="s">
        <v>21</v>
      </c>
      <c r="B12" s="2">
        <v>1471086</v>
      </c>
      <c r="C12" s="2">
        <v>1074429</v>
      </c>
      <c r="D12" s="6">
        <v>0.73036450622193405</v>
      </c>
      <c r="E12" s="2">
        <v>414100</v>
      </c>
      <c r="F12" s="6">
        <v>0.40259848846362484</v>
      </c>
    </row>
    <row r="13" spans="1:6" x14ac:dyDescent="0.25">
      <c r="A13" s="12" t="s">
        <v>22</v>
      </c>
      <c r="B13" s="2">
        <v>2517033</v>
      </c>
      <c r="C13" s="2">
        <v>1733712</v>
      </c>
      <c r="D13" s="6">
        <v>0.6887919228710947</v>
      </c>
      <c r="E13" s="2">
        <v>810026</v>
      </c>
      <c r="F13" s="6">
        <v>0.40070233485218509</v>
      </c>
    </row>
    <row r="14" spans="1:6" x14ac:dyDescent="0.25">
      <c r="A14" s="12" t="s">
        <v>25</v>
      </c>
      <c r="B14" s="2">
        <v>952156</v>
      </c>
      <c r="C14" s="2">
        <v>739788</v>
      </c>
      <c r="D14" s="6">
        <v>0.77696091816887147</v>
      </c>
      <c r="E14" s="2">
        <v>226341</v>
      </c>
      <c r="F14" s="6">
        <v>0.43228210503320885</v>
      </c>
    </row>
    <row r="15" spans="1:6" x14ac:dyDescent="0.25">
      <c r="A15" s="12" t="s">
        <v>26</v>
      </c>
      <c r="B15" s="2">
        <v>1870161</v>
      </c>
      <c r="C15" s="2">
        <v>1438918</v>
      </c>
      <c r="D15" s="6">
        <v>0.76940862310785008</v>
      </c>
      <c r="E15" s="2">
        <v>461767</v>
      </c>
      <c r="F15" s="6">
        <v>0.42898445641845812</v>
      </c>
    </row>
    <row r="16" spans="1:6" x14ac:dyDescent="0.25">
      <c r="A16" s="12" t="s">
        <v>27</v>
      </c>
      <c r="B16" s="2">
        <v>1747566</v>
      </c>
      <c r="C16" s="2">
        <v>1294771</v>
      </c>
      <c r="D16" s="6">
        <v>0.74089962839743961</v>
      </c>
      <c r="E16" s="2">
        <v>476404</v>
      </c>
      <c r="F16" s="6">
        <v>0.42705339884158883</v>
      </c>
    </row>
    <row r="17" spans="1:6" x14ac:dyDescent="0.25">
      <c r="A17" s="12" t="s">
        <v>28</v>
      </c>
      <c r="B17" s="2">
        <v>1044051</v>
      </c>
      <c r="C17" s="2">
        <v>811945</v>
      </c>
      <c r="D17" s="6">
        <v>0.77768710532339891</v>
      </c>
      <c r="E17" s="2">
        <v>250506</v>
      </c>
      <c r="F17" s="6">
        <v>0.39234960744254832</v>
      </c>
    </row>
    <row r="18" spans="1:6" x14ac:dyDescent="0.25">
      <c r="A18" s="12" t="s">
        <v>29</v>
      </c>
      <c r="B18" s="2">
        <v>1507949</v>
      </c>
      <c r="C18" s="2">
        <v>1066895</v>
      </c>
      <c r="D18" s="6">
        <v>0.707513980910495</v>
      </c>
      <c r="E18" s="2">
        <v>463395</v>
      </c>
      <c r="F18" s="6">
        <v>0.4473758727914538</v>
      </c>
    </row>
    <row r="19" spans="1:6" x14ac:dyDescent="0.25">
      <c r="A19" s="5" t="s">
        <v>40</v>
      </c>
      <c r="B19" s="2">
        <v>529396.6</v>
      </c>
      <c r="C19" s="2">
        <v>192553</v>
      </c>
      <c r="D19" s="6">
        <v>0.36372164082655611</v>
      </c>
      <c r="E19" s="2">
        <v>342766.6</v>
      </c>
      <c r="F19" s="6">
        <v>0.23206420290572324</v>
      </c>
    </row>
    <row r="20" spans="1:6" x14ac:dyDescent="0.25">
      <c r="A20" s="12" t="s">
        <v>17</v>
      </c>
      <c r="B20" s="2">
        <v>105964</v>
      </c>
      <c r="C20" s="2">
        <v>74833</v>
      </c>
      <c r="D20" s="6">
        <v>0.70621154354309013</v>
      </c>
      <c r="E20" s="2">
        <v>32088</v>
      </c>
      <c r="F20" s="6">
        <v>0.51435393152391373</v>
      </c>
    </row>
    <row r="21" spans="1:6" x14ac:dyDescent="0.25">
      <c r="A21" s="12" t="s">
        <v>19</v>
      </c>
      <c r="B21" s="2">
        <v>105103</v>
      </c>
      <c r="C21" s="2">
        <v>14746</v>
      </c>
      <c r="D21" s="6">
        <v>0.14030046716078515</v>
      </c>
      <c r="E21" s="2">
        <v>91346</v>
      </c>
      <c r="F21" s="6">
        <v>6.8142679086229702E-2</v>
      </c>
    </row>
    <row r="22" spans="1:6" x14ac:dyDescent="0.25">
      <c r="A22" s="12" t="s">
        <v>20</v>
      </c>
      <c r="B22" s="2">
        <v>28204</v>
      </c>
      <c r="C22" s="2">
        <v>7929</v>
      </c>
      <c r="D22" s="6">
        <v>0.2811303361225358</v>
      </c>
      <c r="E22" s="2">
        <v>20427</v>
      </c>
      <c r="F22" s="6">
        <v>0.20096440221245213</v>
      </c>
    </row>
    <row r="23" spans="1:6" x14ac:dyDescent="0.25">
      <c r="A23" s="12" t="s">
        <v>23</v>
      </c>
      <c r="B23" s="2">
        <v>161821</v>
      </c>
      <c r="C23" s="2">
        <v>64343</v>
      </c>
      <c r="D23" s="6">
        <v>0.39761835608480978</v>
      </c>
      <c r="E23" s="2">
        <v>100371</v>
      </c>
      <c r="F23" s="6">
        <v>0.22928420909523486</v>
      </c>
    </row>
    <row r="24" spans="1:6" x14ac:dyDescent="0.25">
      <c r="A24" s="12" t="s">
        <v>24</v>
      </c>
      <c r="B24" s="2">
        <v>110330</v>
      </c>
      <c r="C24" s="2">
        <v>22683</v>
      </c>
      <c r="D24" s="6">
        <v>0.20559231396718933</v>
      </c>
      <c r="E24" s="2">
        <v>88326</v>
      </c>
      <c r="F24" s="6">
        <v>0.12439952868666727</v>
      </c>
    </row>
    <row r="25" spans="1:6" x14ac:dyDescent="0.25">
      <c r="A25" s="12" t="s">
        <v>33</v>
      </c>
      <c r="B25" s="2">
        <v>11966</v>
      </c>
      <c r="C25" s="2">
        <v>4081</v>
      </c>
      <c r="D25" s="6">
        <v>0.34104964064850407</v>
      </c>
      <c r="E25" s="2">
        <v>7961</v>
      </c>
      <c r="F25" s="6">
        <v>0.21995654354003008</v>
      </c>
    </row>
    <row r="26" spans="1:6" x14ac:dyDescent="0.25">
      <c r="A26" s="12" t="s">
        <v>34</v>
      </c>
      <c r="B26" s="2">
        <v>1379</v>
      </c>
      <c r="C26" s="2">
        <v>2520</v>
      </c>
      <c r="D26" s="6">
        <v>1.8274111675126903</v>
      </c>
      <c r="E26" s="2">
        <v>-1045</v>
      </c>
      <c r="F26" s="6">
        <v>0.6831036983321247</v>
      </c>
    </row>
    <row r="27" spans="1:6" x14ac:dyDescent="0.25">
      <c r="A27" s="12" t="s">
        <v>35</v>
      </c>
      <c r="B27" s="2">
        <v>4629.5999999999995</v>
      </c>
      <c r="C27" s="2">
        <v>1418</v>
      </c>
      <c r="D27" s="6">
        <v>0.30628996025574567</v>
      </c>
      <c r="E27" s="2">
        <v>3292.6</v>
      </c>
      <c r="F27" s="6">
        <v>0.24170554691550028</v>
      </c>
    </row>
    <row r="28" spans="1:6" x14ac:dyDescent="0.25">
      <c r="A28" s="5" t="s">
        <v>11</v>
      </c>
      <c r="B28" s="2">
        <v>17856248.600000001</v>
      </c>
      <c r="C28" s="2">
        <v>13015231</v>
      </c>
      <c r="D28" s="6">
        <v>0.7288894376168128</v>
      </c>
      <c r="E28" s="2">
        <v>5096883.5999999996</v>
      </c>
      <c r="F28" s="6">
        <v>0.41233711318288885</v>
      </c>
    </row>
    <row r="29" spans="1:6" x14ac:dyDescent="0.25">
      <c r="B29" s="2"/>
    </row>
    <row r="30" spans="1:6" x14ac:dyDescent="0.25">
      <c r="A30" t="s">
        <v>70</v>
      </c>
    </row>
    <row r="31" spans="1:6" x14ac:dyDescent="0.25">
      <c r="A31" s="47" t="str">
        <f>A6</f>
        <v>Métropole</v>
      </c>
    </row>
    <row r="32" spans="1:6" x14ac:dyDescent="0.25">
      <c r="A32" t="str">
        <f>A7</f>
        <v>Auvergne-Rhône-Alpes</v>
      </c>
      <c r="D32" s="45">
        <f t="shared" ref="D32:F32" si="0">D7/D$9</f>
        <v>0.91284495143447431</v>
      </c>
      <c r="F32" s="45">
        <f t="shared" si="0"/>
        <v>1.0276454498983218</v>
      </c>
    </row>
    <row r="33" spans="1:6" x14ac:dyDescent="0.25">
      <c r="A33" t="str">
        <f t="shared" ref="A33:A52" si="1">A8</f>
        <v>Bourgogne-Franche-Comté</v>
      </c>
      <c r="D33" s="45">
        <f t="shared" ref="D33:F33" si="2">D8/D$9</f>
        <v>0.91457373451085</v>
      </c>
      <c r="F33" s="45">
        <f t="shared" si="2"/>
        <v>1.0155276102952726</v>
      </c>
    </row>
    <row r="34" spans="1:6" x14ac:dyDescent="0.25">
      <c r="A34" t="str">
        <f t="shared" si="1"/>
        <v>Bretagne</v>
      </c>
      <c r="D34" s="45">
        <f t="shared" ref="D34:F34" si="3">D9/D$9</f>
        <v>1</v>
      </c>
      <c r="F34" s="45">
        <f t="shared" si="3"/>
        <v>1</v>
      </c>
    </row>
    <row r="35" spans="1:6" x14ac:dyDescent="0.25">
      <c r="A35" t="str">
        <f t="shared" si="1"/>
        <v>Centre-Val de Loire</v>
      </c>
      <c r="D35" s="45">
        <f t="shared" ref="D35:F35" si="4">D10/D$9</f>
        <v>0.92452903052535818</v>
      </c>
      <c r="F35" s="45">
        <f t="shared" si="4"/>
        <v>0.96024160958801918</v>
      </c>
    </row>
    <row r="36" spans="1:6" x14ac:dyDescent="0.25">
      <c r="A36" t="str">
        <f t="shared" si="1"/>
        <v>Grand Est</v>
      </c>
      <c r="D36" s="45">
        <f t="shared" ref="D36:F36" si="5">D11/D$9</f>
        <v>0.91065043158886383</v>
      </c>
      <c r="F36" s="45">
        <f t="shared" si="5"/>
        <v>1.0038181689727805</v>
      </c>
    </row>
    <row r="37" spans="1:6" x14ac:dyDescent="0.25">
      <c r="A37" t="str">
        <f t="shared" si="1"/>
        <v>Hauts-de-France</v>
      </c>
      <c r="D37" s="45">
        <f t="shared" ref="D37:F37" si="6">D12/D$9</f>
        <v>0.90357525986449716</v>
      </c>
      <c r="F37" s="45">
        <f t="shared" si="6"/>
        <v>0.97194940435182298</v>
      </c>
    </row>
    <row r="38" spans="1:6" x14ac:dyDescent="0.25">
      <c r="A38" t="str">
        <f t="shared" si="1"/>
        <v>Ile-de-France</v>
      </c>
      <c r="D38" s="45">
        <f t="shared" ref="D38:F38" si="7">D13/D$9</f>
        <v>0.85214346452878753</v>
      </c>
      <c r="F38" s="45">
        <f t="shared" si="7"/>
        <v>0.96737172851346742</v>
      </c>
    </row>
    <row r="39" spans="1:6" x14ac:dyDescent="0.25">
      <c r="A39" t="str">
        <f t="shared" si="1"/>
        <v>Normandie</v>
      </c>
      <c r="D39" s="45">
        <f t="shared" ref="D39:F39" si="8">D14/D$9</f>
        <v>0.96122231784038581</v>
      </c>
      <c r="F39" s="45">
        <f t="shared" si="8"/>
        <v>1.0436113063969963</v>
      </c>
    </row>
    <row r="40" spans="1:6" x14ac:dyDescent="0.25">
      <c r="A40" t="str">
        <f t="shared" si="1"/>
        <v>Nouvelle-Aquitaine</v>
      </c>
      <c r="D40" s="45">
        <f t="shared" ref="D40:F40" si="9">D15/D$9</f>
        <v>0.95187894625783775</v>
      </c>
      <c r="F40" s="45">
        <f t="shared" si="9"/>
        <v>1.0356501547814005</v>
      </c>
    </row>
    <row r="41" spans="1:6" x14ac:dyDescent="0.25">
      <c r="A41" t="str">
        <f t="shared" si="1"/>
        <v>Occitanie</v>
      </c>
      <c r="D41" s="45">
        <f t="shared" ref="D41:F41" si="10">D16/D$9</f>
        <v>0.91660885565994243</v>
      </c>
      <c r="F41" s="45">
        <f t="shared" si="10"/>
        <v>1.0309882141249176</v>
      </c>
    </row>
    <row r="42" spans="1:6" x14ac:dyDescent="0.25">
      <c r="A42" t="str">
        <f t="shared" si="1"/>
        <v>Pays de la Loire</v>
      </c>
      <c r="D42" s="45">
        <f t="shared" ref="D42:F42" si="11">D17/D$9</f>
        <v>0.96212072506208479</v>
      </c>
      <c r="F42" s="45">
        <f t="shared" si="11"/>
        <v>0.94720665421949601</v>
      </c>
    </row>
    <row r="43" spans="1:6" x14ac:dyDescent="0.25">
      <c r="A43" t="str">
        <f t="shared" si="1"/>
        <v>Provence-Alpes-Côte d’Azur</v>
      </c>
      <c r="D43" s="45">
        <f t="shared" ref="D43:F43" si="12">D18/D$9</f>
        <v>0.87530558195650499</v>
      </c>
      <c r="F43" s="45">
        <f t="shared" si="12"/>
        <v>1.0800505355606109</v>
      </c>
    </row>
    <row r="44" spans="1:6" x14ac:dyDescent="0.25">
      <c r="A44" s="47" t="str">
        <f t="shared" si="1"/>
        <v>Ile</v>
      </c>
      <c r="D44" s="45"/>
      <c r="F44" s="45"/>
    </row>
    <row r="45" spans="1:6" x14ac:dyDescent="0.25">
      <c r="A45" t="str">
        <f t="shared" si="1"/>
        <v>Corse</v>
      </c>
      <c r="D45" s="45">
        <f t="shared" ref="D45:F45" si="13">D20/D$9</f>
        <v>0.8736942629881207</v>
      </c>
      <c r="F45" s="45">
        <f t="shared" si="13"/>
        <v>1.2417483217050258</v>
      </c>
    </row>
    <row r="46" spans="1:6" x14ac:dyDescent="0.25">
      <c r="A46" t="str">
        <f t="shared" si="1"/>
        <v>Guadeloupe</v>
      </c>
      <c r="D46" s="45">
        <f t="shared" ref="D46:F46" si="14">D21/D$9</f>
        <v>0.17357364712270792</v>
      </c>
      <c r="F46" s="45">
        <f t="shared" si="14"/>
        <v>0.16450940141764203</v>
      </c>
    </row>
    <row r="47" spans="1:6" x14ac:dyDescent="0.25">
      <c r="A47" t="str">
        <f t="shared" si="1"/>
        <v>Guyane</v>
      </c>
      <c r="D47" s="45">
        <f t="shared" ref="D47:F47" si="15">D22/D$9</f>
        <v>0.34780224717070868</v>
      </c>
      <c r="F47" s="45">
        <f t="shared" si="15"/>
        <v>0.48516632978854574</v>
      </c>
    </row>
    <row r="48" spans="1:6" x14ac:dyDescent="0.25">
      <c r="A48" t="str">
        <f t="shared" si="1"/>
        <v>La Réunion</v>
      </c>
      <c r="D48" s="45">
        <f t="shared" ref="D48:F48" si="16">D23/D$9</f>
        <v>0.491916168386547</v>
      </c>
      <c r="F48" s="45">
        <f t="shared" si="16"/>
        <v>0.55353573558567226</v>
      </c>
    </row>
    <row r="49" spans="1:6" x14ac:dyDescent="0.25">
      <c r="A49" t="str">
        <f t="shared" si="1"/>
        <v>Martinique</v>
      </c>
      <c r="D49" s="45">
        <f t="shared" ref="D49:F49" si="17">D24/D$9</f>
        <v>0.25434988548388943</v>
      </c>
      <c r="F49" s="45">
        <f t="shared" si="17"/>
        <v>0.30032414744045449</v>
      </c>
    </row>
    <row r="50" spans="1:6" x14ac:dyDescent="0.25">
      <c r="A50" t="str">
        <f t="shared" si="1"/>
        <v>Mayotte</v>
      </c>
      <c r="D50" s="45">
        <f t="shared" ref="D50:F50" si="18">D25/D$9</f>
        <v>0.42193180946011688</v>
      </c>
      <c r="F50" s="45">
        <f t="shared" si="18"/>
        <v>0.53101697498383404</v>
      </c>
    </row>
    <row r="51" spans="1:6" x14ac:dyDescent="0.25">
      <c r="A51" t="str">
        <f t="shared" si="1"/>
        <v>Saint Barthélémy</v>
      </c>
      <c r="D51" s="45">
        <f t="shared" ref="D51:F51" si="19">D26/D$9</f>
        <v>2.2607937632484241</v>
      </c>
      <c r="F51" s="45">
        <f t="shared" si="19"/>
        <v>1.649142388085304</v>
      </c>
    </row>
    <row r="52" spans="1:6" x14ac:dyDescent="0.25">
      <c r="A52" t="str">
        <f t="shared" si="1"/>
        <v>Saint Martin</v>
      </c>
      <c r="D52" s="45">
        <f t="shared" ref="D52:F52" si="20">D27/D$9</f>
        <v>0.37892864189634473</v>
      </c>
      <c r="F52" s="45">
        <f t="shared" si="20"/>
        <v>0.58352321005864349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0988E-0F41-4EDD-9AA3-B63D39BFE61E}">
  <dimension ref="A1:BN57"/>
  <sheetViews>
    <sheetView topLeftCell="A4" workbookViewId="0">
      <pane xSplit="1" ySplit="2" topLeftCell="B6" activePane="bottomRight" state="frozen"/>
      <selection activeCell="A4" sqref="A4"/>
      <selection pane="topRight" activeCell="B4" sqref="B4"/>
      <selection pane="bottomLeft" activeCell="A6" sqref="A6"/>
      <selection pane="bottomRight" activeCell="C13" sqref="C13"/>
    </sheetView>
  </sheetViews>
  <sheetFormatPr baseColWidth="10" defaultRowHeight="15" outlineLevelRow="1" x14ac:dyDescent="0.25"/>
  <cols>
    <col min="1" max="1" width="30.140625" bestFit="1" customWidth="1"/>
    <col min="2" max="3" width="9.85546875" bestFit="1" customWidth="1"/>
    <col min="4" max="4" width="4.5703125" bestFit="1" customWidth="1"/>
    <col min="5" max="5" width="9.85546875" bestFit="1" customWidth="1"/>
    <col min="6" max="6" width="4.5703125" bestFit="1" customWidth="1"/>
    <col min="7" max="7" width="8.85546875" bestFit="1" customWidth="1"/>
    <col min="8" max="8" width="7.42578125" bestFit="1" customWidth="1"/>
    <col min="9" max="9" width="4.5703125" bestFit="1" customWidth="1"/>
    <col min="10" max="10" width="8.85546875" bestFit="1" customWidth="1"/>
    <col min="11" max="11" width="3.7109375" bestFit="1" customWidth="1"/>
    <col min="12" max="12" width="8.85546875" bestFit="1" customWidth="1"/>
    <col min="13" max="13" width="7.42578125" bestFit="1" customWidth="1"/>
    <col min="14" max="14" width="4.5703125" bestFit="1" customWidth="1"/>
    <col min="15" max="15" width="8.85546875" bestFit="1" customWidth="1"/>
    <col min="16" max="16" width="3.7109375" bestFit="1" customWidth="1"/>
    <col min="17" max="18" width="8.85546875" bestFit="1" customWidth="1"/>
    <col min="19" max="19" width="4.5703125" bestFit="1" customWidth="1"/>
    <col min="20" max="20" width="8.85546875" bestFit="1" customWidth="1"/>
    <col min="21" max="21" width="3.7109375" bestFit="1" customWidth="1"/>
    <col min="22" max="23" width="8.85546875" bestFit="1" customWidth="1"/>
    <col min="24" max="24" width="4.5703125" bestFit="1" customWidth="1"/>
    <col min="25" max="25" width="8.85546875" bestFit="1" customWidth="1"/>
    <col min="26" max="26" width="4.5703125" bestFit="1" customWidth="1"/>
    <col min="27" max="28" width="8.85546875" bestFit="1" customWidth="1"/>
    <col min="29" max="29" width="5.5703125" bestFit="1" customWidth="1"/>
    <col min="30" max="30" width="8.85546875" bestFit="1" customWidth="1"/>
    <col min="31" max="31" width="4.5703125" bestFit="1" customWidth="1"/>
    <col min="32" max="33" width="8.85546875" bestFit="1" customWidth="1"/>
    <col min="34" max="34" width="5.5703125" bestFit="1" customWidth="1"/>
    <col min="35" max="35" width="8.85546875" bestFit="1" customWidth="1"/>
    <col min="36" max="36" width="4.5703125" bestFit="1" customWidth="1"/>
    <col min="37" max="38" width="8.85546875" bestFit="1" customWidth="1"/>
    <col min="39" max="39" width="7.42578125" bestFit="1" customWidth="1"/>
    <col min="40" max="40" width="8.85546875" bestFit="1" customWidth="1"/>
    <col min="41" max="41" width="12.85546875" bestFit="1" customWidth="1"/>
    <col min="42" max="43" width="8.85546875" bestFit="1" customWidth="1"/>
    <col min="44" max="45" width="7.42578125" bestFit="1" customWidth="1"/>
    <col min="46" max="46" width="12.85546875" bestFit="1" customWidth="1"/>
    <col min="47" max="48" width="8.85546875" bestFit="1" customWidth="1"/>
    <col min="49" max="50" width="7.42578125" bestFit="1" customWidth="1"/>
    <col min="51" max="51" width="12.85546875" bestFit="1" customWidth="1"/>
    <col min="52" max="53" width="8.85546875" bestFit="1" customWidth="1"/>
    <col min="54" max="54" width="7.42578125" bestFit="1" customWidth="1"/>
    <col min="55" max="55" width="8.85546875" bestFit="1" customWidth="1"/>
    <col min="56" max="56" width="12.85546875" bestFit="1" customWidth="1"/>
    <col min="57" max="57" width="10.85546875" bestFit="1" customWidth="1"/>
    <col min="58" max="58" width="9.85546875" bestFit="1" customWidth="1"/>
    <col min="59" max="59" width="4.5703125" bestFit="1" customWidth="1"/>
    <col min="60" max="60" width="9.85546875" bestFit="1" customWidth="1"/>
    <col min="61" max="61" width="4.5703125" bestFit="1" customWidth="1"/>
    <col min="62" max="62" width="10.85546875" bestFit="1" customWidth="1"/>
    <col min="63" max="63" width="9.85546875" bestFit="1" customWidth="1"/>
    <col min="64" max="64" width="4.5703125" bestFit="1" customWidth="1"/>
    <col min="65" max="65" width="9.85546875" bestFit="1" customWidth="1"/>
    <col min="66" max="66" width="4.5703125" bestFit="1" customWidth="1"/>
    <col min="67" max="67" width="22.140625" bestFit="1" customWidth="1"/>
    <col min="68" max="68" width="14.28515625" bestFit="1" customWidth="1"/>
    <col min="69" max="69" width="23.140625" bestFit="1" customWidth="1"/>
    <col min="70" max="70" width="21" bestFit="1" customWidth="1"/>
    <col min="71" max="71" width="26.5703125" bestFit="1" customWidth="1"/>
    <col min="72" max="72" width="22.140625" bestFit="1" customWidth="1"/>
    <col min="73" max="73" width="14.28515625" bestFit="1" customWidth="1"/>
    <col min="74" max="74" width="23.140625" bestFit="1" customWidth="1"/>
    <col min="75" max="75" width="21" bestFit="1" customWidth="1"/>
    <col min="76" max="76" width="26.5703125" bestFit="1" customWidth="1"/>
    <col min="77" max="77" width="24" bestFit="1" customWidth="1"/>
    <col min="78" max="78" width="16.28515625" bestFit="1" customWidth="1"/>
    <col min="79" max="79" width="25" bestFit="1" customWidth="1"/>
    <col min="80" max="80" width="23" bestFit="1" customWidth="1"/>
    <col min="81" max="81" width="28.42578125" bestFit="1" customWidth="1"/>
    <col min="82" max="82" width="27.140625" bestFit="1" customWidth="1"/>
    <col min="83" max="83" width="19.28515625" bestFit="1" customWidth="1"/>
    <col min="84" max="84" width="28.140625" bestFit="1" customWidth="1"/>
    <col min="85" max="85" width="26" bestFit="1" customWidth="1"/>
    <col min="86" max="86" width="31.5703125" bestFit="1" customWidth="1"/>
  </cols>
  <sheetData>
    <row r="1" spans="1:66" hidden="1" outlineLevel="1" x14ac:dyDescent="0.25"/>
    <row r="2" spans="1:66" hidden="1" outlineLevel="1" x14ac:dyDescent="0.25"/>
    <row r="3" spans="1:66" s="13" customFormat="1" ht="114" hidden="1" outlineLevel="1" thickBot="1" x14ac:dyDescent="0.3">
      <c r="B3" s="14" t="s">
        <v>32</v>
      </c>
      <c r="BJ3"/>
      <c r="BK3"/>
      <c r="BL3"/>
      <c r="BM3"/>
      <c r="BN3"/>
    </row>
    <row r="4" spans="1:66" s="25" customFormat="1" ht="94.5" collapsed="1" thickBot="1" x14ac:dyDescent="0.3">
      <c r="A4" s="13"/>
      <c r="B4" s="60">
        <v>0</v>
      </c>
      <c r="C4" s="61"/>
      <c r="D4" s="61"/>
      <c r="E4" s="61"/>
      <c r="F4" s="62"/>
      <c r="G4" s="61">
        <v>24</v>
      </c>
      <c r="H4" s="61"/>
      <c r="I4" s="61"/>
      <c r="J4" s="61"/>
      <c r="K4" s="62"/>
      <c r="L4" s="61">
        <v>29</v>
      </c>
      <c r="M4" s="61"/>
      <c r="N4" s="61"/>
      <c r="O4" s="61"/>
      <c r="P4" s="62"/>
      <c r="Q4" s="61">
        <v>39</v>
      </c>
      <c r="R4" s="61"/>
      <c r="S4" s="61"/>
      <c r="T4" s="61"/>
      <c r="U4" s="62"/>
      <c r="V4" s="61">
        <v>49</v>
      </c>
      <c r="W4" s="61"/>
      <c r="X4" s="61"/>
      <c r="Y4" s="61"/>
      <c r="Z4" s="62"/>
      <c r="AA4" s="61">
        <v>59</v>
      </c>
      <c r="AB4" s="61"/>
      <c r="AC4" s="61"/>
      <c r="AD4" s="61"/>
      <c r="AE4" s="62"/>
      <c r="AF4" s="61">
        <v>64</v>
      </c>
      <c r="AG4" s="61"/>
      <c r="AH4" s="61"/>
      <c r="AI4" s="61"/>
      <c r="AJ4" s="62"/>
      <c r="AK4" s="81">
        <v>69</v>
      </c>
      <c r="AL4" s="81"/>
      <c r="AM4" s="81"/>
      <c r="AN4" s="81"/>
      <c r="AO4" s="81"/>
      <c r="AP4" s="81">
        <v>74</v>
      </c>
      <c r="AQ4" s="81"/>
      <c r="AR4" s="81"/>
      <c r="AS4" s="81"/>
      <c r="AT4" s="81"/>
      <c r="AU4" s="81">
        <v>79</v>
      </c>
      <c r="AV4" s="81"/>
      <c r="AW4" s="81"/>
      <c r="AX4" s="81"/>
      <c r="AY4" s="81"/>
      <c r="AZ4" s="81">
        <v>80</v>
      </c>
      <c r="BA4" s="81"/>
      <c r="BB4" s="81"/>
      <c r="BC4" s="81"/>
      <c r="BD4" s="81"/>
      <c r="BE4" s="24" t="s">
        <v>74</v>
      </c>
      <c r="BF4" s="24" t="s">
        <v>42</v>
      </c>
      <c r="BG4" s="24" t="s">
        <v>45</v>
      </c>
      <c r="BH4" s="24" t="s">
        <v>47</v>
      </c>
      <c r="BI4" s="24" t="s">
        <v>76</v>
      </c>
      <c r="BJ4"/>
      <c r="BK4"/>
      <c r="BL4"/>
      <c r="BM4"/>
      <c r="BN4"/>
    </row>
    <row r="5" spans="1:66" s="24" customFormat="1" ht="68.25" thickBot="1" x14ac:dyDescent="0.3">
      <c r="A5" s="34" t="s">
        <v>12</v>
      </c>
      <c r="B5" s="88" t="s">
        <v>75</v>
      </c>
      <c r="C5" s="89" t="s">
        <v>43</v>
      </c>
      <c r="D5" s="89" t="s">
        <v>46</v>
      </c>
      <c r="E5" s="89" t="s">
        <v>48</v>
      </c>
      <c r="F5" s="90" t="s">
        <v>73</v>
      </c>
      <c r="G5" s="89" t="s">
        <v>75</v>
      </c>
      <c r="H5" s="89" t="s">
        <v>43</v>
      </c>
      <c r="I5" s="89" t="s">
        <v>46</v>
      </c>
      <c r="J5" s="89" t="s">
        <v>48</v>
      </c>
      <c r="K5" s="90" t="s">
        <v>73</v>
      </c>
      <c r="L5" s="89" t="s">
        <v>75</v>
      </c>
      <c r="M5" s="89" t="s">
        <v>43</v>
      </c>
      <c r="N5" s="89" t="s">
        <v>46</v>
      </c>
      <c r="O5" s="89" t="s">
        <v>48</v>
      </c>
      <c r="P5" s="90" t="s">
        <v>73</v>
      </c>
      <c r="Q5" s="89" t="s">
        <v>75</v>
      </c>
      <c r="R5" s="89" t="s">
        <v>43</v>
      </c>
      <c r="S5" s="89" t="s">
        <v>46</v>
      </c>
      <c r="T5" s="89" t="s">
        <v>48</v>
      </c>
      <c r="U5" s="90" t="s">
        <v>73</v>
      </c>
      <c r="V5" s="88" t="s">
        <v>75</v>
      </c>
      <c r="W5" s="89" t="s">
        <v>43</v>
      </c>
      <c r="X5" s="89" t="s">
        <v>46</v>
      </c>
      <c r="Y5" s="89" t="s">
        <v>48</v>
      </c>
      <c r="Z5" s="90" t="s">
        <v>73</v>
      </c>
      <c r="AA5" s="89" t="s">
        <v>75</v>
      </c>
      <c r="AB5" s="89" t="s">
        <v>43</v>
      </c>
      <c r="AC5" s="89" t="s">
        <v>46</v>
      </c>
      <c r="AD5" s="89" t="s">
        <v>48</v>
      </c>
      <c r="AE5" s="90" t="s">
        <v>73</v>
      </c>
      <c r="AF5" s="89" t="s">
        <v>75</v>
      </c>
      <c r="AG5" s="89" t="s">
        <v>43</v>
      </c>
      <c r="AH5" s="89" t="s">
        <v>46</v>
      </c>
      <c r="AI5" s="89" t="s">
        <v>48</v>
      </c>
      <c r="AJ5" s="90" t="s">
        <v>73</v>
      </c>
      <c r="AK5" s="91" t="s">
        <v>75</v>
      </c>
      <c r="AL5" s="91" t="s">
        <v>43</v>
      </c>
      <c r="AM5" s="91" t="s">
        <v>46</v>
      </c>
      <c r="AN5" s="91" t="s">
        <v>48</v>
      </c>
      <c r="AO5" s="91" t="s">
        <v>73</v>
      </c>
      <c r="AP5" s="91" t="s">
        <v>75</v>
      </c>
      <c r="AQ5" s="91" t="s">
        <v>43</v>
      </c>
      <c r="AR5" s="91" t="s">
        <v>46</v>
      </c>
      <c r="AS5" s="91" t="s">
        <v>48</v>
      </c>
      <c r="AT5" s="91" t="s">
        <v>73</v>
      </c>
      <c r="AU5" s="91" t="s">
        <v>75</v>
      </c>
      <c r="AV5" s="91" t="s">
        <v>43</v>
      </c>
      <c r="AW5" s="91" t="s">
        <v>46</v>
      </c>
      <c r="AX5" s="91" t="s">
        <v>48</v>
      </c>
      <c r="AY5" s="91" t="s">
        <v>73</v>
      </c>
      <c r="AZ5" s="91" t="s">
        <v>75</v>
      </c>
      <c r="BA5" s="91" t="s">
        <v>43</v>
      </c>
      <c r="BB5" s="91" t="s">
        <v>46</v>
      </c>
      <c r="BC5" s="91" t="s">
        <v>48</v>
      </c>
      <c r="BD5" s="91" t="s">
        <v>73</v>
      </c>
      <c r="BJ5"/>
      <c r="BK5"/>
      <c r="BL5"/>
      <c r="BM5"/>
      <c r="BN5"/>
    </row>
    <row r="6" spans="1:66" x14ac:dyDescent="0.25">
      <c r="A6" s="5" t="s">
        <v>39</v>
      </c>
      <c r="B6" s="16">
        <v>64553275</v>
      </c>
      <c r="C6" s="7">
        <v>21204617</v>
      </c>
      <c r="D6" s="63">
        <v>0.32848243563165463</v>
      </c>
      <c r="E6" s="7">
        <v>44615293</v>
      </c>
      <c r="F6" s="64">
        <v>0.15240009124246601</v>
      </c>
      <c r="G6" s="7">
        <v>5214117</v>
      </c>
      <c r="H6" s="7">
        <v>525195</v>
      </c>
      <c r="I6" s="63">
        <v>0.10072558786080174</v>
      </c>
      <c r="J6" s="7">
        <v>4795188</v>
      </c>
      <c r="K6" s="64">
        <v>2.758338564324506E-2</v>
      </c>
      <c r="L6" s="7">
        <v>3576306</v>
      </c>
      <c r="M6" s="7">
        <v>479575</v>
      </c>
      <c r="N6" s="63">
        <v>0.13409786522741624</v>
      </c>
      <c r="O6" s="7">
        <v>3175061</v>
      </c>
      <c r="P6" s="64">
        <v>4.4344080176584443E-2</v>
      </c>
      <c r="Q6" s="7">
        <v>7991337</v>
      </c>
      <c r="R6" s="7">
        <v>1343026</v>
      </c>
      <c r="S6" s="63">
        <v>0.16806023823047384</v>
      </c>
      <c r="T6" s="7">
        <v>6849344</v>
      </c>
      <c r="U6" s="64">
        <v>5.3795503806184121E-2</v>
      </c>
      <c r="V6" s="16">
        <v>8270845</v>
      </c>
      <c r="W6" s="7">
        <v>2065433</v>
      </c>
      <c r="X6" s="63">
        <v>0.24972454446915643</v>
      </c>
      <c r="Y6" s="7">
        <v>6493762</v>
      </c>
      <c r="Z6" s="64">
        <v>7.5611500396876016E-2</v>
      </c>
      <c r="AA6" s="7">
        <v>8446550</v>
      </c>
      <c r="AB6" s="7">
        <v>3956828</v>
      </c>
      <c r="AC6" s="63">
        <v>0.46845493130331317</v>
      </c>
      <c r="AD6" s="7">
        <v>4830156</v>
      </c>
      <c r="AE6" s="64">
        <v>0.14655995643191599</v>
      </c>
      <c r="AF6" s="7">
        <v>3957020</v>
      </c>
      <c r="AG6" s="7">
        <v>2521160</v>
      </c>
      <c r="AH6" s="63">
        <v>0.6371360266058802</v>
      </c>
      <c r="AI6" s="7">
        <v>1526555</v>
      </c>
      <c r="AJ6" s="64">
        <v>0.19094545895648746</v>
      </c>
      <c r="AK6" s="82">
        <v>3778779</v>
      </c>
      <c r="AL6" s="82">
        <v>2613617</v>
      </c>
      <c r="AM6" s="83">
        <v>0.69165648480633557</v>
      </c>
      <c r="AN6" s="82">
        <v>1239367</v>
      </c>
      <c r="AO6" s="83">
        <v>0.23853895663122929</v>
      </c>
      <c r="AP6" s="82">
        <v>3383454</v>
      </c>
      <c r="AQ6" s="82">
        <v>2780546</v>
      </c>
      <c r="AR6" s="83">
        <v>0.82180694639265084</v>
      </c>
      <c r="AS6" s="82">
        <v>645147</v>
      </c>
      <c r="AT6" s="83">
        <v>0.4739742287023852</v>
      </c>
      <c r="AU6" s="82">
        <v>2149855</v>
      </c>
      <c r="AV6" s="82">
        <v>1842845</v>
      </c>
      <c r="AW6" s="83">
        <v>0.85719502012926452</v>
      </c>
      <c r="AX6" s="82">
        <v>323710</v>
      </c>
      <c r="AY6" s="83">
        <v>0.69211272388137801</v>
      </c>
      <c r="AZ6" s="82">
        <v>4057744</v>
      </c>
      <c r="BA6" s="82">
        <v>3064510</v>
      </c>
      <c r="BB6" s="83">
        <v>0.75522507087682222</v>
      </c>
      <c r="BC6" s="82">
        <v>1019338</v>
      </c>
      <c r="BD6" s="83">
        <v>0.61397835841787951</v>
      </c>
      <c r="BE6" s="2">
        <v>115379282</v>
      </c>
      <c r="BF6" s="2">
        <v>42397352</v>
      </c>
      <c r="BG6" s="6">
        <v>0.36746070234689099</v>
      </c>
      <c r="BH6" s="2">
        <v>75512921</v>
      </c>
      <c r="BI6" s="6">
        <v>0.17051129682016916</v>
      </c>
    </row>
    <row r="7" spans="1:66" x14ac:dyDescent="0.25">
      <c r="A7" s="12" t="s">
        <v>13</v>
      </c>
      <c r="B7" s="16">
        <v>8032377</v>
      </c>
      <c r="C7" s="7">
        <v>2588116</v>
      </c>
      <c r="D7" s="63">
        <v>0.32221047393567309</v>
      </c>
      <c r="E7" s="7">
        <v>5610912</v>
      </c>
      <c r="F7" s="64">
        <v>0.15210740232934783</v>
      </c>
      <c r="G7" s="7">
        <v>649658</v>
      </c>
      <c r="H7" s="7">
        <v>67102</v>
      </c>
      <c r="I7" s="63">
        <v>0.1032881916331362</v>
      </c>
      <c r="J7" s="7">
        <v>596468</v>
      </c>
      <c r="K7" s="64">
        <v>2.9741802609988641E-2</v>
      </c>
      <c r="L7" s="7">
        <v>444164</v>
      </c>
      <c r="M7" s="7">
        <v>58086</v>
      </c>
      <c r="N7" s="63">
        <v>0.13077601966841076</v>
      </c>
      <c r="O7" s="7">
        <v>395528</v>
      </c>
      <c r="P7" s="64">
        <v>4.4965373150457941E-2</v>
      </c>
      <c r="Q7" s="7">
        <v>1005784</v>
      </c>
      <c r="R7" s="7">
        <v>164329</v>
      </c>
      <c r="S7" s="63">
        <v>0.16338398701908163</v>
      </c>
      <c r="T7" s="7">
        <v>866828</v>
      </c>
      <c r="U7" s="64">
        <v>5.3053140634569652E-2</v>
      </c>
      <c r="V7" s="16">
        <v>1035354</v>
      </c>
      <c r="W7" s="7">
        <v>255483</v>
      </c>
      <c r="X7" s="63">
        <v>0.24675907950324236</v>
      </c>
      <c r="Y7" s="7">
        <v>817889</v>
      </c>
      <c r="Z7" s="64">
        <v>7.5236102820870926E-2</v>
      </c>
      <c r="AA7" s="7">
        <v>1044459</v>
      </c>
      <c r="AB7" s="7">
        <v>483732</v>
      </c>
      <c r="AC7" s="63">
        <v>0.46314120515980045</v>
      </c>
      <c r="AD7" s="7">
        <v>607553</v>
      </c>
      <c r="AE7" s="64">
        <v>0.14565148081446949</v>
      </c>
      <c r="AF7" s="7">
        <v>473708</v>
      </c>
      <c r="AG7" s="7">
        <v>300731</v>
      </c>
      <c r="AH7" s="63">
        <v>0.63484467224534946</v>
      </c>
      <c r="AI7" s="7">
        <v>184990</v>
      </c>
      <c r="AJ7" s="64">
        <v>0.19647546589882375</v>
      </c>
      <c r="AK7" s="82">
        <v>452952</v>
      </c>
      <c r="AL7" s="82">
        <v>311372</v>
      </c>
      <c r="AM7" s="83">
        <v>0.6874282484678288</v>
      </c>
      <c r="AN7" s="82">
        <v>151048</v>
      </c>
      <c r="AO7" s="83">
        <v>0.24416494462989455</v>
      </c>
      <c r="AP7" s="82">
        <v>413343</v>
      </c>
      <c r="AQ7" s="82">
        <v>335313</v>
      </c>
      <c r="AR7" s="83">
        <v>0.81122215690116928</v>
      </c>
      <c r="AS7" s="82">
        <v>83579</v>
      </c>
      <c r="AT7" s="83">
        <v>0.47154058493793288</v>
      </c>
      <c r="AU7" s="82">
        <v>274019</v>
      </c>
      <c r="AV7" s="82">
        <v>235817</v>
      </c>
      <c r="AW7" s="83">
        <v>0.86058630970845085</v>
      </c>
      <c r="AX7" s="82">
        <v>40555</v>
      </c>
      <c r="AY7" s="83">
        <v>0.70373952171199805</v>
      </c>
      <c r="AZ7" s="82">
        <v>497587</v>
      </c>
      <c r="BA7" s="82">
        <v>374833</v>
      </c>
      <c r="BB7" s="83">
        <v>0.75330143271427907</v>
      </c>
      <c r="BC7" s="82">
        <v>126202</v>
      </c>
      <c r="BD7" s="83">
        <v>0.61784773316023123</v>
      </c>
      <c r="BE7" s="2">
        <v>14323405</v>
      </c>
      <c r="BF7" s="2">
        <v>5174914</v>
      </c>
      <c r="BG7" s="6">
        <v>0.36129076850092556</v>
      </c>
      <c r="BH7" s="2">
        <v>9481552</v>
      </c>
      <c r="BI7" s="6">
        <v>0.17058143646709703</v>
      </c>
    </row>
    <row r="8" spans="1:66" x14ac:dyDescent="0.25">
      <c r="A8" s="12" t="s">
        <v>14</v>
      </c>
      <c r="B8" s="16">
        <v>2783039</v>
      </c>
      <c r="C8" s="7">
        <v>954578</v>
      </c>
      <c r="D8" s="63">
        <v>0.34299842725883467</v>
      </c>
      <c r="E8" s="7">
        <v>1890121</v>
      </c>
      <c r="F8" s="64">
        <v>0.16628117679989393</v>
      </c>
      <c r="G8" s="7">
        <v>205819</v>
      </c>
      <c r="H8" s="7">
        <v>19002</v>
      </c>
      <c r="I8" s="63">
        <v>9.2323837935273226E-2</v>
      </c>
      <c r="J8" s="7">
        <v>191466</v>
      </c>
      <c r="K8" s="64">
        <v>2.7247241508315558E-2</v>
      </c>
      <c r="L8" s="7">
        <v>136034</v>
      </c>
      <c r="M8" s="7">
        <v>15871</v>
      </c>
      <c r="N8" s="63">
        <v>0.1166693620712469</v>
      </c>
      <c r="O8" s="7">
        <v>122951</v>
      </c>
      <c r="P8" s="64">
        <v>4.2202684622961908E-2</v>
      </c>
      <c r="Q8" s="7">
        <v>315411</v>
      </c>
      <c r="R8" s="7">
        <v>47705</v>
      </c>
      <c r="S8" s="63">
        <v>0.15124710298626237</v>
      </c>
      <c r="T8" s="7">
        <v>275871</v>
      </c>
      <c r="U8" s="64">
        <v>5.2227094172365582E-2</v>
      </c>
      <c r="V8" s="16">
        <v>341897</v>
      </c>
      <c r="W8" s="7">
        <v>80009</v>
      </c>
      <c r="X8" s="63">
        <v>0.23401492262289519</v>
      </c>
      <c r="Y8" s="7">
        <v>275166</v>
      </c>
      <c r="Z8" s="64">
        <v>7.4215333857857779E-2</v>
      </c>
      <c r="AA8" s="7">
        <v>373767</v>
      </c>
      <c r="AB8" s="7">
        <v>163919</v>
      </c>
      <c r="AC8" s="63">
        <v>0.43855931636554324</v>
      </c>
      <c r="AD8" s="7">
        <v>227367</v>
      </c>
      <c r="AE8" s="64">
        <v>0.14011402825824645</v>
      </c>
      <c r="AF8" s="7">
        <v>186536</v>
      </c>
      <c r="AG8" s="7">
        <v>113736</v>
      </c>
      <c r="AH8" s="63">
        <v>0.60972680876613627</v>
      </c>
      <c r="AI8" s="7">
        <v>78420</v>
      </c>
      <c r="AJ8" s="64">
        <v>0.1735643521893897</v>
      </c>
      <c r="AK8" s="82">
        <v>184261</v>
      </c>
      <c r="AL8" s="82">
        <v>125263</v>
      </c>
      <c r="AM8" s="83">
        <v>0.67981287412963132</v>
      </c>
      <c r="AN8" s="82">
        <v>63720</v>
      </c>
      <c r="AO8" s="83">
        <v>0.2225538773804549</v>
      </c>
      <c r="AP8" s="82">
        <v>169254</v>
      </c>
      <c r="AQ8" s="82">
        <v>139097</v>
      </c>
      <c r="AR8" s="83">
        <v>0.82182400415942902</v>
      </c>
      <c r="AS8" s="82">
        <v>32698</v>
      </c>
      <c r="AT8" s="83">
        <v>0.46740992827348243</v>
      </c>
      <c r="AU8" s="82">
        <v>105168</v>
      </c>
      <c r="AV8" s="82">
        <v>92178</v>
      </c>
      <c r="AW8" s="83">
        <v>0.87648334094020997</v>
      </c>
      <c r="AX8" s="82">
        <v>13873</v>
      </c>
      <c r="AY8" s="83">
        <v>0.71640613114255292</v>
      </c>
      <c r="AZ8" s="82">
        <v>203728</v>
      </c>
      <c r="BA8" s="82">
        <v>157314</v>
      </c>
      <c r="BB8" s="83">
        <v>0.77217662766040995</v>
      </c>
      <c r="BC8" s="82">
        <v>47792</v>
      </c>
      <c r="BD8" s="83">
        <v>0.63452740909447891</v>
      </c>
      <c r="BE8" s="2">
        <v>5004914</v>
      </c>
      <c r="BF8" s="2">
        <v>1908672</v>
      </c>
      <c r="BG8" s="6">
        <v>0.38135959978533096</v>
      </c>
      <c r="BH8" s="2">
        <v>3219445</v>
      </c>
      <c r="BI8" s="6">
        <v>0.18490667372106692</v>
      </c>
    </row>
    <row r="9" spans="1:66" x14ac:dyDescent="0.25">
      <c r="A9" s="26" t="s">
        <v>15</v>
      </c>
      <c r="B9" s="27">
        <v>3340379</v>
      </c>
      <c r="C9" s="28">
        <v>1185262</v>
      </c>
      <c r="D9" s="65">
        <v>0.35482859879073603</v>
      </c>
      <c r="E9" s="28">
        <v>2216034</v>
      </c>
      <c r="F9" s="66">
        <v>0.16083444423522</v>
      </c>
      <c r="G9" s="28">
        <v>260539</v>
      </c>
      <c r="H9" s="28">
        <v>22147</v>
      </c>
      <c r="I9" s="65">
        <v>8.5004548263407781E-2</v>
      </c>
      <c r="J9" s="28">
        <v>242191</v>
      </c>
      <c r="K9" s="66">
        <v>2.6598704992342796E-2</v>
      </c>
      <c r="L9" s="28">
        <v>159644</v>
      </c>
      <c r="M9" s="28">
        <v>19761</v>
      </c>
      <c r="N9" s="65">
        <v>0.12378166420285135</v>
      </c>
      <c r="O9" s="28">
        <v>142065</v>
      </c>
      <c r="P9" s="66">
        <v>4.9184435368695351E-2</v>
      </c>
      <c r="Q9" s="28">
        <v>378200</v>
      </c>
      <c r="R9" s="28">
        <v>57045</v>
      </c>
      <c r="S9" s="65">
        <v>0.15083289264939187</v>
      </c>
      <c r="T9" s="28">
        <v>327668</v>
      </c>
      <c r="U9" s="66">
        <v>5.8395029085140139E-2</v>
      </c>
      <c r="V9" s="27">
        <v>424113</v>
      </c>
      <c r="W9" s="28">
        <v>90179</v>
      </c>
      <c r="X9" s="65">
        <v>0.21262965294626668</v>
      </c>
      <c r="Y9" s="28">
        <v>345504</v>
      </c>
      <c r="Z9" s="66">
        <v>7.5581271972328126E-2</v>
      </c>
      <c r="AA9" s="28">
        <v>442875</v>
      </c>
      <c r="AB9" s="28">
        <v>199356</v>
      </c>
      <c r="AC9" s="65">
        <v>0.45014055884843351</v>
      </c>
      <c r="AD9" s="28">
        <v>262911</v>
      </c>
      <c r="AE9" s="66">
        <v>0.13574033305108665</v>
      </c>
      <c r="AF9" s="28">
        <v>221005</v>
      </c>
      <c r="AG9" s="28">
        <v>151074</v>
      </c>
      <c r="AH9" s="65">
        <v>0.6835772946313432</v>
      </c>
      <c r="AI9" s="28">
        <v>76583</v>
      </c>
      <c r="AJ9" s="66">
        <v>0.15379742539761543</v>
      </c>
      <c r="AK9" s="84">
        <v>215704</v>
      </c>
      <c r="AL9" s="84">
        <v>162501</v>
      </c>
      <c r="AM9" s="85">
        <v>0.75335181545080299</v>
      </c>
      <c r="AN9" s="84">
        <v>58852</v>
      </c>
      <c r="AO9" s="85">
        <v>0.18988521306976228</v>
      </c>
      <c r="AP9" s="84">
        <v>195395</v>
      </c>
      <c r="AQ9" s="84">
        <v>177385</v>
      </c>
      <c r="AR9" s="85">
        <v>0.90782773356534197</v>
      </c>
      <c r="AS9" s="84">
        <v>20752</v>
      </c>
      <c r="AT9" s="85">
        <v>0.46508866654725045</v>
      </c>
      <c r="AU9" s="84">
        <v>115507</v>
      </c>
      <c r="AV9" s="84">
        <v>109036</v>
      </c>
      <c r="AW9" s="85">
        <v>0.94397742128182704</v>
      </c>
      <c r="AX9" s="84">
        <v>7358</v>
      </c>
      <c r="AY9" s="85">
        <v>0.73750508627182765</v>
      </c>
      <c r="AZ9" s="84">
        <v>237637</v>
      </c>
      <c r="BA9" s="84">
        <v>196385</v>
      </c>
      <c r="BB9" s="85">
        <v>0.82640750388197126</v>
      </c>
      <c r="BC9" s="84">
        <v>42711</v>
      </c>
      <c r="BD9" s="85">
        <v>0.66107129781978391</v>
      </c>
      <c r="BE9" s="30">
        <v>5990998</v>
      </c>
      <c r="BF9" s="30">
        <v>2370131</v>
      </c>
      <c r="BG9" s="55">
        <v>0.39561538828756077</v>
      </c>
      <c r="BH9" s="30">
        <v>3742629</v>
      </c>
      <c r="BI9" s="55">
        <v>0.17933456162061814</v>
      </c>
    </row>
    <row r="10" spans="1:66" x14ac:dyDescent="0.25">
      <c r="A10" s="12" t="s">
        <v>16</v>
      </c>
      <c r="B10" s="16">
        <v>2559073</v>
      </c>
      <c r="C10" s="7">
        <v>846082</v>
      </c>
      <c r="D10" s="63">
        <v>0.33062050203335347</v>
      </c>
      <c r="E10" s="7">
        <v>1763618</v>
      </c>
      <c r="F10" s="64">
        <v>0.15094215757033894</v>
      </c>
      <c r="G10" s="7">
        <v>184324</v>
      </c>
      <c r="H10" s="7">
        <v>14450</v>
      </c>
      <c r="I10" s="63">
        <v>7.8394566090145612E-2</v>
      </c>
      <c r="J10" s="7">
        <v>172858</v>
      </c>
      <c r="K10" s="64">
        <v>2.4391831774484059E-2</v>
      </c>
      <c r="L10" s="7">
        <v>124422</v>
      </c>
      <c r="M10" s="7">
        <v>13021</v>
      </c>
      <c r="N10" s="63">
        <v>0.1046519104338461</v>
      </c>
      <c r="O10" s="7">
        <v>113433</v>
      </c>
      <c r="P10" s="64">
        <v>3.80157849897928E-2</v>
      </c>
      <c r="Q10" s="7">
        <v>292368</v>
      </c>
      <c r="R10" s="7">
        <v>40103</v>
      </c>
      <c r="S10" s="63">
        <v>0.13716617413670443</v>
      </c>
      <c r="T10" s="7">
        <v>258803</v>
      </c>
      <c r="U10" s="64">
        <v>4.7467575110819241E-2</v>
      </c>
      <c r="V10" s="16">
        <v>320587</v>
      </c>
      <c r="W10" s="7">
        <v>65227</v>
      </c>
      <c r="X10" s="63">
        <v>0.20346115095122386</v>
      </c>
      <c r="Y10" s="7">
        <v>266563</v>
      </c>
      <c r="Z10" s="64">
        <v>6.3034371325100522E-2</v>
      </c>
      <c r="AA10" s="7">
        <v>340563</v>
      </c>
      <c r="AB10" s="7">
        <v>146296</v>
      </c>
      <c r="AC10" s="63">
        <v>0.42957103384689471</v>
      </c>
      <c r="AD10" s="7">
        <v>211015</v>
      </c>
      <c r="AE10" s="64">
        <v>0.12126390711850671</v>
      </c>
      <c r="AF10" s="7">
        <v>166953</v>
      </c>
      <c r="AG10" s="7">
        <v>104572</v>
      </c>
      <c r="AH10" s="63">
        <v>0.62635592052853195</v>
      </c>
      <c r="AI10" s="7">
        <v>66266</v>
      </c>
      <c r="AJ10" s="64">
        <v>0.15487592316400425</v>
      </c>
      <c r="AK10" s="82">
        <v>163733</v>
      </c>
      <c r="AL10" s="82">
        <v>112591</v>
      </c>
      <c r="AM10" s="83">
        <v>0.68765001557413596</v>
      </c>
      <c r="AN10" s="82">
        <v>54434</v>
      </c>
      <c r="AO10" s="83">
        <v>0.19142750697782365</v>
      </c>
      <c r="AP10" s="82">
        <v>148237</v>
      </c>
      <c r="AQ10" s="82">
        <v>122886</v>
      </c>
      <c r="AR10" s="83">
        <v>0.82898331725547603</v>
      </c>
      <c r="AS10" s="82">
        <v>27285</v>
      </c>
      <c r="AT10" s="83">
        <v>0.44409290528005829</v>
      </c>
      <c r="AU10" s="82">
        <v>91784</v>
      </c>
      <c r="AV10" s="82">
        <v>81995</v>
      </c>
      <c r="AW10" s="83">
        <v>0.89334742438769288</v>
      </c>
      <c r="AX10" s="82">
        <v>10547</v>
      </c>
      <c r="AY10" s="83">
        <v>0.69429312298439816</v>
      </c>
      <c r="AZ10" s="82">
        <v>187505</v>
      </c>
      <c r="BA10" s="82">
        <v>144569</v>
      </c>
      <c r="BB10" s="83">
        <v>0.77101410629049894</v>
      </c>
      <c r="BC10" s="82">
        <v>44116</v>
      </c>
      <c r="BD10" s="83">
        <v>0.61236767019546146</v>
      </c>
      <c r="BE10" s="2">
        <v>4579549</v>
      </c>
      <c r="BF10" s="2">
        <v>1691792</v>
      </c>
      <c r="BG10" s="6">
        <v>0.36942327727031637</v>
      </c>
      <c r="BH10" s="2">
        <v>2988938</v>
      </c>
      <c r="BI10" s="6">
        <v>0.1686759984443883</v>
      </c>
    </row>
    <row r="11" spans="1:66" x14ac:dyDescent="0.25">
      <c r="A11" s="12" t="s">
        <v>18</v>
      </c>
      <c r="B11" s="16">
        <v>5511747</v>
      </c>
      <c r="C11" s="7">
        <v>1852253</v>
      </c>
      <c r="D11" s="63">
        <v>0.33605551923918131</v>
      </c>
      <c r="E11" s="7">
        <v>3758143</v>
      </c>
      <c r="F11" s="64">
        <v>0.15757091172726179</v>
      </c>
      <c r="G11" s="7">
        <v>449393</v>
      </c>
      <c r="H11" s="7">
        <v>46613</v>
      </c>
      <c r="I11" s="63">
        <v>0.10372435707721304</v>
      </c>
      <c r="J11" s="7">
        <v>410586</v>
      </c>
      <c r="K11" s="64">
        <v>3.0785971299063405E-2</v>
      </c>
      <c r="L11" s="7">
        <v>303553</v>
      </c>
      <c r="M11" s="7">
        <v>39855</v>
      </c>
      <c r="N11" s="63">
        <v>0.13129502920412581</v>
      </c>
      <c r="O11" s="7">
        <v>268986</v>
      </c>
      <c r="P11" s="64">
        <v>4.6489410415973487E-2</v>
      </c>
      <c r="Q11" s="7">
        <v>675514</v>
      </c>
      <c r="R11" s="7">
        <v>116578</v>
      </c>
      <c r="S11" s="63">
        <v>0.17257673416095004</v>
      </c>
      <c r="T11" s="7">
        <v>574146</v>
      </c>
      <c r="U11" s="64">
        <v>5.7855203593115759E-2</v>
      </c>
      <c r="V11" s="16">
        <v>694218</v>
      </c>
      <c r="W11" s="7">
        <v>177773</v>
      </c>
      <c r="X11" s="63">
        <v>0.25607662146472721</v>
      </c>
      <c r="Y11" s="7">
        <v>538867</v>
      </c>
      <c r="Z11" s="64">
        <v>8.0016651829828672E-2</v>
      </c>
      <c r="AA11" s="7">
        <v>754610</v>
      </c>
      <c r="AB11" s="7">
        <v>356736</v>
      </c>
      <c r="AC11" s="63">
        <v>0.47274221120843879</v>
      </c>
      <c r="AD11" s="7">
        <v>425093</v>
      </c>
      <c r="AE11" s="64">
        <v>0.15459111329030889</v>
      </c>
      <c r="AF11" s="7">
        <v>361970</v>
      </c>
      <c r="AG11" s="7">
        <v>230033</v>
      </c>
      <c r="AH11" s="63">
        <v>0.6355029422327817</v>
      </c>
      <c r="AI11" s="7">
        <v>139548</v>
      </c>
      <c r="AJ11" s="64">
        <v>0.20474901234908971</v>
      </c>
      <c r="AK11" s="82">
        <v>341045</v>
      </c>
      <c r="AL11" s="82">
        <v>237298</v>
      </c>
      <c r="AM11" s="83">
        <v>0.69579674236537703</v>
      </c>
      <c r="AN11" s="82">
        <v>109776</v>
      </c>
      <c r="AO11" s="83">
        <v>0.25732674573736602</v>
      </c>
      <c r="AP11" s="82">
        <v>285163</v>
      </c>
      <c r="AQ11" s="82">
        <v>238185</v>
      </c>
      <c r="AR11" s="83">
        <v>0.83525913249615136</v>
      </c>
      <c r="AS11" s="82">
        <v>50476</v>
      </c>
      <c r="AT11" s="83">
        <v>0.46959107598110555</v>
      </c>
      <c r="AU11" s="82">
        <v>180660</v>
      </c>
      <c r="AV11" s="82">
        <v>149988</v>
      </c>
      <c r="AW11" s="83">
        <v>0.83022251743606779</v>
      </c>
      <c r="AX11" s="82">
        <v>31934</v>
      </c>
      <c r="AY11" s="83">
        <v>0.67666888077050813</v>
      </c>
      <c r="AZ11" s="82">
        <v>343996</v>
      </c>
      <c r="BA11" s="82">
        <v>258068</v>
      </c>
      <c r="BB11" s="83">
        <v>0.75020639774881104</v>
      </c>
      <c r="BC11" s="82">
        <v>88063</v>
      </c>
      <c r="BD11" s="83">
        <v>0.61339376039256266</v>
      </c>
      <c r="BE11" s="2">
        <v>9901869</v>
      </c>
      <c r="BF11" s="2">
        <v>3703380</v>
      </c>
      <c r="BG11" s="6">
        <v>0.37400817966789907</v>
      </c>
      <c r="BH11" s="2">
        <v>6395618</v>
      </c>
      <c r="BI11" s="6">
        <v>0.17539719016682609</v>
      </c>
    </row>
    <row r="12" spans="1:66" x14ac:dyDescent="0.25">
      <c r="A12" s="56" t="s">
        <v>21</v>
      </c>
      <c r="B12" s="67">
        <v>5962662</v>
      </c>
      <c r="C12" s="39">
        <v>1971365</v>
      </c>
      <c r="D12" s="68">
        <v>0.33061827083272538</v>
      </c>
      <c r="E12" s="39">
        <v>4098351</v>
      </c>
      <c r="F12" s="69">
        <v>0.14534447869089342</v>
      </c>
      <c r="G12" s="39">
        <v>516612</v>
      </c>
      <c r="H12" s="39">
        <v>71092</v>
      </c>
      <c r="I12" s="68">
        <v>0.13761197959009858</v>
      </c>
      <c r="J12" s="39">
        <v>458490</v>
      </c>
      <c r="K12" s="69">
        <v>3.3800995718256642E-2</v>
      </c>
      <c r="L12" s="39">
        <v>334328</v>
      </c>
      <c r="M12" s="39">
        <v>54241</v>
      </c>
      <c r="N12" s="68">
        <v>0.16223887918451341</v>
      </c>
      <c r="O12" s="39">
        <v>287999</v>
      </c>
      <c r="P12" s="69">
        <v>5.0531214854873059E-2</v>
      </c>
      <c r="Q12" s="39">
        <v>752457</v>
      </c>
      <c r="R12" s="39">
        <v>157248</v>
      </c>
      <c r="S12" s="68">
        <v>0.20897938353952453</v>
      </c>
      <c r="T12" s="39">
        <v>615375</v>
      </c>
      <c r="U12" s="69">
        <v>6.3753809187767546E-2</v>
      </c>
      <c r="V12" s="67">
        <v>759226</v>
      </c>
      <c r="W12" s="39">
        <v>229630</v>
      </c>
      <c r="X12" s="68">
        <v>0.30245276110143754</v>
      </c>
      <c r="Y12" s="39">
        <v>555335</v>
      </c>
      <c r="Z12" s="69">
        <v>8.8810183002162729E-2</v>
      </c>
      <c r="AA12" s="39">
        <v>763464</v>
      </c>
      <c r="AB12" s="39">
        <v>383354</v>
      </c>
      <c r="AC12" s="68">
        <v>0.50212452715517697</v>
      </c>
      <c r="AD12" s="39">
        <v>402706</v>
      </c>
      <c r="AE12" s="69">
        <v>0.16295594815210671</v>
      </c>
      <c r="AF12" s="39">
        <v>361279</v>
      </c>
      <c r="AG12" s="39">
        <v>231314</v>
      </c>
      <c r="AH12" s="68">
        <v>0.64026417256469381</v>
      </c>
      <c r="AI12" s="39">
        <v>136369</v>
      </c>
      <c r="AJ12" s="69">
        <v>0.2057938601468671</v>
      </c>
      <c r="AK12" s="86">
        <v>340870</v>
      </c>
      <c r="AL12" s="86">
        <v>237067</v>
      </c>
      <c r="AM12" s="87">
        <v>0.69547628128025352</v>
      </c>
      <c r="AN12" s="86">
        <v>109053</v>
      </c>
      <c r="AO12" s="87">
        <v>0.25551676592249245</v>
      </c>
      <c r="AP12" s="86">
        <v>292164</v>
      </c>
      <c r="AQ12" s="86">
        <v>240904</v>
      </c>
      <c r="AR12" s="87">
        <v>0.82455059487137361</v>
      </c>
      <c r="AS12" s="86">
        <v>54214</v>
      </c>
      <c r="AT12" s="87">
        <v>0.47313495160252461</v>
      </c>
      <c r="AU12" s="86">
        <v>159837</v>
      </c>
      <c r="AV12" s="86">
        <v>137076</v>
      </c>
      <c r="AW12" s="87">
        <v>0.85759867865387862</v>
      </c>
      <c r="AX12" s="86">
        <v>23838</v>
      </c>
      <c r="AY12" s="87">
        <v>0.68600511771367079</v>
      </c>
      <c r="AZ12" s="86">
        <v>316936</v>
      </c>
      <c r="BA12" s="86">
        <v>228068</v>
      </c>
      <c r="BB12" s="87">
        <v>0.71960269581240377</v>
      </c>
      <c r="BC12" s="86">
        <v>90626</v>
      </c>
      <c r="BD12" s="87">
        <v>0.57717646464901429</v>
      </c>
      <c r="BE12" s="48">
        <v>10559835</v>
      </c>
      <c r="BF12" s="48">
        <v>3941359</v>
      </c>
      <c r="BG12" s="57">
        <v>0.37324058567202989</v>
      </c>
      <c r="BH12" s="48">
        <v>6832356</v>
      </c>
      <c r="BI12" s="57">
        <v>0.16411837874360727</v>
      </c>
    </row>
    <row r="13" spans="1:66" x14ac:dyDescent="0.25">
      <c r="A13" s="56" t="s">
        <v>22</v>
      </c>
      <c r="B13" s="67">
        <v>12278210</v>
      </c>
      <c r="C13" s="39">
        <v>3532353</v>
      </c>
      <c r="D13" s="68">
        <v>0.28769283144692914</v>
      </c>
      <c r="E13" s="39">
        <v>9031400</v>
      </c>
      <c r="F13" s="69">
        <v>0.12072793998473719</v>
      </c>
      <c r="G13" s="39">
        <v>1099492</v>
      </c>
      <c r="H13" s="39">
        <v>123487</v>
      </c>
      <c r="I13" s="68">
        <v>0.11231277717345829</v>
      </c>
      <c r="J13" s="39">
        <v>1007321</v>
      </c>
      <c r="K13" s="69">
        <v>2.5377174185896759E-2</v>
      </c>
      <c r="L13" s="39">
        <v>863043</v>
      </c>
      <c r="M13" s="39">
        <v>131613</v>
      </c>
      <c r="N13" s="68">
        <v>0.15249877468445952</v>
      </c>
      <c r="O13" s="39">
        <v>760458</v>
      </c>
      <c r="P13" s="69">
        <v>4.0079115409081587E-2</v>
      </c>
      <c r="Q13" s="39">
        <v>1757848</v>
      </c>
      <c r="R13" s="39">
        <v>326287</v>
      </c>
      <c r="S13" s="68">
        <v>0.18561730024438974</v>
      </c>
      <c r="T13" s="39">
        <v>1493645</v>
      </c>
      <c r="U13" s="69">
        <v>4.6983015596342798E-2</v>
      </c>
      <c r="V13" s="67">
        <v>1671811</v>
      </c>
      <c r="W13" s="39">
        <v>450627</v>
      </c>
      <c r="X13" s="68">
        <v>0.26954422479574547</v>
      </c>
      <c r="Y13" s="39">
        <v>1294015</v>
      </c>
      <c r="Z13" s="69">
        <v>6.6039163517885691E-2</v>
      </c>
      <c r="AA13" s="39">
        <v>1538636</v>
      </c>
      <c r="AB13" s="39">
        <v>763650</v>
      </c>
      <c r="AC13" s="68">
        <v>0.49631621774090817</v>
      </c>
      <c r="AD13" s="39">
        <v>837900</v>
      </c>
      <c r="AE13" s="69">
        <v>0.14151040272033152</v>
      </c>
      <c r="AF13" s="39">
        <v>631296</v>
      </c>
      <c r="AG13" s="39">
        <v>395022</v>
      </c>
      <c r="AH13" s="68">
        <v>0.62573182785888082</v>
      </c>
      <c r="AI13" s="39">
        <v>247047</v>
      </c>
      <c r="AJ13" s="69">
        <v>0.19259269819545824</v>
      </c>
      <c r="AK13" s="86">
        <v>546545</v>
      </c>
      <c r="AL13" s="86">
        <v>346971</v>
      </c>
      <c r="AM13" s="87">
        <v>0.63484434035623782</v>
      </c>
      <c r="AN13" s="86">
        <v>207011</v>
      </c>
      <c r="AO13" s="87">
        <v>0.23708386317686558</v>
      </c>
      <c r="AP13" s="86">
        <v>480366</v>
      </c>
      <c r="AQ13" s="86">
        <v>355363</v>
      </c>
      <c r="AR13" s="87">
        <v>0.7397755045111436</v>
      </c>
      <c r="AS13" s="86">
        <v>129318</v>
      </c>
      <c r="AT13" s="87">
        <v>0.46163342118301459</v>
      </c>
      <c r="AU13" s="86">
        <v>312596</v>
      </c>
      <c r="AV13" s="86">
        <v>242422</v>
      </c>
      <c r="AW13" s="87">
        <v>0.77551216266362977</v>
      </c>
      <c r="AX13" s="86">
        <v>71863</v>
      </c>
      <c r="AY13" s="87">
        <v>0.65181576219785287</v>
      </c>
      <c r="AZ13" s="86">
        <v>546230</v>
      </c>
      <c r="BA13" s="86">
        <v>393934</v>
      </c>
      <c r="BB13" s="87">
        <v>0.72118704574995884</v>
      </c>
      <c r="BC13" s="86">
        <v>154787</v>
      </c>
      <c r="BD13" s="87">
        <v>0.60764330044120607</v>
      </c>
      <c r="BE13" s="48">
        <v>21726073</v>
      </c>
      <c r="BF13" s="48">
        <v>7061729</v>
      </c>
      <c r="BG13" s="57">
        <v>0.32503476353043642</v>
      </c>
      <c r="BH13" s="48">
        <v>15234765</v>
      </c>
      <c r="BI13" s="57">
        <v>0.13643160455182121</v>
      </c>
    </row>
    <row r="14" spans="1:66" x14ac:dyDescent="0.25">
      <c r="A14" s="12" t="s">
        <v>25</v>
      </c>
      <c r="B14" s="16">
        <v>3303500</v>
      </c>
      <c r="C14" s="7">
        <v>1170356</v>
      </c>
      <c r="D14" s="63">
        <v>0.35427758438020279</v>
      </c>
      <c r="E14" s="7">
        <v>2191364</v>
      </c>
      <c r="F14" s="64">
        <v>0.16657363402451944</v>
      </c>
      <c r="G14" s="7">
        <v>256809</v>
      </c>
      <c r="H14" s="7">
        <v>28406</v>
      </c>
      <c r="I14" s="63">
        <v>0.11061138823016327</v>
      </c>
      <c r="J14" s="7">
        <v>232312</v>
      </c>
      <c r="K14" s="64">
        <v>3.3051801144040903E-2</v>
      </c>
      <c r="L14" s="7">
        <v>167203</v>
      </c>
      <c r="M14" s="7">
        <v>23590</v>
      </c>
      <c r="N14" s="63">
        <v>0.14108598529930683</v>
      </c>
      <c r="O14" s="7">
        <v>146296</v>
      </c>
      <c r="P14" s="64">
        <v>5.3001441361698057E-2</v>
      </c>
      <c r="Q14" s="7">
        <v>385115</v>
      </c>
      <c r="R14" s="7">
        <v>68750</v>
      </c>
      <c r="S14" s="63">
        <v>0.17851810498162887</v>
      </c>
      <c r="T14" s="7">
        <v>324002</v>
      </c>
      <c r="U14" s="64">
        <v>6.4097737039585573E-2</v>
      </c>
      <c r="V14" s="16">
        <v>407095</v>
      </c>
      <c r="W14" s="7">
        <v>103772</v>
      </c>
      <c r="X14" s="63">
        <v>0.25490855942716073</v>
      </c>
      <c r="Y14" s="7">
        <v>315415</v>
      </c>
      <c r="Z14" s="64">
        <v>8.201279799555386E-2</v>
      </c>
      <c r="AA14" s="7">
        <v>435868</v>
      </c>
      <c r="AB14" s="7">
        <v>205470</v>
      </c>
      <c r="AC14" s="63">
        <v>0.47140418658860023</v>
      </c>
      <c r="AD14" s="7">
        <v>248208</v>
      </c>
      <c r="AE14" s="64">
        <v>0.14483742784512743</v>
      </c>
      <c r="AF14" s="7">
        <v>216759</v>
      </c>
      <c r="AG14" s="7">
        <v>143623</v>
      </c>
      <c r="AH14" s="63">
        <v>0.66259301805230697</v>
      </c>
      <c r="AI14" s="7">
        <v>78427</v>
      </c>
      <c r="AJ14" s="64">
        <v>0.17775040482748122</v>
      </c>
      <c r="AK14" s="82">
        <v>211687</v>
      </c>
      <c r="AL14" s="82">
        <v>153426</v>
      </c>
      <c r="AM14" s="83">
        <v>0.72477761978770538</v>
      </c>
      <c r="AN14" s="82">
        <v>62649</v>
      </c>
      <c r="AO14" s="83">
        <v>0.21797748562736494</v>
      </c>
      <c r="AP14" s="82">
        <v>187028</v>
      </c>
      <c r="AQ14" s="82">
        <v>162866</v>
      </c>
      <c r="AR14" s="83">
        <v>0.87081078768954379</v>
      </c>
      <c r="AS14" s="82">
        <v>26379</v>
      </c>
      <c r="AT14" s="83">
        <v>0.51296062621639538</v>
      </c>
      <c r="AU14" s="82">
        <v>111707</v>
      </c>
      <c r="AV14" s="82">
        <v>102841</v>
      </c>
      <c r="AW14" s="83">
        <v>0.92063165244792178</v>
      </c>
      <c r="AX14" s="82">
        <v>9644</v>
      </c>
      <c r="AY14" s="83">
        <v>0.75714145040149672</v>
      </c>
      <c r="AZ14" s="82">
        <v>224975</v>
      </c>
      <c r="BA14" s="82">
        <v>177032</v>
      </c>
      <c r="BB14" s="83">
        <v>0.78689632181353486</v>
      </c>
      <c r="BC14" s="82">
        <v>49242</v>
      </c>
      <c r="BD14" s="83">
        <v>0.65079231025669515</v>
      </c>
      <c r="BE14" s="2">
        <v>5907746</v>
      </c>
      <c r="BF14" s="2">
        <v>2340132</v>
      </c>
      <c r="BG14" s="6">
        <v>0.39611249366509665</v>
      </c>
      <c r="BH14" s="2">
        <v>3683938</v>
      </c>
      <c r="BI14" s="6">
        <v>0.18626867167274963</v>
      </c>
    </row>
    <row r="15" spans="1:66" x14ac:dyDescent="0.25">
      <c r="A15" s="12" t="s">
        <v>26</v>
      </c>
      <c r="B15" s="16">
        <v>5999982</v>
      </c>
      <c r="C15" s="7">
        <v>2156139</v>
      </c>
      <c r="D15" s="63">
        <v>0.35935757807273422</v>
      </c>
      <c r="E15" s="7">
        <v>3964180</v>
      </c>
      <c r="F15" s="64">
        <v>0.17319818626122546</v>
      </c>
      <c r="G15" s="7">
        <v>448923</v>
      </c>
      <c r="H15" s="7">
        <v>36608</v>
      </c>
      <c r="I15" s="63">
        <v>8.1546278537744779E-2</v>
      </c>
      <c r="J15" s="7">
        <v>419548</v>
      </c>
      <c r="K15" s="64">
        <v>2.5641368341564143E-2</v>
      </c>
      <c r="L15" s="7">
        <v>288262</v>
      </c>
      <c r="M15" s="7">
        <v>34903</v>
      </c>
      <c r="N15" s="63">
        <v>0.12108082230748417</v>
      </c>
      <c r="O15" s="7">
        <v>258340</v>
      </c>
      <c r="P15" s="64">
        <v>4.6010226807557016E-2</v>
      </c>
      <c r="Q15" s="7">
        <v>679104</v>
      </c>
      <c r="R15" s="7">
        <v>103682</v>
      </c>
      <c r="S15" s="63">
        <v>0.15267470078220716</v>
      </c>
      <c r="T15" s="7">
        <v>590451</v>
      </c>
      <c r="U15" s="64">
        <v>5.5586478654226744E-2</v>
      </c>
      <c r="V15" s="16">
        <v>757513</v>
      </c>
      <c r="W15" s="7">
        <v>172451</v>
      </c>
      <c r="X15" s="63">
        <v>0.22765417887217776</v>
      </c>
      <c r="Y15" s="7">
        <v>610564</v>
      </c>
      <c r="Z15" s="64">
        <v>7.5951171795071507E-2</v>
      </c>
      <c r="AA15" s="7">
        <v>804241</v>
      </c>
      <c r="AB15" s="7">
        <v>368678</v>
      </c>
      <c r="AC15" s="63">
        <v>0.45841731520775492</v>
      </c>
      <c r="AD15" s="7">
        <v>472442</v>
      </c>
      <c r="AE15" s="64">
        <v>0.14508586356577194</v>
      </c>
      <c r="AF15" s="7">
        <v>404276</v>
      </c>
      <c r="AG15" s="7">
        <v>264036</v>
      </c>
      <c r="AH15" s="63">
        <v>0.65310827256626658</v>
      </c>
      <c r="AI15" s="7">
        <v>150712</v>
      </c>
      <c r="AJ15" s="64">
        <v>0.18639988522692419</v>
      </c>
      <c r="AK15" s="82">
        <v>405407</v>
      </c>
      <c r="AL15" s="82">
        <v>292918</v>
      </c>
      <c r="AM15" s="83">
        <v>0.72252822472231604</v>
      </c>
      <c r="AN15" s="82">
        <v>121761</v>
      </c>
      <c r="AO15" s="83">
        <v>0.23555587348023097</v>
      </c>
      <c r="AP15" s="82">
        <v>367546</v>
      </c>
      <c r="AQ15" s="82">
        <v>317109</v>
      </c>
      <c r="AR15" s="83">
        <v>0.86277363921794825</v>
      </c>
      <c r="AS15" s="82">
        <v>55732</v>
      </c>
      <c r="AT15" s="83">
        <v>0.48536237641002761</v>
      </c>
      <c r="AU15" s="82">
        <v>233838</v>
      </c>
      <c r="AV15" s="82">
        <v>208776</v>
      </c>
      <c r="AW15" s="83">
        <v>0.8928232365996972</v>
      </c>
      <c r="AX15" s="82">
        <v>27113</v>
      </c>
      <c r="AY15" s="83">
        <v>0.71260445265525707</v>
      </c>
      <c r="AZ15" s="82">
        <v>459094</v>
      </c>
      <c r="BA15" s="82">
        <v>356079</v>
      </c>
      <c r="BB15" s="83">
        <v>0.77561240181749269</v>
      </c>
      <c r="BC15" s="82">
        <v>106449</v>
      </c>
      <c r="BD15" s="83">
        <v>0.62381560203357045</v>
      </c>
      <c r="BE15" s="2">
        <v>10848186</v>
      </c>
      <c r="BF15" s="2">
        <v>4311379</v>
      </c>
      <c r="BG15" s="6">
        <v>0.39742856547629252</v>
      </c>
      <c r="BH15" s="2">
        <v>6777292</v>
      </c>
      <c r="BI15" s="6">
        <v>0.19157092254871</v>
      </c>
    </row>
    <row r="16" spans="1:66" x14ac:dyDescent="0.25">
      <c r="A16" s="12" t="s">
        <v>27</v>
      </c>
      <c r="B16" s="16">
        <v>5924858</v>
      </c>
      <c r="C16" s="7">
        <v>2005413</v>
      </c>
      <c r="D16" s="63">
        <v>0.33847444107521224</v>
      </c>
      <c r="E16" s="7">
        <v>4019754</v>
      </c>
      <c r="F16" s="64">
        <v>0.16562591035937063</v>
      </c>
      <c r="G16" s="7">
        <v>471999</v>
      </c>
      <c r="H16" s="7">
        <v>38077</v>
      </c>
      <c r="I16" s="63">
        <v>8.0671781084281954E-2</v>
      </c>
      <c r="J16" s="7">
        <v>441325</v>
      </c>
      <c r="K16" s="64">
        <v>2.3959796524992638E-2</v>
      </c>
      <c r="L16" s="7">
        <v>306711</v>
      </c>
      <c r="M16" s="7">
        <v>35059</v>
      </c>
      <c r="N16" s="63">
        <v>0.11430630137164953</v>
      </c>
      <c r="O16" s="7">
        <v>276602</v>
      </c>
      <c r="P16" s="64">
        <v>4.2297146173433622E-2</v>
      </c>
      <c r="Q16" s="7">
        <v>694345</v>
      </c>
      <c r="R16" s="7">
        <v>101993</v>
      </c>
      <c r="S16" s="63">
        <v>0.14689095478472516</v>
      </c>
      <c r="T16" s="7">
        <v>605869</v>
      </c>
      <c r="U16" s="64">
        <v>5.1958320431485787E-2</v>
      </c>
      <c r="V16" s="16">
        <v>740353</v>
      </c>
      <c r="W16" s="7">
        <v>175772</v>
      </c>
      <c r="X16" s="63">
        <v>0.23741647565418117</v>
      </c>
      <c r="Y16" s="7">
        <v>587066</v>
      </c>
      <c r="Z16" s="64">
        <v>7.691060885820683E-2</v>
      </c>
      <c r="AA16" s="7">
        <v>786358</v>
      </c>
      <c r="AB16" s="7">
        <v>358845</v>
      </c>
      <c r="AC16" s="63">
        <v>0.45633795294255286</v>
      </c>
      <c r="AD16" s="7">
        <v>455670</v>
      </c>
      <c r="AE16" s="64">
        <v>0.14939633093323906</v>
      </c>
      <c r="AF16" s="7">
        <v>378662</v>
      </c>
      <c r="AG16" s="7">
        <v>238700</v>
      </c>
      <c r="AH16" s="63">
        <v>0.63037748704649532</v>
      </c>
      <c r="AI16" s="7">
        <v>147772</v>
      </c>
      <c r="AJ16" s="64">
        <v>0.19807110298894529</v>
      </c>
      <c r="AK16" s="82">
        <v>375224</v>
      </c>
      <c r="AL16" s="82">
        <v>260164</v>
      </c>
      <c r="AM16" s="83">
        <v>0.69335650171630814</v>
      </c>
      <c r="AN16" s="82">
        <v>121720</v>
      </c>
      <c r="AO16" s="83">
        <v>0.25047971345116515</v>
      </c>
      <c r="AP16" s="82">
        <v>346007</v>
      </c>
      <c r="AQ16" s="82">
        <v>284491</v>
      </c>
      <c r="AR16" s="83">
        <v>0.82221168935888578</v>
      </c>
      <c r="AS16" s="82">
        <v>65814</v>
      </c>
      <c r="AT16" s="83">
        <v>0.48327056967055582</v>
      </c>
      <c r="AU16" s="82">
        <v>226463</v>
      </c>
      <c r="AV16" s="82">
        <v>196612</v>
      </c>
      <c r="AW16" s="83">
        <v>0.86818597298454936</v>
      </c>
      <c r="AX16" s="82">
        <v>31761</v>
      </c>
      <c r="AY16" s="83">
        <v>0.69243540887473887</v>
      </c>
      <c r="AZ16" s="82">
        <v>421210</v>
      </c>
      <c r="BA16" s="82">
        <v>314804</v>
      </c>
      <c r="BB16" s="83">
        <v>0.74738016666270979</v>
      </c>
      <c r="BC16" s="82">
        <v>109337</v>
      </c>
      <c r="BD16" s="83">
        <v>0.60133899954891856</v>
      </c>
      <c r="BE16" s="2">
        <v>10672190</v>
      </c>
      <c r="BF16" s="2">
        <v>4009930</v>
      </c>
      <c r="BG16" s="6">
        <v>0.37573637650753972</v>
      </c>
      <c r="BH16" s="2">
        <v>6862690</v>
      </c>
      <c r="BI16" s="6">
        <v>0.18387912883859828</v>
      </c>
    </row>
    <row r="17" spans="1:61" x14ac:dyDescent="0.25">
      <c r="A17" s="12" t="s">
        <v>28</v>
      </c>
      <c r="B17" s="16">
        <v>3801797</v>
      </c>
      <c r="C17" s="7">
        <v>1247325</v>
      </c>
      <c r="D17" s="63">
        <v>0.32808826983660622</v>
      </c>
      <c r="E17" s="7">
        <v>2627411</v>
      </c>
      <c r="F17" s="64">
        <v>0.14246341927251771</v>
      </c>
      <c r="G17" s="7">
        <v>301552</v>
      </c>
      <c r="H17" s="7">
        <v>25572</v>
      </c>
      <c r="I17" s="63">
        <v>8.4801294635751048E-2</v>
      </c>
      <c r="J17" s="7">
        <v>280385</v>
      </c>
      <c r="K17" s="64">
        <v>2.5786597336446119E-2</v>
      </c>
      <c r="L17" s="7">
        <v>193232</v>
      </c>
      <c r="M17" s="7">
        <v>22231</v>
      </c>
      <c r="N17" s="63">
        <v>0.11504823217686512</v>
      </c>
      <c r="O17" s="7">
        <v>173720</v>
      </c>
      <c r="P17" s="64">
        <v>4.3910946427092819E-2</v>
      </c>
      <c r="Q17" s="7">
        <v>456089</v>
      </c>
      <c r="R17" s="7">
        <v>64995</v>
      </c>
      <c r="S17" s="63">
        <v>0.14250508124510786</v>
      </c>
      <c r="T17" s="7">
        <v>399861</v>
      </c>
      <c r="U17" s="64">
        <v>5.0435331700611062E-2</v>
      </c>
      <c r="V17" s="16">
        <v>487292</v>
      </c>
      <c r="W17" s="7">
        <v>102786</v>
      </c>
      <c r="X17" s="63">
        <v>0.2109330750350919</v>
      </c>
      <c r="Y17" s="7">
        <v>399636</v>
      </c>
      <c r="Z17" s="64">
        <v>6.6491959646372195E-2</v>
      </c>
      <c r="AA17" s="7">
        <v>483216</v>
      </c>
      <c r="AB17" s="7">
        <v>219268</v>
      </c>
      <c r="AC17" s="63">
        <v>0.45376808714943212</v>
      </c>
      <c r="AD17" s="7">
        <v>287370</v>
      </c>
      <c r="AE17" s="64">
        <v>0.12462335684248865</v>
      </c>
      <c r="AF17" s="7">
        <v>234328</v>
      </c>
      <c r="AG17" s="7">
        <v>155275</v>
      </c>
      <c r="AH17" s="63">
        <v>0.66263954798402236</v>
      </c>
      <c r="AI17" s="7">
        <v>85879</v>
      </c>
      <c r="AJ17" s="64">
        <v>0.14874876241849033</v>
      </c>
      <c r="AK17" s="82">
        <v>228813</v>
      </c>
      <c r="AL17" s="82">
        <v>167690</v>
      </c>
      <c r="AM17" s="83">
        <v>0.7328691988654491</v>
      </c>
      <c r="AN17" s="82">
        <v>66855</v>
      </c>
      <c r="AO17" s="83">
        <v>0.18416348721445022</v>
      </c>
      <c r="AP17" s="82">
        <v>204390</v>
      </c>
      <c r="AQ17" s="82">
        <v>177940</v>
      </c>
      <c r="AR17" s="83">
        <v>0.87059053769753902</v>
      </c>
      <c r="AS17" s="82">
        <v>29451</v>
      </c>
      <c r="AT17" s="83">
        <v>0.45056020353246246</v>
      </c>
      <c r="AU17" s="82">
        <v>123318</v>
      </c>
      <c r="AV17" s="82">
        <v>110458</v>
      </c>
      <c r="AW17" s="83">
        <v>0.89571676478697349</v>
      </c>
      <c r="AX17" s="82">
        <v>13962</v>
      </c>
      <c r="AY17" s="83">
        <v>0.67778426507079259</v>
      </c>
      <c r="AZ17" s="82">
        <v>253202</v>
      </c>
      <c r="BA17" s="82">
        <v>200582</v>
      </c>
      <c r="BB17" s="83">
        <v>0.79218173632119815</v>
      </c>
      <c r="BC17" s="82">
        <v>54359</v>
      </c>
      <c r="BD17" s="83">
        <v>0.6199200638225606</v>
      </c>
      <c r="BE17" s="2">
        <v>6767229</v>
      </c>
      <c r="BF17" s="2">
        <v>2494122</v>
      </c>
      <c r="BG17" s="6">
        <v>0.36855882961844499</v>
      </c>
      <c r="BH17" s="2">
        <v>4418889</v>
      </c>
      <c r="BI17" s="6">
        <v>0.16005591062457025</v>
      </c>
    </row>
    <row r="18" spans="1:61" x14ac:dyDescent="0.25">
      <c r="A18" s="56" t="s">
        <v>29</v>
      </c>
      <c r="B18" s="67">
        <v>5055651</v>
      </c>
      <c r="C18" s="39">
        <v>1695375</v>
      </c>
      <c r="D18" s="68">
        <v>0.33534257012598379</v>
      </c>
      <c r="E18" s="39">
        <v>3444005</v>
      </c>
      <c r="F18" s="69">
        <v>0.17802079297008436</v>
      </c>
      <c r="G18" s="39">
        <v>368997</v>
      </c>
      <c r="H18" s="39">
        <v>32639</v>
      </c>
      <c r="I18" s="68">
        <v>8.8453293658214027E-2</v>
      </c>
      <c r="J18" s="39">
        <v>342238</v>
      </c>
      <c r="K18" s="69">
        <v>2.4889091239224167E-2</v>
      </c>
      <c r="L18" s="39">
        <v>255710</v>
      </c>
      <c r="M18" s="39">
        <v>31344</v>
      </c>
      <c r="N18" s="68">
        <v>0.12257635602831332</v>
      </c>
      <c r="O18" s="39">
        <v>228683</v>
      </c>
      <c r="P18" s="69">
        <v>4.3463298267568728E-2</v>
      </c>
      <c r="Q18" s="39">
        <v>599102</v>
      </c>
      <c r="R18" s="39">
        <v>94311</v>
      </c>
      <c r="S18" s="68">
        <v>0.15742060617390694</v>
      </c>
      <c r="T18" s="39">
        <v>516825</v>
      </c>
      <c r="U18" s="69">
        <v>5.4990635985191168E-2</v>
      </c>
      <c r="V18" s="67">
        <v>631386</v>
      </c>
      <c r="W18" s="39">
        <v>161724</v>
      </c>
      <c r="X18" s="68">
        <v>0.25614125115222702</v>
      </c>
      <c r="Y18" s="39">
        <v>487742</v>
      </c>
      <c r="Z18" s="69">
        <v>8.9001023145904412E-2</v>
      </c>
      <c r="AA18" s="39">
        <v>678493</v>
      </c>
      <c r="AB18" s="39">
        <v>307524</v>
      </c>
      <c r="AC18" s="68">
        <v>0.45324564881288387</v>
      </c>
      <c r="AD18" s="39">
        <v>391921</v>
      </c>
      <c r="AE18" s="69">
        <v>0.17052791996380212</v>
      </c>
      <c r="AF18" s="39">
        <v>320248</v>
      </c>
      <c r="AG18" s="39">
        <v>193044</v>
      </c>
      <c r="AH18" s="68">
        <v>0.60279533361644722</v>
      </c>
      <c r="AI18" s="39">
        <v>134542</v>
      </c>
      <c r="AJ18" s="69">
        <v>0.23884926681821589</v>
      </c>
      <c r="AK18" s="86">
        <v>312538</v>
      </c>
      <c r="AL18" s="86">
        <v>206356</v>
      </c>
      <c r="AM18" s="87">
        <v>0.66025891251623803</v>
      </c>
      <c r="AN18" s="86">
        <v>112488</v>
      </c>
      <c r="AO18" s="87">
        <v>0.30486532837606944</v>
      </c>
      <c r="AP18" s="86">
        <v>294561</v>
      </c>
      <c r="AQ18" s="86">
        <v>229007</v>
      </c>
      <c r="AR18" s="87">
        <v>0.77745186905259012</v>
      </c>
      <c r="AS18" s="86">
        <v>69449</v>
      </c>
      <c r="AT18" s="87">
        <v>0.49365666194777991</v>
      </c>
      <c r="AU18" s="86">
        <v>214958</v>
      </c>
      <c r="AV18" s="86">
        <v>175646</v>
      </c>
      <c r="AW18" s="87">
        <v>0.81711776253965895</v>
      </c>
      <c r="AX18" s="86">
        <v>41262</v>
      </c>
      <c r="AY18" s="87">
        <v>0.6680002605160078</v>
      </c>
      <c r="AZ18" s="86">
        <v>365644</v>
      </c>
      <c r="BA18" s="86">
        <v>262842</v>
      </c>
      <c r="BB18" s="87">
        <v>0.71884674710921004</v>
      </c>
      <c r="BC18" s="86">
        <v>105654</v>
      </c>
      <c r="BD18" s="87">
        <v>0.58483935193795056</v>
      </c>
      <c r="BE18" s="48">
        <v>9097288</v>
      </c>
      <c r="BF18" s="48">
        <v>3389812</v>
      </c>
      <c r="BG18" s="57">
        <v>0.37261786149894344</v>
      </c>
      <c r="BH18" s="48">
        <v>5874809</v>
      </c>
      <c r="BI18" s="57">
        <v>0.19783588251795481</v>
      </c>
    </row>
    <row r="19" spans="1:61" x14ac:dyDescent="0.25">
      <c r="A19" s="5" t="s">
        <v>40</v>
      </c>
      <c r="B19" s="16">
        <v>2561720</v>
      </c>
      <c r="C19" s="7">
        <v>402035</v>
      </c>
      <c r="D19" s="63">
        <v>0.15693947816310916</v>
      </c>
      <c r="E19" s="7">
        <v>2181942</v>
      </c>
      <c r="F19" s="64">
        <v>8.2288852802023638E-2</v>
      </c>
      <c r="G19" s="7">
        <v>209575.1</v>
      </c>
      <c r="H19" s="7">
        <v>10438</v>
      </c>
      <c r="I19" s="63">
        <v>4.9805535104122577E-2</v>
      </c>
      <c r="J19" s="7">
        <v>200699.1</v>
      </c>
      <c r="K19" s="64">
        <v>1.1480371475428139E-2</v>
      </c>
      <c r="L19" s="7">
        <v>140166.29999999999</v>
      </c>
      <c r="M19" s="7">
        <v>13391</v>
      </c>
      <c r="N19" s="63">
        <v>9.5536516266748861E-2</v>
      </c>
      <c r="O19" s="7">
        <v>128101.3</v>
      </c>
      <c r="P19" s="64">
        <v>3.5850272141021058E-2</v>
      </c>
      <c r="Q19" s="7">
        <v>303270.40000000002</v>
      </c>
      <c r="R19" s="7">
        <v>39388</v>
      </c>
      <c r="S19" s="63">
        <v>0.1298774954627949</v>
      </c>
      <c r="T19" s="7">
        <v>267579.40000000002</v>
      </c>
      <c r="U19" s="64">
        <v>5.0957825096019919E-2</v>
      </c>
      <c r="V19" s="16">
        <v>321024</v>
      </c>
      <c r="W19" s="7">
        <v>57530</v>
      </c>
      <c r="X19" s="63">
        <v>0.17920778508771928</v>
      </c>
      <c r="Y19" s="7">
        <v>268362</v>
      </c>
      <c r="Z19" s="64">
        <v>7.5041118421052627E-2</v>
      </c>
      <c r="AA19" s="7">
        <v>346124.7</v>
      </c>
      <c r="AB19" s="7">
        <v>88115</v>
      </c>
      <c r="AC19" s="63">
        <v>0.25457587973351797</v>
      </c>
      <c r="AD19" s="7">
        <v>262800.7</v>
      </c>
      <c r="AE19" s="64">
        <v>0.11807016373000828</v>
      </c>
      <c r="AF19" s="7">
        <v>144802.79999999999</v>
      </c>
      <c r="AG19" s="7">
        <v>46259</v>
      </c>
      <c r="AH19" s="63">
        <v>0.31946205460115412</v>
      </c>
      <c r="AI19" s="7">
        <v>100465.8</v>
      </c>
      <c r="AJ19" s="64">
        <v>0.16266260044695269</v>
      </c>
      <c r="AK19" s="82">
        <v>122806.2</v>
      </c>
      <c r="AL19" s="82">
        <v>44356</v>
      </c>
      <c r="AM19" s="83">
        <v>0.36118697590186816</v>
      </c>
      <c r="AN19" s="82">
        <v>80100.2</v>
      </c>
      <c r="AO19" s="83">
        <v>0.20288063631966466</v>
      </c>
      <c r="AP19" s="82">
        <v>94661.5</v>
      </c>
      <c r="AQ19" s="82">
        <v>39337</v>
      </c>
      <c r="AR19" s="83">
        <v>0.41555437004484402</v>
      </c>
      <c r="AS19" s="82">
        <v>56383.5</v>
      </c>
      <c r="AT19" s="83">
        <v>0.27550799427433542</v>
      </c>
      <c r="AU19" s="82">
        <v>67263.399999999994</v>
      </c>
      <c r="AV19" s="82">
        <v>27996</v>
      </c>
      <c r="AW19" s="83">
        <v>0.41621446432978415</v>
      </c>
      <c r="AX19" s="82">
        <v>39880.400000000001</v>
      </c>
      <c r="AY19" s="83">
        <v>0.31910370275662547</v>
      </c>
      <c r="AZ19" s="82">
        <v>99862.7</v>
      </c>
      <c r="BA19" s="82">
        <v>34605</v>
      </c>
      <c r="BB19" s="83">
        <v>0.34652577989579691</v>
      </c>
      <c r="BC19" s="82">
        <v>65936.7</v>
      </c>
      <c r="BD19" s="83">
        <v>0.26877903361315086</v>
      </c>
      <c r="BE19" s="2">
        <v>4411277.1000000006</v>
      </c>
      <c r="BF19" s="2">
        <v>803450</v>
      </c>
      <c r="BG19" s="6">
        <v>0.18213546367332034</v>
      </c>
      <c r="BH19" s="2">
        <v>3652251.1</v>
      </c>
      <c r="BI19" s="6">
        <v>9.5549880554998454E-2</v>
      </c>
    </row>
    <row r="20" spans="1:61" x14ac:dyDescent="0.25">
      <c r="A20" s="12" t="s">
        <v>37</v>
      </c>
      <c r="B20" s="16">
        <v>5997</v>
      </c>
      <c r="C20" s="7">
        <v>1</v>
      </c>
      <c r="D20" s="63">
        <v>1.6675004168751042E-4</v>
      </c>
      <c r="E20" s="7">
        <v>5996</v>
      </c>
      <c r="F20" s="64">
        <v>0</v>
      </c>
      <c r="G20" s="7"/>
      <c r="H20" s="7"/>
      <c r="I20" s="63"/>
      <c r="J20" s="7"/>
      <c r="K20" s="64"/>
      <c r="L20" s="7"/>
      <c r="M20" s="7"/>
      <c r="N20" s="63"/>
      <c r="O20" s="7"/>
      <c r="P20" s="64"/>
      <c r="Q20" s="7"/>
      <c r="R20" s="7"/>
      <c r="S20" s="63"/>
      <c r="T20" s="7"/>
      <c r="U20" s="64"/>
      <c r="V20" s="16"/>
      <c r="W20" s="7"/>
      <c r="X20" s="63"/>
      <c r="Y20" s="7"/>
      <c r="Z20" s="64"/>
      <c r="AA20" s="7">
        <v>978.2</v>
      </c>
      <c r="AB20" s="7">
        <v>1</v>
      </c>
      <c r="AC20" s="63">
        <v>1.0222858311183807E-3</v>
      </c>
      <c r="AD20" s="7">
        <v>977.2</v>
      </c>
      <c r="AE20" s="64">
        <v>0</v>
      </c>
      <c r="AF20" s="7"/>
      <c r="AG20" s="7"/>
      <c r="AH20" s="63"/>
      <c r="AI20" s="7"/>
      <c r="AJ20" s="64"/>
      <c r="AK20" s="82"/>
      <c r="AL20" s="82"/>
      <c r="AM20" s="83"/>
      <c r="AN20" s="82"/>
      <c r="AO20" s="83"/>
      <c r="AP20" s="82"/>
      <c r="AQ20" s="82"/>
      <c r="AR20" s="83"/>
      <c r="AS20" s="82"/>
      <c r="AT20" s="83"/>
      <c r="AU20" s="82"/>
      <c r="AV20" s="82"/>
      <c r="AW20" s="83"/>
      <c r="AX20" s="82"/>
      <c r="AY20" s="83"/>
      <c r="AZ20" s="82"/>
      <c r="BA20" s="82"/>
      <c r="BB20" s="83"/>
      <c r="BC20" s="82"/>
      <c r="BD20" s="83"/>
      <c r="BE20" s="2">
        <v>6975.2</v>
      </c>
      <c r="BF20" s="2">
        <v>2</v>
      </c>
      <c r="BG20" s="6">
        <v>2.8673012960201858E-4</v>
      </c>
      <c r="BH20" s="2">
        <v>6973.2</v>
      </c>
      <c r="BI20" s="6">
        <v>0</v>
      </c>
    </row>
    <row r="21" spans="1:61" x14ac:dyDescent="0.25">
      <c r="A21" s="12" t="s">
        <v>17</v>
      </c>
      <c r="B21" s="16">
        <v>344679</v>
      </c>
      <c r="C21" s="7">
        <v>138505</v>
      </c>
      <c r="D21" s="63">
        <v>0.40183765184417963</v>
      </c>
      <c r="E21" s="7">
        <v>211016</v>
      </c>
      <c r="F21" s="64">
        <v>0.22909721799123242</v>
      </c>
      <c r="G21" s="7">
        <v>22692</v>
      </c>
      <c r="H21" s="7">
        <v>3673</v>
      </c>
      <c r="I21" s="63">
        <v>0.1618632117045655</v>
      </c>
      <c r="J21" s="7">
        <v>19530</v>
      </c>
      <c r="K21" s="64">
        <v>2.3973206416358188E-2</v>
      </c>
      <c r="L21" s="7">
        <v>17407</v>
      </c>
      <c r="M21" s="7">
        <v>3633</v>
      </c>
      <c r="N21" s="63">
        <v>0.20870914000114896</v>
      </c>
      <c r="O21" s="7">
        <v>14139</v>
      </c>
      <c r="P21" s="64">
        <v>4.7796863330843917E-2</v>
      </c>
      <c r="Q21" s="7">
        <v>43624</v>
      </c>
      <c r="R21" s="7">
        <v>11189</v>
      </c>
      <c r="S21" s="63">
        <v>0.25648725472217127</v>
      </c>
      <c r="T21" s="7">
        <v>33368</v>
      </c>
      <c r="U21" s="64">
        <v>7.4752429855125618E-2</v>
      </c>
      <c r="V21" s="16">
        <v>45205</v>
      </c>
      <c r="W21" s="7">
        <v>17932</v>
      </c>
      <c r="X21" s="63">
        <v>0.39668178298860746</v>
      </c>
      <c r="Y21" s="7">
        <v>28328</v>
      </c>
      <c r="Z21" s="64">
        <v>0.14584669837407366</v>
      </c>
      <c r="AA21" s="7">
        <v>47970</v>
      </c>
      <c r="AB21" s="7">
        <v>27154</v>
      </c>
      <c r="AC21" s="63">
        <v>0.5660621221596831</v>
      </c>
      <c r="AD21" s="7">
        <v>21823</v>
      </c>
      <c r="AE21" s="64">
        <v>0.27542213883677297</v>
      </c>
      <c r="AF21" s="7">
        <v>22461</v>
      </c>
      <c r="AG21" s="7">
        <v>15187</v>
      </c>
      <c r="AH21" s="63">
        <v>0.67614977071368154</v>
      </c>
      <c r="AI21" s="7">
        <v>7603</v>
      </c>
      <c r="AJ21" s="64">
        <v>0.37651930012020834</v>
      </c>
      <c r="AK21" s="82">
        <v>22634</v>
      </c>
      <c r="AL21" s="82">
        <v>15869</v>
      </c>
      <c r="AM21" s="83">
        <v>0.7011133692674737</v>
      </c>
      <c r="AN21" s="82">
        <v>7030</v>
      </c>
      <c r="AO21" s="83">
        <v>0.4425201025006627</v>
      </c>
      <c r="AP21" s="82">
        <v>20580</v>
      </c>
      <c r="AQ21" s="82">
        <v>15692</v>
      </c>
      <c r="AR21" s="83">
        <v>0.7624878522837707</v>
      </c>
      <c r="AS21" s="82">
        <v>5046</v>
      </c>
      <c r="AT21" s="83">
        <v>0.57108843537414966</v>
      </c>
      <c r="AU21" s="82">
        <v>16105</v>
      </c>
      <c r="AV21" s="82">
        <v>11297</v>
      </c>
      <c r="AW21" s="83">
        <v>0.70145917416951253</v>
      </c>
      <c r="AX21" s="82">
        <v>4885</v>
      </c>
      <c r="AY21" s="83">
        <v>0.60614715926730833</v>
      </c>
      <c r="AZ21" s="82">
        <v>24184</v>
      </c>
      <c r="BA21" s="82">
        <v>16788</v>
      </c>
      <c r="BB21" s="83">
        <v>0.69417796890506123</v>
      </c>
      <c r="BC21" s="82">
        <v>7524</v>
      </c>
      <c r="BD21" s="83">
        <v>0.60019020840224946</v>
      </c>
      <c r="BE21" s="2">
        <v>627541</v>
      </c>
      <c r="BF21" s="2">
        <v>276919</v>
      </c>
      <c r="BG21" s="6">
        <v>0.441276346884108</v>
      </c>
      <c r="BH21" s="2">
        <v>360292</v>
      </c>
      <c r="BI21" s="6">
        <v>0.2516329610336217</v>
      </c>
    </row>
    <row r="22" spans="1:61" x14ac:dyDescent="0.25">
      <c r="A22" s="12" t="s">
        <v>19</v>
      </c>
      <c r="B22" s="16">
        <v>376879</v>
      </c>
      <c r="C22" s="7">
        <v>27581</v>
      </c>
      <c r="D22" s="63">
        <v>7.3182639520907242E-2</v>
      </c>
      <c r="E22" s="7">
        <v>351536</v>
      </c>
      <c r="F22" s="64">
        <v>3.2875272965593734E-2</v>
      </c>
      <c r="G22" s="7">
        <v>27093</v>
      </c>
      <c r="H22" s="7">
        <v>513</v>
      </c>
      <c r="I22" s="63">
        <v>1.893478020152807E-2</v>
      </c>
      <c r="J22" s="7">
        <v>26682</v>
      </c>
      <c r="K22" s="64">
        <v>5.0566567009928762E-3</v>
      </c>
      <c r="L22" s="7">
        <v>16795</v>
      </c>
      <c r="M22" s="7">
        <v>766</v>
      </c>
      <c r="N22" s="63">
        <v>4.5608812146472166E-2</v>
      </c>
      <c r="O22" s="7">
        <v>16116</v>
      </c>
      <c r="P22" s="64">
        <v>1.7922000595415301E-2</v>
      </c>
      <c r="Q22" s="7">
        <v>37149</v>
      </c>
      <c r="R22" s="7">
        <v>2186</v>
      </c>
      <c r="S22" s="63">
        <v>5.8844114242644484E-2</v>
      </c>
      <c r="T22" s="7">
        <v>35198</v>
      </c>
      <c r="U22" s="64">
        <v>2.2719319497160086E-2</v>
      </c>
      <c r="V22" s="16">
        <v>48928</v>
      </c>
      <c r="W22" s="7">
        <v>3644</v>
      </c>
      <c r="X22" s="63">
        <v>7.4476782210595158E-2</v>
      </c>
      <c r="Y22" s="7">
        <v>45649</v>
      </c>
      <c r="Z22" s="64">
        <v>3.0636854153041203E-2</v>
      </c>
      <c r="AA22" s="7">
        <v>60524</v>
      </c>
      <c r="AB22" s="7">
        <v>5697</v>
      </c>
      <c r="AC22" s="63">
        <v>9.4127949243275388E-2</v>
      </c>
      <c r="AD22" s="7">
        <v>55285</v>
      </c>
      <c r="AE22" s="64">
        <v>4.0298063578084728E-2</v>
      </c>
      <c r="AF22" s="7">
        <v>27495</v>
      </c>
      <c r="AG22" s="7">
        <v>3429</v>
      </c>
      <c r="AH22" s="63">
        <v>0.12471358428805238</v>
      </c>
      <c r="AI22" s="7">
        <v>24333</v>
      </c>
      <c r="AJ22" s="64">
        <v>5.4009819967266774E-2</v>
      </c>
      <c r="AK22" s="82">
        <v>23618</v>
      </c>
      <c r="AL22" s="82">
        <v>3550</v>
      </c>
      <c r="AM22" s="83">
        <v>0.15030908629011772</v>
      </c>
      <c r="AN22" s="82">
        <v>20319</v>
      </c>
      <c r="AO22" s="83">
        <v>6.7998983825895504E-2</v>
      </c>
      <c r="AP22" s="82">
        <v>19823</v>
      </c>
      <c r="AQ22" s="82">
        <v>3226</v>
      </c>
      <c r="AR22" s="83">
        <v>0.16274025122332644</v>
      </c>
      <c r="AS22" s="82">
        <v>16813</v>
      </c>
      <c r="AT22" s="83">
        <v>7.5467890833879836E-2</v>
      </c>
      <c r="AU22" s="82">
        <v>13239</v>
      </c>
      <c r="AV22" s="82">
        <v>2197</v>
      </c>
      <c r="AW22" s="83">
        <v>0.16594908981040865</v>
      </c>
      <c r="AX22" s="82">
        <v>11159</v>
      </c>
      <c r="AY22" s="83">
        <v>9.2151975224714855E-2</v>
      </c>
      <c r="AZ22" s="82">
        <v>20928</v>
      </c>
      <c r="BA22" s="82">
        <v>2344</v>
      </c>
      <c r="BB22" s="83">
        <v>0.11200305810397554</v>
      </c>
      <c r="BC22" s="82">
        <v>18722</v>
      </c>
      <c r="BD22" s="83">
        <v>6.4745795107033641E-2</v>
      </c>
      <c r="BE22" s="2">
        <v>672471</v>
      </c>
      <c r="BF22" s="2">
        <v>55133</v>
      </c>
      <c r="BG22" s="6">
        <v>8.1985691576291028E-2</v>
      </c>
      <c r="BH22" s="2">
        <v>621812</v>
      </c>
      <c r="BI22" s="6">
        <v>3.6837276254292006E-2</v>
      </c>
    </row>
    <row r="23" spans="1:61" x14ac:dyDescent="0.25">
      <c r="A23" s="12" t="s">
        <v>20</v>
      </c>
      <c r="B23" s="16">
        <v>290691</v>
      </c>
      <c r="C23" s="7">
        <v>31899</v>
      </c>
      <c r="D23" s="63">
        <v>0.10973507951742573</v>
      </c>
      <c r="E23" s="7">
        <v>260185</v>
      </c>
      <c r="F23" s="64">
        <v>5.9248480345108726E-2</v>
      </c>
      <c r="G23" s="7">
        <v>30954</v>
      </c>
      <c r="H23" s="7">
        <v>1417</v>
      </c>
      <c r="I23" s="63">
        <v>4.5777605479098017E-2</v>
      </c>
      <c r="J23" s="7">
        <v>29727</v>
      </c>
      <c r="K23" s="64">
        <v>7.9472766039930219E-3</v>
      </c>
      <c r="L23" s="7">
        <v>19945</v>
      </c>
      <c r="M23" s="7">
        <v>1943</v>
      </c>
      <c r="N23" s="63">
        <v>9.7417899222862869E-2</v>
      </c>
      <c r="O23" s="7">
        <v>18174</v>
      </c>
      <c r="P23" s="64">
        <v>2.8378039608924543E-2</v>
      </c>
      <c r="Q23" s="7">
        <v>39602</v>
      </c>
      <c r="R23" s="7">
        <v>5910</v>
      </c>
      <c r="S23" s="63">
        <v>0.14923488712691277</v>
      </c>
      <c r="T23" s="7">
        <v>34045</v>
      </c>
      <c r="U23" s="64">
        <v>6.196656734508358E-2</v>
      </c>
      <c r="V23" s="16">
        <v>34757</v>
      </c>
      <c r="W23" s="7">
        <v>6748</v>
      </c>
      <c r="X23" s="63">
        <v>0.19414794142187186</v>
      </c>
      <c r="Y23" s="7">
        <v>28271</v>
      </c>
      <c r="Z23" s="64">
        <v>9.2499352648387378E-2</v>
      </c>
      <c r="AA23" s="7">
        <v>27026</v>
      </c>
      <c r="AB23" s="7">
        <v>7660</v>
      </c>
      <c r="AC23" s="63">
        <v>0.28343077036927405</v>
      </c>
      <c r="AD23" s="7">
        <v>19576</v>
      </c>
      <c r="AE23" s="64">
        <v>0.18659809072744765</v>
      </c>
      <c r="AF23" s="7">
        <v>10200</v>
      </c>
      <c r="AG23" s="7">
        <v>2934</v>
      </c>
      <c r="AH23" s="63">
        <v>0.28764705882352942</v>
      </c>
      <c r="AI23" s="7">
        <v>7325</v>
      </c>
      <c r="AJ23" s="64">
        <v>0.19627450980392158</v>
      </c>
      <c r="AK23" s="82">
        <v>7246</v>
      </c>
      <c r="AL23" s="82">
        <v>2063</v>
      </c>
      <c r="AM23" s="83">
        <v>0.2847088048578526</v>
      </c>
      <c r="AN23" s="82">
        <v>5232</v>
      </c>
      <c r="AO23" s="83">
        <v>0.20521667126690588</v>
      </c>
      <c r="AP23" s="82">
        <v>4665</v>
      </c>
      <c r="AQ23" s="82">
        <v>1396</v>
      </c>
      <c r="AR23" s="83">
        <v>0.29924973204715971</v>
      </c>
      <c r="AS23" s="82">
        <v>3291</v>
      </c>
      <c r="AT23" s="83">
        <v>0.21564844587352627</v>
      </c>
      <c r="AU23" s="82">
        <v>2703</v>
      </c>
      <c r="AV23" s="82">
        <v>815</v>
      </c>
      <c r="AW23" s="83">
        <v>0.3015168331483537</v>
      </c>
      <c r="AX23" s="82">
        <v>1900</v>
      </c>
      <c r="AY23" s="83">
        <v>0.23418423973362931</v>
      </c>
      <c r="AZ23" s="82">
        <v>3390</v>
      </c>
      <c r="BA23" s="82">
        <v>721</v>
      </c>
      <c r="BB23" s="83">
        <v>0.2126843657817109</v>
      </c>
      <c r="BC23" s="82">
        <v>2679</v>
      </c>
      <c r="BD23" s="83">
        <v>0.15929203539823009</v>
      </c>
      <c r="BE23" s="2">
        <v>471179</v>
      </c>
      <c r="BF23" s="2">
        <v>63506</v>
      </c>
      <c r="BG23" s="6">
        <v>0.13478104924030995</v>
      </c>
      <c r="BH23" s="2">
        <v>410405</v>
      </c>
      <c r="BI23" s="6">
        <v>7.3040182181294155E-2</v>
      </c>
    </row>
    <row r="24" spans="1:61" x14ac:dyDescent="0.25">
      <c r="A24" s="12" t="s">
        <v>23</v>
      </c>
      <c r="B24" s="16">
        <v>859959</v>
      </c>
      <c r="C24" s="7">
        <v>129336</v>
      </c>
      <c r="D24" s="63">
        <v>0.1503978678053256</v>
      </c>
      <c r="E24" s="7">
        <v>741731</v>
      </c>
      <c r="F24" s="64">
        <v>6.991147252369008E-2</v>
      </c>
      <c r="G24" s="7">
        <v>74456</v>
      </c>
      <c r="H24" s="7">
        <v>2588</v>
      </c>
      <c r="I24" s="63">
        <v>3.4758783711185126E-2</v>
      </c>
      <c r="J24" s="7">
        <v>72487</v>
      </c>
      <c r="K24" s="64">
        <v>8.9583109487482541E-3</v>
      </c>
      <c r="L24" s="7">
        <v>48787</v>
      </c>
      <c r="M24" s="7">
        <v>3739</v>
      </c>
      <c r="N24" s="63">
        <v>7.6639268657634207E-2</v>
      </c>
      <c r="O24" s="7">
        <v>45590</v>
      </c>
      <c r="P24" s="64">
        <v>3.5070818045790889E-2</v>
      </c>
      <c r="Q24" s="7">
        <v>104568</v>
      </c>
      <c r="R24" s="7">
        <v>10965</v>
      </c>
      <c r="S24" s="63">
        <v>0.10485999540968556</v>
      </c>
      <c r="T24" s="7">
        <v>95370</v>
      </c>
      <c r="U24" s="64">
        <v>4.1293703618697879E-2</v>
      </c>
      <c r="V24" s="16">
        <v>113615</v>
      </c>
      <c r="W24" s="7">
        <v>16435</v>
      </c>
      <c r="X24" s="63">
        <v>0.14465519517669323</v>
      </c>
      <c r="Y24" s="7">
        <v>99867</v>
      </c>
      <c r="Z24" s="64">
        <v>4.9306869691502005E-2</v>
      </c>
      <c r="AA24" s="7">
        <v>125597</v>
      </c>
      <c r="AB24" s="7">
        <v>31200</v>
      </c>
      <c r="AC24" s="63">
        <v>0.24841357675740663</v>
      </c>
      <c r="AD24" s="7">
        <v>96991</v>
      </c>
      <c r="AE24" s="64">
        <v>8.5169231749165977E-2</v>
      </c>
      <c r="AF24" s="7">
        <v>49376</v>
      </c>
      <c r="AG24" s="7">
        <v>16651</v>
      </c>
      <c r="AH24" s="63">
        <v>0.33722861309138041</v>
      </c>
      <c r="AI24" s="7">
        <v>33749</v>
      </c>
      <c r="AJ24" s="64">
        <v>0.14025032404407001</v>
      </c>
      <c r="AK24" s="82">
        <v>40475</v>
      </c>
      <c r="AL24" s="82">
        <v>15422</v>
      </c>
      <c r="AM24" s="83">
        <v>0.38102532427424335</v>
      </c>
      <c r="AN24" s="82">
        <v>25905</v>
      </c>
      <c r="AO24" s="83">
        <v>0.1851266213712168</v>
      </c>
      <c r="AP24" s="82">
        <v>27194</v>
      </c>
      <c r="AQ24" s="82">
        <v>12628</v>
      </c>
      <c r="AR24" s="83">
        <v>0.46436713981025224</v>
      </c>
      <c r="AS24" s="82">
        <v>15039</v>
      </c>
      <c r="AT24" s="83">
        <v>0.29359417518570274</v>
      </c>
      <c r="AU24" s="82">
        <v>19499</v>
      </c>
      <c r="AV24" s="82">
        <v>9293</v>
      </c>
      <c r="AW24" s="83">
        <v>0.47658854300220527</v>
      </c>
      <c r="AX24" s="82">
        <v>10482</v>
      </c>
      <c r="AY24" s="83">
        <v>0.3579157905533617</v>
      </c>
      <c r="AZ24" s="82">
        <v>25277</v>
      </c>
      <c r="BA24" s="82">
        <v>10349</v>
      </c>
      <c r="BB24" s="83">
        <v>0.40942358665980932</v>
      </c>
      <c r="BC24" s="82">
        <v>15196</v>
      </c>
      <c r="BD24" s="83">
        <v>0.30549511413538</v>
      </c>
      <c r="BE24" s="2">
        <v>1488803</v>
      </c>
      <c r="BF24" s="2">
        <v>258606</v>
      </c>
      <c r="BG24" s="6">
        <v>0.17370061720724636</v>
      </c>
      <c r="BH24" s="2">
        <v>1252407</v>
      </c>
      <c r="BI24" s="6">
        <v>8.0748762596528884E-2</v>
      </c>
    </row>
    <row r="25" spans="1:61" x14ac:dyDescent="0.25">
      <c r="A25" s="12" t="s">
        <v>24</v>
      </c>
      <c r="B25" s="16">
        <v>358749</v>
      </c>
      <c r="C25" s="7">
        <v>44486</v>
      </c>
      <c r="D25" s="63">
        <v>0.1240031331097787</v>
      </c>
      <c r="E25" s="7">
        <v>315638</v>
      </c>
      <c r="F25" s="64">
        <v>7.4380695137826164E-2</v>
      </c>
      <c r="G25" s="7">
        <v>24337</v>
      </c>
      <c r="H25" s="7">
        <v>1083</v>
      </c>
      <c r="I25" s="63">
        <v>4.4500143813945847E-2</v>
      </c>
      <c r="J25" s="7">
        <v>23315</v>
      </c>
      <c r="K25" s="64">
        <v>1.9147799646628591E-2</v>
      </c>
      <c r="L25" s="7">
        <v>15561</v>
      </c>
      <c r="M25" s="7">
        <v>1413</v>
      </c>
      <c r="N25" s="63">
        <v>9.080393290919607E-2</v>
      </c>
      <c r="O25" s="7">
        <v>14212</v>
      </c>
      <c r="P25" s="64">
        <v>5.0960735171261484E-2</v>
      </c>
      <c r="Q25" s="7">
        <v>34280</v>
      </c>
      <c r="R25" s="7">
        <v>4135</v>
      </c>
      <c r="S25" s="63">
        <v>0.1206242707117853</v>
      </c>
      <c r="T25" s="7">
        <v>30304</v>
      </c>
      <c r="U25" s="64">
        <v>6.992415402567094E-2</v>
      </c>
      <c r="V25" s="16">
        <v>42967</v>
      </c>
      <c r="W25" s="7">
        <v>6108</v>
      </c>
      <c r="X25" s="63">
        <v>0.14215560779202643</v>
      </c>
      <c r="Y25" s="7">
        <v>37050</v>
      </c>
      <c r="Z25" s="64">
        <v>8.9091628459049971E-2</v>
      </c>
      <c r="AA25" s="7">
        <v>62671</v>
      </c>
      <c r="AB25" s="7">
        <v>9025</v>
      </c>
      <c r="AC25" s="63">
        <v>0.14400599958513507</v>
      </c>
      <c r="AD25" s="7">
        <v>53865</v>
      </c>
      <c r="AE25" s="64">
        <v>8.7217373266742199E-2</v>
      </c>
      <c r="AF25" s="7">
        <v>28516</v>
      </c>
      <c r="AG25" s="7">
        <v>5169</v>
      </c>
      <c r="AH25" s="63">
        <v>0.18126665731519148</v>
      </c>
      <c r="AI25" s="7">
        <v>23496</v>
      </c>
      <c r="AJ25" s="64">
        <v>0.10474821153036891</v>
      </c>
      <c r="AK25" s="82">
        <v>24040</v>
      </c>
      <c r="AL25" s="82">
        <v>5321</v>
      </c>
      <c r="AM25" s="83">
        <v>0.22133943427620631</v>
      </c>
      <c r="AN25" s="82">
        <v>18884</v>
      </c>
      <c r="AO25" s="83">
        <v>0.12753743760399333</v>
      </c>
      <c r="AP25" s="82">
        <v>19607</v>
      </c>
      <c r="AQ25" s="82">
        <v>5005</v>
      </c>
      <c r="AR25" s="83">
        <v>0.25526597643698679</v>
      </c>
      <c r="AS25" s="82">
        <v>14747</v>
      </c>
      <c r="AT25" s="83">
        <v>0.15474065384811547</v>
      </c>
      <c r="AU25" s="82">
        <v>13902</v>
      </c>
      <c r="AV25" s="82">
        <v>3551</v>
      </c>
      <c r="AW25" s="83">
        <v>0.25543087325564667</v>
      </c>
      <c r="AX25" s="82">
        <v>10458</v>
      </c>
      <c r="AY25" s="83">
        <v>0.16940008631851533</v>
      </c>
      <c r="AZ25" s="82">
        <v>24265</v>
      </c>
      <c r="BA25" s="82">
        <v>3637</v>
      </c>
      <c r="BB25" s="83">
        <v>0.14988666804038739</v>
      </c>
      <c r="BC25" s="82">
        <v>20741</v>
      </c>
      <c r="BD25" s="83">
        <v>9.4086132289305582E-2</v>
      </c>
      <c r="BE25" s="2">
        <v>648895</v>
      </c>
      <c r="BF25" s="2">
        <v>88933</v>
      </c>
      <c r="BG25" s="6">
        <v>0.13705299008314134</v>
      </c>
      <c r="BH25" s="2">
        <v>562710</v>
      </c>
      <c r="BI25" s="6">
        <v>8.2230561184783363E-2</v>
      </c>
    </row>
    <row r="26" spans="1:61" x14ac:dyDescent="0.25">
      <c r="A26" s="12" t="s">
        <v>33</v>
      </c>
      <c r="B26" s="16">
        <v>279471</v>
      </c>
      <c r="C26" s="7">
        <v>18841</v>
      </c>
      <c r="D26" s="63">
        <v>6.7416655037553092E-2</v>
      </c>
      <c r="E26" s="7">
        <v>261318</v>
      </c>
      <c r="F26" s="64">
        <v>3.9896805035227266E-2</v>
      </c>
      <c r="G26" s="7">
        <v>26827</v>
      </c>
      <c r="H26" s="7">
        <v>718</v>
      </c>
      <c r="I26" s="63">
        <v>2.6764080963208706E-2</v>
      </c>
      <c r="J26" s="7">
        <v>26150</v>
      </c>
      <c r="K26" s="64">
        <v>1.0772728967085398E-2</v>
      </c>
      <c r="L26" s="7">
        <v>18625</v>
      </c>
      <c r="M26" s="7">
        <v>1312</v>
      </c>
      <c r="N26" s="63">
        <v>7.044295302013423E-2</v>
      </c>
      <c r="O26" s="7">
        <v>17376</v>
      </c>
      <c r="P26" s="64">
        <v>3.8120805369127514E-2</v>
      </c>
      <c r="Q26" s="7">
        <v>37697</v>
      </c>
      <c r="R26" s="7">
        <v>3482</v>
      </c>
      <c r="S26" s="63">
        <v>9.2368092951693764E-2</v>
      </c>
      <c r="T26" s="7">
        <v>34375</v>
      </c>
      <c r="U26" s="64">
        <v>4.7643048518449742E-2</v>
      </c>
      <c r="V26" s="16">
        <v>28132</v>
      </c>
      <c r="W26" s="7">
        <v>4650</v>
      </c>
      <c r="X26" s="63">
        <v>0.16529219394284089</v>
      </c>
      <c r="Y26" s="7">
        <v>23681</v>
      </c>
      <c r="Z26" s="64">
        <v>9.6935873738091857E-2</v>
      </c>
      <c r="AA26" s="7">
        <v>14768</v>
      </c>
      <c r="AB26" s="7">
        <v>4506</v>
      </c>
      <c r="AC26" s="63">
        <v>0.30511917659804982</v>
      </c>
      <c r="AD26" s="7">
        <v>10401</v>
      </c>
      <c r="AE26" s="64">
        <v>0.20205850487540628</v>
      </c>
      <c r="AF26" s="7">
        <v>4594</v>
      </c>
      <c r="AG26" s="7">
        <v>1657</v>
      </c>
      <c r="AH26" s="63">
        <v>0.36068785372224643</v>
      </c>
      <c r="AI26" s="7">
        <v>2971</v>
      </c>
      <c r="AJ26" s="64">
        <v>0.24836743578580758</v>
      </c>
      <c r="AK26" s="82">
        <v>3152</v>
      </c>
      <c r="AL26" s="82">
        <v>1086</v>
      </c>
      <c r="AM26" s="83">
        <v>0.34454314720812185</v>
      </c>
      <c r="AN26" s="82">
        <v>2081</v>
      </c>
      <c r="AO26" s="83">
        <v>0.2366751269035533</v>
      </c>
      <c r="AP26" s="82">
        <v>1775</v>
      </c>
      <c r="AQ26" s="82">
        <v>627</v>
      </c>
      <c r="AR26" s="83">
        <v>0.35323943661971829</v>
      </c>
      <c r="AS26" s="82">
        <v>1166</v>
      </c>
      <c r="AT26" s="83">
        <v>0.19887323943661972</v>
      </c>
      <c r="AU26" s="82">
        <v>1259</v>
      </c>
      <c r="AV26" s="82">
        <v>367</v>
      </c>
      <c r="AW26" s="83">
        <v>0.29150119142176328</v>
      </c>
      <c r="AX26" s="82">
        <v>897</v>
      </c>
      <c r="AY26" s="83">
        <v>0.16838760921366164</v>
      </c>
      <c r="AZ26" s="82">
        <v>1186</v>
      </c>
      <c r="BA26" s="82">
        <v>344</v>
      </c>
      <c r="BB26" s="83">
        <v>0.2900505902192243</v>
      </c>
      <c r="BC26" s="82">
        <v>846</v>
      </c>
      <c r="BD26" s="83">
        <v>0.15177065767284992</v>
      </c>
      <c r="BE26" s="2">
        <v>417486</v>
      </c>
      <c r="BF26" s="2">
        <v>37590</v>
      </c>
      <c r="BG26" s="6">
        <v>9.0038947413805498E-2</v>
      </c>
      <c r="BH26" s="2">
        <v>381262</v>
      </c>
      <c r="BI26" s="6">
        <v>5.33862213343681E-2</v>
      </c>
    </row>
    <row r="27" spans="1:61" x14ac:dyDescent="0.25">
      <c r="A27" s="12" t="s">
        <v>34</v>
      </c>
      <c r="B27" s="16">
        <v>9961</v>
      </c>
      <c r="C27" s="7">
        <v>7228</v>
      </c>
      <c r="D27" s="63">
        <v>0.72562995683164344</v>
      </c>
      <c r="E27" s="7">
        <v>2962</v>
      </c>
      <c r="F27" s="64">
        <v>0.16604758558377672</v>
      </c>
      <c r="G27" s="7">
        <v>757</v>
      </c>
      <c r="H27" s="7">
        <v>336</v>
      </c>
      <c r="I27" s="63">
        <v>0.4438573315719947</v>
      </c>
      <c r="J27" s="7">
        <v>426</v>
      </c>
      <c r="K27" s="64">
        <v>3.6988110964332896E-2</v>
      </c>
      <c r="L27" s="7">
        <v>960</v>
      </c>
      <c r="M27" s="7">
        <v>446</v>
      </c>
      <c r="N27" s="63">
        <v>0.46458333333333335</v>
      </c>
      <c r="O27" s="7">
        <v>518</v>
      </c>
      <c r="P27" s="64">
        <v>4.6875E-2</v>
      </c>
      <c r="Q27" s="7">
        <v>1752</v>
      </c>
      <c r="R27" s="7">
        <v>960</v>
      </c>
      <c r="S27" s="63">
        <v>0.54794520547945202</v>
      </c>
      <c r="T27" s="7">
        <v>812</v>
      </c>
      <c r="U27" s="64">
        <v>6.6780821917808222E-2</v>
      </c>
      <c r="V27" s="16">
        <v>1808</v>
      </c>
      <c r="W27" s="7">
        <v>1218</v>
      </c>
      <c r="X27" s="63">
        <v>0.67367256637168138</v>
      </c>
      <c r="Y27" s="7">
        <v>620</v>
      </c>
      <c r="Z27" s="64">
        <v>9.5132743362831854E-2</v>
      </c>
      <c r="AA27" s="7">
        <v>1548</v>
      </c>
      <c r="AB27" s="7">
        <v>1743</v>
      </c>
      <c r="AC27" s="63">
        <v>1.125968992248062</v>
      </c>
      <c r="AD27" s="7">
        <v>-122</v>
      </c>
      <c r="AE27" s="64">
        <v>0.22609819121447028</v>
      </c>
      <c r="AF27" s="7">
        <v>433</v>
      </c>
      <c r="AG27" s="7">
        <v>758</v>
      </c>
      <c r="AH27" s="63">
        <v>1.7505773672055427</v>
      </c>
      <c r="AI27" s="7">
        <v>-299</v>
      </c>
      <c r="AJ27" s="64">
        <v>0.57736720554272514</v>
      </c>
      <c r="AK27" s="82">
        <v>309</v>
      </c>
      <c r="AL27" s="82">
        <v>668</v>
      </c>
      <c r="AM27" s="83">
        <v>2.1618122977346279</v>
      </c>
      <c r="AN27" s="82">
        <v>-331</v>
      </c>
      <c r="AO27" s="83">
        <v>0.72491909385113273</v>
      </c>
      <c r="AP27" s="82">
        <v>251</v>
      </c>
      <c r="AQ27" s="82">
        <v>487</v>
      </c>
      <c r="AR27" s="83">
        <v>1.9402390438247012</v>
      </c>
      <c r="AS27" s="82">
        <v>-216</v>
      </c>
      <c r="AT27" s="83">
        <v>0.79282868525896411</v>
      </c>
      <c r="AU27" s="82">
        <v>170</v>
      </c>
      <c r="AV27" s="82">
        <v>305</v>
      </c>
      <c r="AW27" s="83">
        <v>1.7941176470588236</v>
      </c>
      <c r="AX27" s="82">
        <v>-122</v>
      </c>
      <c r="AY27" s="83">
        <v>0.78823529411764703</v>
      </c>
      <c r="AZ27" s="82">
        <v>216</v>
      </c>
      <c r="BA27" s="82">
        <v>302</v>
      </c>
      <c r="BB27" s="83">
        <v>1.3981481481481481</v>
      </c>
      <c r="BC27" s="82">
        <v>-77</v>
      </c>
      <c r="BD27" s="83">
        <v>0.625</v>
      </c>
      <c r="BE27" s="2">
        <v>18165</v>
      </c>
      <c r="BF27" s="2">
        <v>14451</v>
      </c>
      <c r="BG27" s="6">
        <v>0.79554087530966144</v>
      </c>
      <c r="BH27" s="2">
        <v>4171</v>
      </c>
      <c r="BI27" s="6">
        <v>0.1821084503165428</v>
      </c>
    </row>
    <row r="28" spans="1:61" x14ac:dyDescent="0.25">
      <c r="A28" s="12" t="s">
        <v>35</v>
      </c>
      <c r="B28" s="16">
        <v>35334</v>
      </c>
      <c r="C28" s="7">
        <v>4158</v>
      </c>
      <c r="D28" s="63">
        <v>0.11767702496179318</v>
      </c>
      <c r="E28" s="7">
        <v>31560</v>
      </c>
      <c r="F28" s="64">
        <v>7.3979736231391854E-2</v>
      </c>
      <c r="G28" s="7">
        <v>2459.1</v>
      </c>
      <c r="H28" s="7">
        <v>110</v>
      </c>
      <c r="I28" s="63">
        <v>4.4731812451709978E-2</v>
      </c>
      <c r="J28" s="7">
        <v>2382.1</v>
      </c>
      <c r="K28" s="64">
        <v>1.1792932373632631E-2</v>
      </c>
      <c r="L28" s="7">
        <v>2086.3000000000002</v>
      </c>
      <c r="M28" s="7">
        <v>139</v>
      </c>
      <c r="N28" s="63">
        <v>6.6625125820831133E-2</v>
      </c>
      <c r="O28" s="7">
        <v>1976.3000000000002</v>
      </c>
      <c r="P28" s="64">
        <v>3.2114269280544505E-2</v>
      </c>
      <c r="Q28" s="7">
        <v>4598.3999999999996</v>
      </c>
      <c r="R28" s="7">
        <v>561</v>
      </c>
      <c r="S28" s="63">
        <v>0.12199895615866389</v>
      </c>
      <c r="T28" s="7">
        <v>4107.3999999999996</v>
      </c>
      <c r="U28" s="64">
        <v>5.8063674321503139E-2</v>
      </c>
      <c r="V28" s="16">
        <v>5612</v>
      </c>
      <c r="W28" s="7">
        <v>795</v>
      </c>
      <c r="X28" s="63">
        <v>0.1416607270135424</v>
      </c>
      <c r="Y28" s="7">
        <v>4896</v>
      </c>
      <c r="Z28" s="64">
        <v>8.0898075552387747E-2</v>
      </c>
      <c r="AA28" s="7">
        <v>5042.5</v>
      </c>
      <c r="AB28" s="7">
        <v>1129</v>
      </c>
      <c r="AC28" s="63">
        <v>0.22389687654933069</v>
      </c>
      <c r="AD28" s="7">
        <v>4004.5</v>
      </c>
      <c r="AE28" s="64">
        <v>0.13406048587010411</v>
      </c>
      <c r="AF28" s="7">
        <v>1727.8</v>
      </c>
      <c r="AG28" s="7">
        <v>474</v>
      </c>
      <c r="AH28" s="63">
        <v>0.27433730755874525</v>
      </c>
      <c r="AI28" s="7">
        <v>1287.8</v>
      </c>
      <c r="AJ28" s="64">
        <v>0.17768260215302698</v>
      </c>
      <c r="AK28" s="82">
        <v>1332.2</v>
      </c>
      <c r="AL28" s="82">
        <v>377</v>
      </c>
      <c r="AM28" s="83">
        <v>0.28299054196066653</v>
      </c>
      <c r="AN28" s="82">
        <v>980.2</v>
      </c>
      <c r="AO28" s="83">
        <v>0.20792673772706799</v>
      </c>
      <c r="AP28" s="82">
        <v>766.5</v>
      </c>
      <c r="AQ28" s="82">
        <v>276</v>
      </c>
      <c r="AR28" s="83">
        <v>0.36007827788649704</v>
      </c>
      <c r="AS28" s="82">
        <v>497.5</v>
      </c>
      <c r="AT28" s="83">
        <v>0.33268101761252444</v>
      </c>
      <c r="AU28" s="82">
        <v>386.4</v>
      </c>
      <c r="AV28" s="82">
        <v>171</v>
      </c>
      <c r="AW28" s="83">
        <v>0.44254658385093171</v>
      </c>
      <c r="AX28" s="82">
        <v>221.39999999999998</v>
      </c>
      <c r="AY28" s="83">
        <v>0.43737060041407871</v>
      </c>
      <c r="AZ28" s="82">
        <v>416.7</v>
      </c>
      <c r="BA28" s="82">
        <v>120</v>
      </c>
      <c r="BB28" s="83">
        <v>0.28797696184305255</v>
      </c>
      <c r="BC28" s="82">
        <v>305.7</v>
      </c>
      <c r="BD28" s="83">
        <v>0.26637868970482365</v>
      </c>
      <c r="BE28" s="2">
        <v>59761.9</v>
      </c>
      <c r="BF28" s="2">
        <v>8310</v>
      </c>
      <c r="BG28" s="6">
        <v>0.13905180390851027</v>
      </c>
      <c r="BH28" s="2">
        <v>52218.9</v>
      </c>
      <c r="BI28" s="6">
        <v>8.7447018920081193E-2</v>
      </c>
    </row>
    <row r="29" spans="1:61" x14ac:dyDescent="0.25">
      <c r="A29" s="5" t="s">
        <v>11</v>
      </c>
      <c r="B29" s="16">
        <v>67114995</v>
      </c>
      <c r="C29" s="7">
        <v>21606652</v>
      </c>
      <c r="D29" s="63">
        <v>0.32193479266444108</v>
      </c>
      <c r="E29" s="7">
        <v>46797235</v>
      </c>
      <c r="F29" s="64">
        <v>0.14972400728034027</v>
      </c>
      <c r="G29" s="7">
        <v>5423692.0999999996</v>
      </c>
      <c r="H29" s="7">
        <v>535633</v>
      </c>
      <c r="I29" s="63">
        <v>9.8758002874093836E-2</v>
      </c>
      <c r="J29" s="7">
        <v>4995887.0999999996</v>
      </c>
      <c r="K29" s="64">
        <v>2.6961154376739051E-2</v>
      </c>
      <c r="L29" s="7">
        <v>3716472.3</v>
      </c>
      <c r="M29" s="7">
        <v>492966</v>
      </c>
      <c r="N29" s="63">
        <v>0.13264352864946688</v>
      </c>
      <c r="O29" s="7">
        <v>3303162.3</v>
      </c>
      <c r="P29" s="64">
        <v>4.4023737241361924E-2</v>
      </c>
      <c r="Q29" s="7">
        <v>8294607.4000000004</v>
      </c>
      <c r="R29" s="7">
        <v>1382414</v>
      </c>
      <c r="S29" s="63">
        <v>0.16666418714404735</v>
      </c>
      <c r="T29" s="7">
        <v>7116923.4000000004</v>
      </c>
      <c r="U29" s="64">
        <v>5.3691751583082759E-2</v>
      </c>
      <c r="V29" s="16">
        <v>8591869</v>
      </c>
      <c r="W29" s="7">
        <v>2122963</v>
      </c>
      <c r="X29" s="63">
        <v>0.24708977755596601</v>
      </c>
      <c r="Y29" s="7">
        <v>6762124</v>
      </c>
      <c r="Z29" s="64">
        <v>7.5590188816891876E-2</v>
      </c>
      <c r="AA29" s="7">
        <v>8792674.6999999993</v>
      </c>
      <c r="AB29" s="7">
        <v>4044943</v>
      </c>
      <c r="AC29" s="63">
        <v>0.46003555664353196</v>
      </c>
      <c r="AD29" s="7">
        <v>5092956.7</v>
      </c>
      <c r="AE29" s="64">
        <v>0.14543845230621349</v>
      </c>
      <c r="AF29" s="7">
        <v>4101822.8</v>
      </c>
      <c r="AG29" s="7">
        <v>2567419</v>
      </c>
      <c r="AH29" s="63">
        <v>0.62592148056712738</v>
      </c>
      <c r="AI29" s="7">
        <v>1627020.8</v>
      </c>
      <c r="AJ29" s="64">
        <v>0.18994701575114362</v>
      </c>
      <c r="AK29" s="82">
        <v>3901585.2</v>
      </c>
      <c r="AL29" s="82">
        <v>2657973</v>
      </c>
      <c r="AM29" s="83">
        <v>0.68125463465465264</v>
      </c>
      <c r="AN29" s="82">
        <v>1319467.2</v>
      </c>
      <c r="AO29" s="83">
        <v>0.23741657621625178</v>
      </c>
      <c r="AP29" s="82">
        <v>3478115.5</v>
      </c>
      <c r="AQ29" s="82">
        <v>2819883</v>
      </c>
      <c r="AR29" s="83">
        <v>0.81075024679312691</v>
      </c>
      <c r="AS29" s="82">
        <v>701530.5</v>
      </c>
      <c r="AT29" s="83">
        <v>0.46857270841063214</v>
      </c>
      <c r="AU29" s="82">
        <v>2217118.4</v>
      </c>
      <c r="AV29" s="82">
        <v>1870841</v>
      </c>
      <c r="AW29" s="83">
        <v>0.84381646014033351</v>
      </c>
      <c r="AX29" s="82">
        <v>363590.40000000002</v>
      </c>
      <c r="AY29" s="83">
        <v>0.68079629847463263</v>
      </c>
      <c r="AZ29" s="82">
        <v>4157606.7</v>
      </c>
      <c r="BA29" s="82">
        <v>3099115</v>
      </c>
      <c r="BB29" s="83">
        <v>0.74540841008361847</v>
      </c>
      <c r="BC29" s="82">
        <v>1085274.7</v>
      </c>
      <c r="BD29" s="83">
        <v>0.60568692079508146</v>
      </c>
      <c r="BE29" s="2">
        <v>119790559.10000001</v>
      </c>
      <c r="BF29" s="2">
        <v>43200802</v>
      </c>
      <c r="BG29" s="6">
        <v>0.36063611627303938</v>
      </c>
      <c r="BH29" s="2">
        <v>79165172.100000009</v>
      </c>
      <c r="BI29" s="6">
        <v>0.16775084907338075</v>
      </c>
    </row>
    <row r="30" spans="1:61" x14ac:dyDescent="0.25">
      <c r="B30">
        <f>GETPIVOTDATA("Population",'Rapport vacci 60+ synth'!$A$5)/GETPIVOTDATA("Pot Tot",'Rapport vacci det'!$A$3,"clage_vacsi",0)</f>
        <v>0.26605453222487763</v>
      </c>
      <c r="C30" s="92" t="e">
        <f>GETPIVOTDATA("1_I",$A$3,"clage_vacsi",0)-GETPIVOTDATA("1_I",'[1]Rapport vacci det'!$A$3,"clage_vacsi",0)</f>
        <v>#REF!</v>
      </c>
      <c r="V30" s="70"/>
      <c r="W30" s="19"/>
      <c r="X30" s="19"/>
      <c r="Y30" s="19"/>
      <c r="Z30" s="35"/>
      <c r="AA30" s="70"/>
      <c r="AB30" s="19"/>
      <c r="AC30" s="19"/>
      <c r="AD30" s="19"/>
      <c r="AE30" s="35"/>
      <c r="AF30" s="70"/>
      <c r="AG30" s="19"/>
      <c r="AH30" s="19"/>
      <c r="AI30" s="19"/>
      <c r="AJ30" s="35"/>
      <c r="AK30" s="70"/>
      <c r="AL30" s="19"/>
      <c r="AM30" s="19"/>
      <c r="AN30" s="19"/>
      <c r="AO30" s="35"/>
      <c r="AP30" s="70"/>
      <c r="AQ30" s="19"/>
      <c r="AR30" s="19"/>
      <c r="AS30" s="19"/>
      <c r="AT30" s="35"/>
      <c r="AU30" s="70"/>
      <c r="AV30" s="19"/>
      <c r="AW30" s="19"/>
      <c r="AX30" s="19"/>
      <c r="AY30" s="35"/>
      <c r="AZ30" s="70"/>
      <c r="BA30" s="19"/>
      <c r="BB30" s="19"/>
      <c r="BC30" s="19"/>
      <c r="BD30" s="35"/>
    </row>
    <row r="31" spans="1:61" x14ac:dyDescent="0.25">
      <c r="V31" s="70"/>
      <c r="W31" s="19"/>
      <c r="X31" s="19"/>
      <c r="Y31" s="19"/>
      <c r="Z31" s="35"/>
      <c r="AA31" s="70"/>
      <c r="AB31" s="19"/>
      <c r="AC31" s="19"/>
      <c r="AD31" s="19"/>
      <c r="AE31" s="35"/>
      <c r="AF31" s="70"/>
      <c r="AG31" s="19"/>
      <c r="AH31" s="19"/>
      <c r="AI31" s="19"/>
      <c r="AJ31" s="35"/>
      <c r="AK31" s="70"/>
      <c r="AL31" s="19"/>
      <c r="AM31" s="19"/>
      <c r="AN31" s="19"/>
      <c r="AO31" s="35"/>
      <c r="AP31" s="70"/>
      <c r="AQ31" s="19"/>
      <c r="AR31" s="19"/>
      <c r="AS31" s="19"/>
      <c r="AT31" s="35"/>
      <c r="AU31" s="70"/>
      <c r="AV31" s="19"/>
      <c r="AW31" s="19"/>
      <c r="AX31" s="19"/>
      <c r="AY31" s="35"/>
      <c r="AZ31" s="70"/>
      <c r="BA31" s="19"/>
      <c r="BB31" s="19"/>
      <c r="BC31" s="19"/>
      <c r="BD31" s="35"/>
    </row>
    <row r="32" spans="1:61" x14ac:dyDescent="0.25">
      <c r="V32" s="70"/>
      <c r="W32" s="19"/>
      <c r="X32" s="19"/>
      <c r="Y32" s="19"/>
      <c r="Z32" s="35"/>
      <c r="AA32" s="70"/>
      <c r="AB32" s="19"/>
      <c r="AC32" s="19"/>
      <c r="AD32" s="19"/>
      <c r="AE32" s="35"/>
      <c r="AF32" s="70"/>
      <c r="AG32" s="19"/>
      <c r="AH32" s="19"/>
      <c r="AI32" s="19"/>
      <c r="AJ32" s="35"/>
      <c r="AK32" s="70"/>
      <c r="AL32" s="19"/>
      <c r="AM32" s="19"/>
      <c r="AN32" s="19"/>
      <c r="AO32" s="35"/>
      <c r="AP32" s="70"/>
      <c r="AQ32" s="19"/>
      <c r="AR32" s="19"/>
      <c r="AS32" s="19"/>
      <c r="AT32" s="35"/>
      <c r="AU32" s="70"/>
      <c r="AV32" s="19"/>
      <c r="AW32" s="19"/>
      <c r="AX32" s="19"/>
      <c r="AY32" s="35"/>
      <c r="AZ32" s="70"/>
      <c r="BA32" s="19"/>
      <c r="BB32" s="19"/>
      <c r="BC32" s="19"/>
      <c r="BD32" s="35"/>
    </row>
    <row r="33" spans="1:61" x14ac:dyDescent="0.25">
      <c r="V33" s="70"/>
      <c r="W33" s="19"/>
      <c r="X33" s="19"/>
      <c r="Y33" s="19"/>
      <c r="Z33" s="35"/>
      <c r="AA33" s="70"/>
      <c r="AB33" s="19"/>
      <c r="AC33" s="19"/>
      <c r="AD33" s="19"/>
      <c r="AE33" s="35"/>
      <c r="AF33" s="70"/>
      <c r="AG33" s="19"/>
      <c r="AH33" s="19"/>
      <c r="AI33" s="19"/>
      <c r="AJ33" s="35"/>
      <c r="AK33" s="70"/>
      <c r="AL33" s="19"/>
      <c r="AM33" s="19"/>
      <c r="AN33" s="19"/>
      <c r="AO33" s="35"/>
      <c r="AP33" s="70"/>
      <c r="AQ33" s="19"/>
      <c r="AR33" s="19"/>
      <c r="AS33" s="19"/>
      <c r="AT33" s="35"/>
      <c r="AU33" s="70"/>
      <c r="AV33" s="19"/>
      <c r="AW33" s="19"/>
      <c r="AX33" s="19"/>
      <c r="AY33" s="35"/>
      <c r="AZ33" s="70"/>
      <c r="BA33" s="19"/>
      <c r="BB33" s="19"/>
      <c r="BC33" s="19"/>
      <c r="BD33" s="35"/>
    </row>
    <row r="34" spans="1:61" x14ac:dyDescent="0.25">
      <c r="A34" t="s">
        <v>70</v>
      </c>
      <c r="V34" s="70"/>
      <c r="W34" s="19"/>
      <c r="X34" s="19"/>
      <c r="Y34" s="19"/>
      <c r="Z34" s="35"/>
      <c r="AA34" s="70"/>
      <c r="AB34" s="19"/>
      <c r="AC34" s="19"/>
      <c r="AD34" s="19"/>
      <c r="AE34" s="35"/>
      <c r="AF34" s="70"/>
      <c r="AG34" s="19"/>
      <c r="AH34" s="19"/>
      <c r="AI34" s="19"/>
      <c r="AJ34" s="35"/>
      <c r="AK34" s="70"/>
      <c r="AL34" s="19"/>
      <c r="AM34" s="19"/>
      <c r="AN34" s="19"/>
      <c r="AO34" s="35"/>
      <c r="AP34" s="70"/>
      <c r="AQ34" s="19"/>
      <c r="AR34" s="19"/>
      <c r="AS34" s="19"/>
      <c r="AT34" s="35"/>
      <c r="AU34" s="70"/>
      <c r="AV34" s="19"/>
      <c r="AW34" s="19"/>
      <c r="AX34" s="19"/>
      <c r="AY34" s="35"/>
      <c r="AZ34" s="70"/>
      <c r="BA34" s="19"/>
      <c r="BB34" s="19"/>
      <c r="BC34" s="19"/>
      <c r="BD34" s="35"/>
    </row>
    <row r="35" spans="1:61" x14ac:dyDescent="0.25">
      <c r="A35" s="47" t="s">
        <v>39</v>
      </c>
      <c r="V35" s="70"/>
      <c r="W35" s="19"/>
      <c r="X35" s="19"/>
      <c r="Y35" s="19"/>
      <c r="Z35" s="35"/>
      <c r="AA35" s="70"/>
      <c r="AB35" s="19"/>
      <c r="AC35" s="19"/>
      <c r="AD35" s="19"/>
      <c r="AE35" s="35"/>
      <c r="AF35" s="70"/>
      <c r="AG35" s="19"/>
      <c r="AH35" s="19"/>
      <c r="AI35" s="19"/>
      <c r="AJ35" s="35"/>
      <c r="AK35" s="70"/>
      <c r="AL35" s="19"/>
      <c r="AM35" s="19"/>
      <c r="AN35" s="19"/>
      <c r="AO35" s="35"/>
      <c r="AP35" s="70"/>
      <c r="AQ35" s="19"/>
      <c r="AR35" s="19"/>
      <c r="AS35" s="19"/>
      <c r="AT35" s="35"/>
      <c r="AU35" s="70"/>
      <c r="AV35" s="19"/>
      <c r="AW35" s="19"/>
      <c r="AX35" s="19"/>
      <c r="AY35" s="35"/>
      <c r="AZ35" s="70"/>
      <c r="BA35" s="19"/>
      <c r="BB35" s="19"/>
      <c r="BC35" s="19"/>
      <c r="BD35" s="35"/>
    </row>
    <row r="36" spans="1:61" x14ac:dyDescent="0.25">
      <c r="A36" t="str">
        <f>A8</f>
        <v>Bourgogne-Franche-Comté</v>
      </c>
      <c r="D36" s="6">
        <f>D7/D$9</f>
        <v>0.90807357420955848</v>
      </c>
      <c r="F36" s="6">
        <f>F7/F$9</f>
        <v>0.94573897433867526</v>
      </c>
      <c r="I36" s="6">
        <f t="shared" ref="I36" si="0">I7/I$9</f>
        <v>1.2150901774464113</v>
      </c>
      <c r="K36" s="6">
        <f t="shared" ref="K36" si="1">K7/K$9</f>
        <v>1.1181673174897302</v>
      </c>
      <c r="N36" s="6">
        <f t="shared" ref="N36" si="2">N7/N$9</f>
        <v>1.0565055859492822</v>
      </c>
      <c r="P36" s="6">
        <f t="shared" ref="P36" si="3">P7/P$9</f>
        <v>0.91421956587260655</v>
      </c>
      <c r="S36" s="6">
        <f t="shared" ref="S36" si="4">S7/S$9</f>
        <v>1.0832119184962166</v>
      </c>
      <c r="U36" s="6">
        <f t="shared" ref="U36" si="5">U7/U$9</f>
        <v>0.9085215208509958</v>
      </c>
      <c r="V36" s="70"/>
      <c r="W36" s="19"/>
      <c r="X36" s="63">
        <f t="shared" ref="X36" si="6">X7/X$9</f>
        <v>1.1605111332500762</v>
      </c>
      <c r="Y36" s="19"/>
      <c r="Z36" s="64">
        <f t="shared" ref="Z36" si="7">Z7/Z$9</f>
        <v>0.9954331391567004</v>
      </c>
      <c r="AA36" s="70"/>
      <c r="AB36" s="19"/>
      <c r="AC36" s="63">
        <f t="shared" ref="AC36" si="8">AC7/AC$9</f>
        <v>1.0288813039745313</v>
      </c>
      <c r="AD36" s="19"/>
      <c r="AE36" s="64">
        <f t="shared" ref="AE36" si="9">AE7/AE$9</f>
        <v>1.0730154961359402</v>
      </c>
      <c r="AF36" s="70"/>
      <c r="AG36" s="19"/>
      <c r="AH36" s="63">
        <f t="shared" ref="AH36" si="10">AH7/AH$9</f>
        <v>0.92870941915606564</v>
      </c>
      <c r="AI36" s="19"/>
      <c r="AJ36" s="64">
        <f t="shared" ref="AJ36" si="11">AJ7/AJ$9</f>
        <v>1.2774951556625345</v>
      </c>
      <c r="AK36" s="70"/>
      <c r="AL36" s="19"/>
      <c r="AM36" s="63">
        <f t="shared" ref="AM36" si="12">AM7/AM$9</f>
        <v>0.91249298716626071</v>
      </c>
      <c r="AN36" s="19"/>
      <c r="AO36" s="64">
        <f t="shared" ref="AO36" si="13">AO7/AO$9</f>
        <v>1.2858554949204515</v>
      </c>
      <c r="AP36" s="70"/>
      <c r="AQ36" s="19"/>
      <c r="AR36" s="63">
        <f t="shared" ref="AR36" si="14">AR7/AR$9</f>
        <v>0.89358600415877321</v>
      </c>
      <c r="AS36" s="19"/>
      <c r="AT36" s="64">
        <f t="shared" ref="AT36" si="15">AT7/AT$9</f>
        <v>1.0138724481045314</v>
      </c>
      <c r="AU36" s="70"/>
      <c r="AV36" s="19"/>
      <c r="AW36" s="63">
        <f t="shared" ref="AW36" si="16">AW7/AW$9</f>
        <v>0.91165984514741949</v>
      </c>
      <c r="AX36" s="19"/>
      <c r="AY36" s="64">
        <f t="shared" ref="AY36" si="17">AY7/AY$9</f>
        <v>0.95421649939999953</v>
      </c>
      <c r="AZ36" s="70"/>
      <c r="BA36" s="19"/>
      <c r="BB36" s="63">
        <f t="shared" ref="BB36" si="18">BB7/BB$9</f>
        <v>0.91153750319995486</v>
      </c>
      <c r="BC36" s="19"/>
      <c r="BD36" s="64">
        <f t="shared" ref="BD36" si="19">BD7/BD$9</f>
        <v>0.93461588061362788</v>
      </c>
      <c r="BG36" s="6">
        <f t="shared" ref="BG36" si="20">BG7/BG$9</f>
        <v>0.91323739975027041</v>
      </c>
      <c r="BI36" s="6">
        <f t="shared" ref="BI36" si="21">BI7/BI$9</f>
        <v>0.95119108623334792</v>
      </c>
    </row>
    <row r="37" spans="1:61" x14ac:dyDescent="0.25">
      <c r="A37" t="str">
        <f t="shared" ref="A37:A57" si="22">A9</f>
        <v>Bretagne</v>
      </c>
      <c r="D37" s="6">
        <f t="shared" ref="D37:F57" si="23">D8/D$9</f>
        <v>0.96665947566735366</v>
      </c>
      <c r="F37" s="6">
        <f t="shared" si="23"/>
        <v>1.0338654607884123</v>
      </c>
      <c r="I37" s="6">
        <f t="shared" ref="I37" si="24">I8/I$9</f>
        <v>1.0861046828833771</v>
      </c>
      <c r="K37" s="6">
        <f t="shared" ref="K37" si="25">K8/K$9</f>
        <v>1.0243822590671035</v>
      </c>
      <c r="N37" s="6">
        <f t="shared" ref="N37" si="26">N8/N$9</f>
        <v>0.94254155348930413</v>
      </c>
      <c r="P37" s="6">
        <f t="shared" ref="P37" si="27">P8/P$9</f>
        <v>0.85804959041621631</v>
      </c>
      <c r="S37" s="6">
        <f t="shared" ref="S37" si="28">S8/S$9</f>
        <v>1.0027461539031366</v>
      </c>
      <c r="U37" s="6">
        <f t="shared" ref="U37" si="29">U8/U$9</f>
        <v>0.89437568557793357</v>
      </c>
      <c r="V37" s="70"/>
      <c r="W37" s="19"/>
      <c r="X37" s="63">
        <f t="shared" ref="X37" si="30">X8/X$9</f>
        <v>1.1005751990858621</v>
      </c>
      <c r="Y37" s="19"/>
      <c r="Z37" s="64">
        <f t="shared" ref="Z37" si="31">Z8/Z$9</f>
        <v>0.98192755852308966</v>
      </c>
      <c r="AA37" s="70"/>
      <c r="AB37" s="19"/>
      <c r="AC37" s="63">
        <f t="shared" ref="AC37" si="32">AC8/AC$9</f>
        <v>0.97427194182964127</v>
      </c>
      <c r="AD37" s="19"/>
      <c r="AE37" s="64">
        <f t="shared" ref="AE37" si="33">AE8/AE$9</f>
        <v>1.0322210437299704</v>
      </c>
      <c r="AF37" s="70"/>
      <c r="AG37" s="19"/>
      <c r="AH37" s="63">
        <f t="shared" ref="AH37" si="34">AH8/AH$9</f>
        <v>0.89196468863841527</v>
      </c>
      <c r="AI37" s="19"/>
      <c r="AJ37" s="64">
        <f t="shared" ref="AJ37" si="35">AJ8/AJ$9</f>
        <v>1.1285257327336298</v>
      </c>
      <c r="AK37" s="70"/>
      <c r="AL37" s="19"/>
      <c r="AM37" s="63">
        <f t="shared" ref="AM37" si="36">AM8/AM$9</f>
        <v>0.90238433118108807</v>
      </c>
      <c r="AN37" s="19"/>
      <c r="AO37" s="64">
        <f t="shared" ref="AO37" si="37">AO8/AO$9</f>
        <v>1.1720442776062316</v>
      </c>
      <c r="AP37" s="70"/>
      <c r="AQ37" s="19"/>
      <c r="AR37" s="63">
        <f t="shared" ref="AR37" si="38">AR8/AR$9</f>
        <v>0.90526426300268703</v>
      </c>
      <c r="AS37" s="19"/>
      <c r="AT37" s="64">
        <f t="shared" ref="AT37" si="39">AT8/AT$9</f>
        <v>1.0049910090122485</v>
      </c>
      <c r="AU37" s="70"/>
      <c r="AV37" s="19"/>
      <c r="AW37" s="63">
        <f t="shared" ref="AW37" si="40">AW8/AW$9</f>
        <v>0.92850032339760113</v>
      </c>
      <c r="AX37" s="19"/>
      <c r="AY37" s="64">
        <f t="shared" ref="AY37" si="41">AY8/AY$9</f>
        <v>0.97139144458524029</v>
      </c>
      <c r="AZ37" s="70"/>
      <c r="BA37" s="19"/>
      <c r="BB37" s="63">
        <f t="shared" ref="BB37" si="42">BB8/BB$9</f>
        <v>0.93437756074718958</v>
      </c>
      <c r="BC37" s="19"/>
      <c r="BD37" s="64">
        <f t="shared" ref="BD37" si="43">BD8/BD$9</f>
        <v>0.95984716200378561</v>
      </c>
      <c r="BG37" s="6">
        <f t="shared" ref="BG37" si="44">BG8/BG$9</f>
        <v>0.96396553591118728</v>
      </c>
      <c r="BI37" s="6">
        <f t="shared" ref="BI37" si="45">BI8/BI$9</f>
        <v>1.0310710442543505</v>
      </c>
    </row>
    <row r="38" spans="1:61" x14ac:dyDescent="0.25">
      <c r="A38" t="str">
        <f t="shared" si="22"/>
        <v>Centre-Val de Loire</v>
      </c>
      <c r="D38" s="6">
        <f t="shared" si="23"/>
        <v>1</v>
      </c>
      <c r="F38" s="6">
        <f t="shared" si="23"/>
        <v>1</v>
      </c>
      <c r="I38" s="6">
        <f t="shared" ref="I38" si="46">I9/I$9</f>
        <v>1</v>
      </c>
      <c r="K38" s="6">
        <f t="shared" ref="K38" si="47">K9/K$9</f>
        <v>1</v>
      </c>
      <c r="N38" s="6">
        <f t="shared" ref="N38" si="48">N9/N$9</f>
        <v>1</v>
      </c>
      <c r="P38" s="6">
        <f t="shared" ref="P38" si="49">P9/P$9</f>
        <v>1</v>
      </c>
      <c r="S38" s="6">
        <f t="shared" ref="S38" si="50">S9/S$9</f>
        <v>1</v>
      </c>
      <c r="U38" s="6">
        <f t="shared" ref="U38" si="51">U9/U$9</f>
        <v>1</v>
      </c>
      <c r="V38" s="70"/>
      <c r="W38" s="19"/>
      <c r="X38" s="63">
        <f t="shared" ref="X38" si="52">X9/X$9</f>
        <v>1</v>
      </c>
      <c r="Y38" s="19"/>
      <c r="Z38" s="64">
        <f t="shared" ref="Z38" si="53">Z9/Z$9</f>
        <v>1</v>
      </c>
      <c r="AA38" s="70"/>
      <c r="AB38" s="19"/>
      <c r="AC38" s="63">
        <f t="shared" ref="AC38" si="54">AC9/AC$9</f>
        <v>1</v>
      </c>
      <c r="AD38" s="19"/>
      <c r="AE38" s="64">
        <f t="shared" ref="AE38" si="55">AE9/AE$9</f>
        <v>1</v>
      </c>
      <c r="AF38" s="70"/>
      <c r="AG38" s="19"/>
      <c r="AH38" s="63">
        <f t="shared" ref="AH38" si="56">AH9/AH$9</f>
        <v>1</v>
      </c>
      <c r="AI38" s="19"/>
      <c r="AJ38" s="64">
        <f t="shared" ref="AJ38" si="57">AJ9/AJ$9</f>
        <v>1</v>
      </c>
      <c r="AK38" s="70"/>
      <c r="AL38" s="19"/>
      <c r="AM38" s="63">
        <f t="shared" ref="AM38" si="58">AM9/AM$9</f>
        <v>1</v>
      </c>
      <c r="AN38" s="19"/>
      <c r="AO38" s="64">
        <f t="shared" ref="AO38" si="59">AO9/AO$9</f>
        <v>1</v>
      </c>
      <c r="AP38" s="70"/>
      <c r="AQ38" s="19"/>
      <c r="AR38" s="63">
        <f t="shared" ref="AR38" si="60">AR9/AR$9</f>
        <v>1</v>
      </c>
      <c r="AS38" s="19"/>
      <c r="AT38" s="64">
        <f t="shared" ref="AT38" si="61">AT9/AT$9</f>
        <v>1</v>
      </c>
      <c r="AU38" s="70"/>
      <c r="AV38" s="19"/>
      <c r="AW38" s="63">
        <f t="shared" ref="AW38" si="62">AW9/AW$9</f>
        <v>1</v>
      </c>
      <c r="AX38" s="19"/>
      <c r="AY38" s="64">
        <f t="shared" ref="AY38" si="63">AY9/AY$9</f>
        <v>1</v>
      </c>
      <c r="AZ38" s="70"/>
      <c r="BA38" s="19"/>
      <c r="BB38" s="63">
        <f t="shared" ref="BB38" si="64">BB9/BB$9</f>
        <v>1</v>
      </c>
      <c r="BC38" s="19"/>
      <c r="BD38" s="64">
        <f t="shared" ref="BD38" si="65">BD9/BD$9</f>
        <v>1</v>
      </c>
      <c r="BG38" s="6">
        <f t="shared" ref="BG38" si="66">BG9/BG$9</f>
        <v>1</v>
      </c>
      <c r="BI38" s="6">
        <f t="shared" ref="BI38" si="67">BI9/BI$9</f>
        <v>1</v>
      </c>
    </row>
    <row r="39" spans="1:61" x14ac:dyDescent="0.25">
      <c r="A39" t="str">
        <f t="shared" si="22"/>
        <v>Grand Est</v>
      </c>
      <c r="D39" s="6">
        <f t="shared" si="23"/>
        <v>0.93177523784755711</v>
      </c>
      <c r="F39" s="6">
        <f t="shared" si="23"/>
        <v>0.93849397924729594</v>
      </c>
      <c r="I39" s="6">
        <f t="shared" ref="I39" si="68">I10/I$9</f>
        <v>0.92223966472029839</v>
      </c>
      <c r="K39" s="6">
        <f t="shared" ref="K39" si="69">K10/K$9</f>
        <v>0.91703080212010135</v>
      </c>
      <c r="N39" s="6">
        <f t="shared" ref="N39" si="70">N10/N$9</f>
        <v>0.84545567477865124</v>
      </c>
      <c r="P39" s="6">
        <f t="shared" ref="P39" si="71">P10/P$9</f>
        <v>0.7729230742371983</v>
      </c>
      <c r="S39" s="6">
        <f t="shared" ref="S39" si="72">S10/S$9</f>
        <v>0.90939165673593847</v>
      </c>
      <c r="U39" s="6">
        <f t="shared" ref="U39" si="73">U10/U$9</f>
        <v>0.81287013388778973</v>
      </c>
      <c r="V39" s="70"/>
      <c r="W39" s="19"/>
      <c r="X39" s="63">
        <f t="shared" ref="X39" si="74">X10/X$9</f>
        <v>0.95688041687506409</v>
      </c>
      <c r="Y39" s="19"/>
      <c r="Z39" s="64">
        <f t="shared" ref="Z39" si="75">Z10/Z$9</f>
        <v>0.83399458199352239</v>
      </c>
      <c r="AA39" s="70"/>
      <c r="AB39" s="19"/>
      <c r="AC39" s="63">
        <f t="shared" ref="AC39" si="76">AC10/AC$9</f>
        <v>0.9543042176555685</v>
      </c>
      <c r="AD39" s="19"/>
      <c r="AE39" s="64">
        <f t="shared" ref="AE39" si="77">AE10/AE$9</f>
        <v>0.89335206708877268</v>
      </c>
      <c r="AF39" s="70"/>
      <c r="AG39" s="19"/>
      <c r="AH39" s="63">
        <f t="shared" ref="AH39" si="78">AH10/AH$9</f>
        <v>0.91629128914577096</v>
      </c>
      <c r="AI39" s="19"/>
      <c r="AJ39" s="64">
        <f t="shared" ref="AJ39" si="79">AJ10/AJ$9</f>
        <v>1.007012456571367</v>
      </c>
      <c r="AK39" s="70"/>
      <c r="AL39" s="19"/>
      <c r="AM39" s="63">
        <f t="shared" ref="AM39" si="80">AM10/AM$9</f>
        <v>0.91278736105872216</v>
      </c>
      <c r="AN39" s="19"/>
      <c r="AO39" s="64">
        <f t="shared" ref="AO39" si="81">AO10/AO$9</f>
        <v>1.008122243344429</v>
      </c>
      <c r="AP39" s="70"/>
      <c r="AQ39" s="19"/>
      <c r="AR39" s="63">
        <f t="shared" ref="AR39" si="82">AR10/AR$9</f>
        <v>0.9131504652317487</v>
      </c>
      <c r="AS39" s="19"/>
      <c r="AT39" s="64">
        <f t="shared" ref="AT39" si="83">AT10/AT$9</f>
        <v>0.95485643324086655</v>
      </c>
      <c r="AU39" s="70"/>
      <c r="AV39" s="19"/>
      <c r="AW39" s="63">
        <f t="shared" ref="AW39" si="84">AW10/AW$9</f>
        <v>0.94636524587062298</v>
      </c>
      <c r="AX39" s="19"/>
      <c r="AY39" s="64">
        <f t="shared" ref="AY39" si="85">AY10/AY$9</f>
        <v>0.94140791149540282</v>
      </c>
      <c r="AZ39" s="70"/>
      <c r="BA39" s="19"/>
      <c r="BB39" s="63">
        <f t="shared" ref="BB39" si="86">BB10/BB$9</f>
        <v>0.93297084388601614</v>
      </c>
      <c r="BC39" s="19"/>
      <c r="BD39" s="64">
        <f t="shared" ref="BD39" si="87">BD10/BD$9</f>
        <v>0.92632621052381603</v>
      </c>
      <c r="BG39" s="6">
        <f t="shared" ref="BG39" si="88">BG10/BG$9</f>
        <v>0.93379400348753339</v>
      </c>
      <c r="BI39" s="6">
        <f t="shared" ref="BI39" si="89">BI10/BI$9</f>
        <v>0.94056603992052568</v>
      </c>
    </row>
    <row r="40" spans="1:61" x14ac:dyDescent="0.25">
      <c r="A40" s="54" t="str">
        <f t="shared" si="22"/>
        <v>Hauts-de-France</v>
      </c>
      <c r="B40" s="54"/>
      <c r="C40" s="54"/>
      <c r="D40" s="57">
        <f t="shared" si="23"/>
        <v>0.94709254097461759</v>
      </c>
      <c r="E40" s="54"/>
      <c r="F40" s="57">
        <f t="shared" si="23"/>
        <v>0.97970874632311156</v>
      </c>
      <c r="G40" s="54"/>
      <c r="H40" s="54"/>
      <c r="I40" s="57">
        <f t="shared" ref="I40" si="90">I11/I$9</f>
        <v>1.2202212610529648</v>
      </c>
      <c r="J40" s="54"/>
      <c r="K40" s="57">
        <f t="shared" ref="K40" si="91">K11/K$9</f>
        <v>1.1574236906618587</v>
      </c>
      <c r="L40" s="54"/>
      <c r="M40" s="54"/>
      <c r="N40" s="57">
        <f t="shared" ref="N40" si="92">N11/N$9</f>
        <v>1.0606985295411901</v>
      </c>
      <c r="O40" s="54"/>
      <c r="P40" s="57">
        <f t="shared" ref="P40" si="93">P11/P$9</f>
        <v>0.9452057356657757</v>
      </c>
      <c r="Q40" s="54"/>
      <c r="R40" s="54"/>
      <c r="S40" s="57">
        <f t="shared" ref="S40" si="94">S11/S$9</f>
        <v>1.1441584864522973</v>
      </c>
      <c r="T40" s="54"/>
      <c r="U40" s="57">
        <f t="shared" ref="U40" si="95">U11/U$9</f>
        <v>0.99075562594142541</v>
      </c>
      <c r="V40" s="71"/>
      <c r="W40" s="72"/>
      <c r="X40" s="68">
        <f t="shared" ref="X40" si="96">X11/X$9</f>
        <v>1.2043316532592938</v>
      </c>
      <c r="Y40" s="72"/>
      <c r="Z40" s="69">
        <f t="shared" ref="Z40" si="97">Z11/Z$9</f>
        <v>1.0586835831384849</v>
      </c>
      <c r="AA40" s="71"/>
      <c r="AB40" s="72"/>
      <c r="AC40" s="68">
        <f t="shared" ref="AC40" si="98">AC11/AC$9</f>
        <v>1.0502102108235385</v>
      </c>
      <c r="AD40" s="72"/>
      <c r="AE40" s="69">
        <f t="shared" ref="AE40" si="99">AE11/AE$9</f>
        <v>1.1388738322317777</v>
      </c>
      <c r="AF40" s="71"/>
      <c r="AG40" s="72"/>
      <c r="AH40" s="68">
        <f t="shared" ref="AH40" si="100">AH11/AH$9</f>
        <v>0.92967239728977791</v>
      </c>
      <c r="AI40" s="72"/>
      <c r="AJ40" s="69">
        <f t="shared" ref="AJ40" si="101">AJ11/AJ$9</f>
        <v>1.3312902463727736</v>
      </c>
      <c r="AK40" s="71"/>
      <c r="AL40" s="72"/>
      <c r="AM40" s="68">
        <f t="shared" ref="AM40" si="102">AM11/AM$9</f>
        <v>0.92360133485443952</v>
      </c>
      <c r="AN40" s="72"/>
      <c r="AO40" s="69">
        <f t="shared" ref="AO40" si="103">AO11/AO$9</f>
        <v>1.3551700081186748</v>
      </c>
      <c r="AP40" s="71"/>
      <c r="AQ40" s="72"/>
      <c r="AR40" s="68">
        <f t="shared" ref="AR40" si="104">AR11/AR$9</f>
        <v>0.92006346756538326</v>
      </c>
      <c r="AS40" s="72"/>
      <c r="AT40" s="69">
        <f t="shared" ref="AT40" si="105">AT11/AT$9</f>
        <v>1.0096807549994291</v>
      </c>
      <c r="AU40" s="71"/>
      <c r="AV40" s="72"/>
      <c r="AW40" s="68">
        <f t="shared" ref="AW40" si="106">AW11/AW$9</f>
        <v>0.879494041614585</v>
      </c>
      <c r="AX40" s="72"/>
      <c r="AY40" s="69">
        <f t="shared" ref="AY40" si="107">AY11/AY$9</f>
        <v>0.91751079872702512</v>
      </c>
      <c r="AZ40" s="71"/>
      <c r="BA40" s="72"/>
      <c r="BB40" s="68">
        <f t="shared" ref="BB40" si="108">BB11/BB$9</f>
        <v>0.90779233516732039</v>
      </c>
      <c r="BC40" s="72"/>
      <c r="BD40" s="69">
        <f t="shared" ref="BD40" si="109">BD11/BD$9</f>
        <v>0.92787837320352284</v>
      </c>
      <c r="BE40" s="54"/>
      <c r="BF40" s="54"/>
      <c r="BG40" s="57">
        <f t="shared" ref="BG40" si="110">BG11/BG$9</f>
        <v>0.94538329584905811</v>
      </c>
      <c r="BH40" s="54"/>
      <c r="BI40" s="57">
        <f t="shared" ref="BI40" si="111">BI11/BI$9</f>
        <v>0.9780445474747832</v>
      </c>
    </row>
    <row r="41" spans="1:61" x14ac:dyDescent="0.25">
      <c r="A41" s="54" t="str">
        <f t="shared" si="22"/>
        <v>Ile-de-France</v>
      </c>
      <c r="B41" s="54"/>
      <c r="C41" s="54"/>
      <c r="D41" s="57">
        <f t="shared" si="23"/>
        <v>0.93176894973933899</v>
      </c>
      <c r="E41" s="54"/>
      <c r="F41" s="57">
        <f t="shared" si="23"/>
        <v>0.90368999863193145</v>
      </c>
      <c r="G41" s="54"/>
      <c r="H41" s="54"/>
      <c r="I41" s="57">
        <f t="shared" ref="I41" si="112">I12/I$9</f>
        <v>1.6188778412617824</v>
      </c>
      <c r="J41" s="54"/>
      <c r="K41" s="57">
        <f t="shared" ref="K41" si="113">K12/K$9</f>
        <v>1.2707759918382204</v>
      </c>
      <c r="L41" s="54"/>
      <c r="M41" s="54"/>
      <c r="N41" s="57">
        <f t="shared" ref="N41" si="114">N12/N$9</f>
        <v>1.3106858776647163</v>
      </c>
      <c r="O41" s="54"/>
      <c r="P41" s="57">
        <f t="shared" ref="P41" si="115">P12/P$9</f>
        <v>1.0273822292780634</v>
      </c>
      <c r="Q41" s="54"/>
      <c r="R41" s="54"/>
      <c r="S41" s="57">
        <f t="shared" ref="S41" si="116">S12/S$9</f>
        <v>1.3855027233701143</v>
      </c>
      <c r="T41" s="54"/>
      <c r="U41" s="57">
        <f t="shared" ref="U41" si="117">U12/U$9</f>
        <v>1.091767744388213</v>
      </c>
      <c r="V41" s="71"/>
      <c r="W41" s="72"/>
      <c r="X41" s="68">
        <f t="shared" ref="X41" si="118">X12/X$9</f>
        <v>1.4224392360639837</v>
      </c>
      <c r="Y41" s="72"/>
      <c r="Z41" s="69">
        <f t="shared" ref="Z41" si="119">Z12/Z$9</f>
        <v>1.1750289547214552</v>
      </c>
      <c r="AA41" s="71"/>
      <c r="AB41" s="72"/>
      <c r="AC41" s="68">
        <f t="shared" ref="AC41" si="120">AC12/AC$9</f>
        <v>1.1154838578414947</v>
      </c>
      <c r="AD41" s="72"/>
      <c r="AE41" s="69">
        <f t="shared" ref="AE41" si="121">AE12/AE$9</f>
        <v>1.2004976302126598</v>
      </c>
      <c r="AF41" s="71"/>
      <c r="AG41" s="72"/>
      <c r="AH41" s="68">
        <f t="shared" ref="AH41" si="122">AH12/AH$9</f>
        <v>0.93663756475409499</v>
      </c>
      <c r="AI41" s="72"/>
      <c r="AJ41" s="69">
        <f t="shared" ref="AJ41" si="123">AJ12/AJ$9</f>
        <v>1.3380839088484369</v>
      </c>
      <c r="AK41" s="71"/>
      <c r="AL41" s="72"/>
      <c r="AM41" s="68">
        <f t="shared" ref="AM41" si="124">AM12/AM$9</f>
        <v>0.92317595446966971</v>
      </c>
      <c r="AN41" s="72"/>
      <c r="AO41" s="69">
        <f t="shared" ref="AO41" si="125">AO12/AO$9</f>
        <v>1.3456380399068657</v>
      </c>
      <c r="AP41" s="71"/>
      <c r="AQ41" s="72"/>
      <c r="AR41" s="68">
        <f t="shared" ref="AR41" si="126">AR12/AR$9</f>
        <v>0.90826768602132113</v>
      </c>
      <c r="AS41" s="72"/>
      <c r="AT41" s="69">
        <f t="shared" ref="AT41" si="127">AT12/AT$9</f>
        <v>1.0173005399486696</v>
      </c>
      <c r="AU41" s="71"/>
      <c r="AV41" s="72"/>
      <c r="AW41" s="68">
        <f t="shared" ref="AW41" si="128">AW12/AW$9</f>
        <v>0.90849490604271577</v>
      </c>
      <c r="AX41" s="72"/>
      <c r="AY41" s="69">
        <f t="shared" ref="AY41" si="129">AY12/AY$9</f>
        <v>0.93017001575067759</v>
      </c>
      <c r="AZ41" s="71"/>
      <c r="BA41" s="72"/>
      <c r="BB41" s="68">
        <f t="shared" ref="BB41" si="130">BB12/BB$9</f>
        <v>0.8707601182614364</v>
      </c>
      <c r="BC41" s="72"/>
      <c r="BD41" s="69">
        <f t="shared" ref="BD41" si="131">BD12/BD$9</f>
        <v>0.87309260975713943</v>
      </c>
      <c r="BE41" s="54"/>
      <c r="BF41" s="54"/>
      <c r="BG41" s="57">
        <f t="shared" ref="BG41" si="132">BG12/BG$9</f>
        <v>0.94344304271787494</v>
      </c>
      <c r="BH41" s="54"/>
      <c r="BI41" s="57">
        <f t="shared" ref="BI41" si="133">BI12/BI$9</f>
        <v>0.91515197773644619</v>
      </c>
    </row>
    <row r="42" spans="1:61" x14ac:dyDescent="0.25">
      <c r="A42" t="str">
        <f t="shared" si="22"/>
        <v>Normandie</v>
      </c>
      <c r="D42" s="6">
        <f t="shared" si="23"/>
        <v>0.81079380982083427</v>
      </c>
      <c r="F42" s="6">
        <f t="shared" si="23"/>
        <v>0.75063485659932927</v>
      </c>
      <c r="I42" s="6">
        <f t="shared" ref="I42" si="134">I13/I$9</f>
        <v>1.3212560912085451</v>
      </c>
      <c r="K42" s="6">
        <f t="shared" ref="K42" si="135">K13/K$9</f>
        <v>0.95407555342270645</v>
      </c>
      <c r="N42" s="6">
        <f t="shared" ref="N42" si="136">N13/N$9</f>
        <v>1.2319980965399451</v>
      </c>
      <c r="P42" s="6">
        <f t="shared" ref="P42" si="137">P13/P$9</f>
        <v>0.81487395572687471</v>
      </c>
      <c r="S42" s="6">
        <f t="shared" ref="S42" si="138">S13/S$9</f>
        <v>1.2306155307639266</v>
      </c>
      <c r="U42" s="6">
        <f t="shared" ref="U42" si="139">U13/U$9</f>
        <v>0.80457217561860295</v>
      </c>
      <c r="V42" s="70"/>
      <c r="W42" s="19"/>
      <c r="X42" s="63">
        <f t="shared" ref="X42" si="140">X13/X$9</f>
        <v>1.2676699654109937</v>
      </c>
      <c r="Y42" s="19"/>
      <c r="Z42" s="64">
        <f t="shared" ref="Z42" si="141">Z13/Z$9</f>
        <v>0.87375035897866338</v>
      </c>
      <c r="AA42" s="70"/>
      <c r="AB42" s="19"/>
      <c r="AC42" s="63">
        <f t="shared" ref="AC42" si="142">AC13/AC$9</f>
        <v>1.1025805339794374</v>
      </c>
      <c r="AD42" s="19"/>
      <c r="AE42" s="64">
        <f t="shared" ref="AE42" si="143">AE13/AE$9</f>
        <v>1.0425081443337352</v>
      </c>
      <c r="AF42" s="70"/>
      <c r="AG42" s="19"/>
      <c r="AH42" s="63">
        <f t="shared" ref="AH42" si="144">AH13/AH$9</f>
        <v>0.91537830874903658</v>
      </c>
      <c r="AI42" s="19"/>
      <c r="AJ42" s="64">
        <f t="shared" ref="AJ42" si="145">AJ13/AJ$9</f>
        <v>1.2522491693053031</v>
      </c>
      <c r="AK42" s="70"/>
      <c r="AL42" s="19"/>
      <c r="AM42" s="63">
        <f t="shared" ref="AM42" si="146">AM13/AM$9</f>
        <v>0.84269305168707831</v>
      </c>
      <c r="AN42" s="19"/>
      <c r="AO42" s="64">
        <f t="shared" ref="AO42" si="147">AO13/AO$9</f>
        <v>1.2485641158891236</v>
      </c>
      <c r="AP42" s="70"/>
      <c r="AQ42" s="19"/>
      <c r="AR42" s="63">
        <f t="shared" ref="AR42" si="148">AR13/AR$9</f>
        <v>0.81488533249121919</v>
      </c>
      <c r="AS42" s="19"/>
      <c r="AT42" s="64">
        <f t="shared" ref="AT42" si="149">AT13/AT$9</f>
        <v>0.99257078141704225</v>
      </c>
      <c r="AU42" s="70"/>
      <c r="AV42" s="19"/>
      <c r="AW42" s="63">
        <f t="shared" ref="AW42" si="150">AW13/AW$9</f>
        <v>0.82153677109200529</v>
      </c>
      <c r="AX42" s="19"/>
      <c r="AY42" s="64">
        <f t="shared" ref="AY42" si="151">AY13/AY$9</f>
        <v>0.88381188730894844</v>
      </c>
      <c r="AZ42" s="70"/>
      <c r="BA42" s="19"/>
      <c r="BB42" s="63">
        <f t="shared" ref="BB42" si="152">BB13/BB$9</f>
        <v>0.87267727163929509</v>
      </c>
      <c r="BC42" s="19"/>
      <c r="BD42" s="64">
        <f t="shared" ref="BD42" si="153">BD13/BD$9</f>
        <v>0.91917967463602845</v>
      </c>
      <c r="BG42" s="6">
        <f t="shared" ref="BG42" si="154">BG13/BG$9</f>
        <v>0.82159282260825139</v>
      </c>
      <c r="BI42" s="6">
        <f t="shared" ref="BI42" si="155">BI13/BI$9</f>
        <v>0.76076581847308367</v>
      </c>
    </row>
    <row r="43" spans="1:61" x14ac:dyDescent="0.25">
      <c r="A43" t="str">
        <f t="shared" si="22"/>
        <v>Nouvelle-Aquitaine</v>
      </c>
      <c r="D43" s="6">
        <f t="shared" si="23"/>
        <v>0.99844709695776745</v>
      </c>
      <c r="F43" s="6">
        <f t="shared" si="23"/>
        <v>1.0356838351174695</v>
      </c>
      <c r="I43" s="6">
        <f t="shared" ref="I43" si="156">I14/I$9</f>
        <v>1.3012408216958733</v>
      </c>
      <c r="K43" s="6">
        <f t="shared" ref="K43" si="157">K14/K$9</f>
        <v>1.2426094110053785</v>
      </c>
      <c r="N43" s="6">
        <f t="shared" ref="N43" si="158">N14/N$9</f>
        <v>1.1397971275301118</v>
      </c>
      <c r="P43" s="6">
        <f t="shared" ref="P43" si="159">P14/P$9</f>
        <v>1.0776059736050592</v>
      </c>
      <c r="S43" s="6">
        <f t="shared" ref="S43" si="160">S14/S$9</f>
        <v>1.1835489053212733</v>
      </c>
      <c r="U43" s="6">
        <f t="shared" ref="U43" si="161">U14/U$9</f>
        <v>1.0976574212529437</v>
      </c>
      <c r="V43" s="70"/>
      <c r="W43" s="19"/>
      <c r="X43" s="63">
        <f t="shared" ref="X43" si="162">X14/X$9</f>
        <v>1.198838242432622</v>
      </c>
      <c r="Y43" s="19"/>
      <c r="Z43" s="64">
        <f t="shared" ref="Z43" si="163">Z14/Z$9</f>
        <v>1.0850941755198358</v>
      </c>
      <c r="AA43" s="70"/>
      <c r="AB43" s="19"/>
      <c r="AC43" s="63">
        <f t="shared" ref="AC43" si="164">AC14/AC$9</f>
        <v>1.047237751236112</v>
      </c>
      <c r="AD43" s="19"/>
      <c r="AE43" s="64">
        <f t="shared" ref="AE43" si="165">AE14/AE$9</f>
        <v>1.067018362115091</v>
      </c>
      <c r="AF43" s="70"/>
      <c r="AG43" s="19"/>
      <c r="AH43" s="63">
        <f t="shared" ref="AH43" si="166">AH14/AH$9</f>
        <v>0.96930226216721671</v>
      </c>
      <c r="AI43" s="19"/>
      <c r="AJ43" s="64">
        <f t="shared" ref="AJ43" si="167">AJ14/AJ$9</f>
        <v>1.1557436957604439</v>
      </c>
      <c r="AK43" s="70"/>
      <c r="AL43" s="19"/>
      <c r="AM43" s="63">
        <f t="shared" ref="AM43" si="168">AM14/AM$9</f>
        <v>0.96207058232679921</v>
      </c>
      <c r="AN43" s="19"/>
      <c r="AO43" s="64">
        <f t="shared" ref="AO43" si="169">AO14/AO$9</f>
        <v>1.1479434449025885</v>
      </c>
      <c r="AP43" s="70"/>
      <c r="AQ43" s="19"/>
      <c r="AR43" s="63">
        <f t="shared" ref="AR43" si="170">AR14/AR$9</f>
        <v>0.95922470254304715</v>
      </c>
      <c r="AS43" s="19"/>
      <c r="AT43" s="64">
        <f t="shared" ref="AT43" si="171">AT14/AT$9</f>
        <v>1.1029308239750053</v>
      </c>
      <c r="AU43" s="70"/>
      <c r="AV43" s="19"/>
      <c r="AW43" s="63">
        <f t="shared" ref="AW43" si="172">AW14/AW$9</f>
        <v>0.9752687211499147</v>
      </c>
      <c r="AX43" s="19"/>
      <c r="AY43" s="64">
        <f t="shared" ref="AY43" si="173">AY14/AY$9</f>
        <v>1.0266253948551503</v>
      </c>
      <c r="AZ43" s="70"/>
      <c r="BA43" s="19"/>
      <c r="BB43" s="63">
        <f t="shared" ref="BB43" si="174">BB14/BB$9</f>
        <v>0.95218922640121684</v>
      </c>
      <c r="BC43" s="19"/>
      <c r="BD43" s="64">
        <f t="shared" ref="BD43" si="175">BD14/BD$9</f>
        <v>0.98445101519762102</v>
      </c>
      <c r="BG43" s="6">
        <f t="shared" ref="BG43" si="176">BG14/BG$9</f>
        <v>1.0012565370110795</v>
      </c>
      <c r="BI43" s="6">
        <f t="shared" ref="BI43" si="177">BI14/BI$9</f>
        <v>1.0386657763538105</v>
      </c>
    </row>
    <row r="44" spans="1:61" x14ac:dyDescent="0.25">
      <c r="A44" t="str">
        <f t="shared" si="22"/>
        <v>Occitanie</v>
      </c>
      <c r="D44" s="6">
        <f t="shared" si="23"/>
        <v>1.0127638507646595</v>
      </c>
      <c r="F44" s="6">
        <f t="shared" si="23"/>
        <v>1.0768724764449307</v>
      </c>
      <c r="I44" s="6">
        <f t="shared" ref="I44" si="178">I15/I$9</f>
        <v>0.95931665074030281</v>
      </c>
      <c r="K44" s="6">
        <f t="shared" ref="K44" si="179">K15/K$9</f>
        <v>0.96400814810141133</v>
      </c>
      <c r="N44" s="6">
        <f t="shared" ref="N44" si="180">N15/N$9</f>
        <v>0.97818059796852397</v>
      </c>
      <c r="P44" s="6">
        <f t="shared" ref="P44" si="181">P15/P$9</f>
        <v>0.93546314932063568</v>
      </c>
      <c r="S44" s="6">
        <f t="shared" ref="S44" si="182">S15/S$9</f>
        <v>1.012210918324669</v>
      </c>
      <c r="U44" s="6">
        <f t="shared" ref="U44" si="183">U15/U$9</f>
        <v>0.9519042892021079</v>
      </c>
      <c r="V44" s="70"/>
      <c r="W44" s="19"/>
      <c r="X44" s="63">
        <f t="shared" ref="X44" si="184">X15/X$9</f>
        <v>1.0706605391944457</v>
      </c>
      <c r="Y44" s="19"/>
      <c r="Z44" s="64">
        <f t="shared" ref="Z44" si="185">Z15/Z$9</f>
        <v>1.0048940671821296</v>
      </c>
      <c r="AA44" s="70"/>
      <c r="AB44" s="19"/>
      <c r="AC44" s="63">
        <f t="shared" ref="AC44" si="186">AC15/AC$9</f>
        <v>1.018387048659857</v>
      </c>
      <c r="AD44" s="19"/>
      <c r="AE44" s="64">
        <f t="shared" ref="AE44" si="187">AE15/AE$9</f>
        <v>1.0688485898378344</v>
      </c>
      <c r="AF44" s="70"/>
      <c r="AG44" s="19"/>
      <c r="AH44" s="63">
        <f t="shared" ref="AH44" si="188">AH15/AH$9</f>
        <v>0.9554271004839201</v>
      </c>
      <c r="AI44" s="19"/>
      <c r="AJ44" s="64">
        <f t="shared" ref="AJ44" si="189">AJ15/AJ$9</f>
        <v>1.2119831313497023</v>
      </c>
      <c r="AK44" s="70"/>
      <c r="AL44" s="19"/>
      <c r="AM44" s="63">
        <f t="shared" ref="AM44" si="190">AM15/AM$9</f>
        <v>0.95908473292781249</v>
      </c>
      <c r="AN44" s="19"/>
      <c r="AO44" s="64">
        <f t="shared" ref="AO44" si="191">AO15/AO$9</f>
        <v>1.2405172033784941</v>
      </c>
      <c r="AP44" s="70"/>
      <c r="AQ44" s="19"/>
      <c r="AR44" s="63">
        <f t="shared" ref="AR44" si="192">AR15/AR$9</f>
        <v>0.9503715378131804</v>
      </c>
      <c r="AS44" s="19"/>
      <c r="AT44" s="64">
        <f t="shared" ref="AT44" si="193">AT15/AT$9</f>
        <v>1.0435910640723332</v>
      </c>
      <c r="AU44" s="70"/>
      <c r="AV44" s="19"/>
      <c r="AW44" s="63">
        <f t="shared" ref="AW44" si="194">AW15/AW$9</f>
        <v>0.94580994891523196</v>
      </c>
      <c r="AX44" s="19"/>
      <c r="AY44" s="64">
        <f t="shared" ref="AY44" si="195">AY15/AY$9</f>
        <v>0.96623666184806112</v>
      </c>
      <c r="AZ44" s="70"/>
      <c r="BA44" s="19"/>
      <c r="BB44" s="63">
        <f t="shared" ref="BB44" si="196">BB15/BB$9</f>
        <v>0.93853504254756481</v>
      </c>
      <c r="BC44" s="19"/>
      <c r="BD44" s="64">
        <f t="shared" ref="BD44" si="197">BD15/BD$9</f>
        <v>0.94364345281805018</v>
      </c>
      <c r="BG44" s="6">
        <f t="shared" ref="BG44" si="198">BG15/BG$9</f>
        <v>1.0045831816517052</v>
      </c>
      <c r="BI44" s="6">
        <f t="shared" ref="BI44" si="199">BI15/BI$9</f>
        <v>1.0682320285477256</v>
      </c>
    </row>
    <row r="45" spans="1:61" x14ac:dyDescent="0.25">
      <c r="A45" t="str">
        <f t="shared" si="22"/>
        <v>Pays de la Loire</v>
      </c>
      <c r="D45" s="6">
        <f t="shared" si="23"/>
        <v>0.95390969676272108</v>
      </c>
      <c r="F45" s="6">
        <f t="shared" si="23"/>
        <v>1.0297912934442273</v>
      </c>
      <c r="I45" s="6">
        <f t="shared" ref="I45" si="200">I16/I$9</f>
        <v>0.94902899588737688</v>
      </c>
      <c r="K45" s="6">
        <f t="shared" ref="K45" si="201">K16/K$9</f>
        <v>0.90078808467894045</v>
      </c>
      <c r="N45" s="6">
        <f t="shared" ref="N45" si="202">N16/N$9</f>
        <v>0.92345099823772159</v>
      </c>
      <c r="P45" s="6">
        <f t="shared" ref="P45" si="203">P16/P$9</f>
        <v>0.85997014820576112</v>
      </c>
      <c r="S45" s="6">
        <f t="shared" ref="S45" si="204">S16/S$9</f>
        <v>0.97386552896104916</v>
      </c>
      <c r="U45" s="6">
        <f t="shared" ref="U45" si="205">U16/U$9</f>
        <v>0.88977300372143642</v>
      </c>
      <c r="V45" s="70"/>
      <c r="W45" s="19"/>
      <c r="X45" s="63">
        <f t="shared" ref="X45" si="206">X16/X$9</f>
        <v>1.1165727468603748</v>
      </c>
      <c r="Y45" s="19"/>
      <c r="Z45" s="64">
        <f t="shared" ref="Z45" si="207">Z16/Z$9</f>
        <v>1.0175881782773568</v>
      </c>
      <c r="AA45" s="70"/>
      <c r="AB45" s="19"/>
      <c r="AC45" s="63">
        <f t="shared" ref="AC45" si="208">AC16/AC$9</f>
        <v>1.0137676864976881</v>
      </c>
      <c r="AD45" s="19"/>
      <c r="AE45" s="64">
        <f t="shared" ref="AE45" si="209">AE16/AE$9</f>
        <v>1.1006038336226338</v>
      </c>
      <c r="AF45" s="70"/>
      <c r="AG45" s="19"/>
      <c r="AH45" s="63">
        <f t="shared" ref="AH45" si="210">AH16/AH$9</f>
        <v>0.92217440806962614</v>
      </c>
      <c r="AI45" s="19"/>
      <c r="AJ45" s="64">
        <f t="shared" ref="AJ45" si="211">AJ16/AJ$9</f>
        <v>1.2878700828500105</v>
      </c>
      <c r="AK45" s="70"/>
      <c r="AL45" s="19"/>
      <c r="AM45" s="63">
        <f t="shared" ref="AM45" si="212">AM16/AM$9</f>
        <v>0.92036215682497047</v>
      </c>
      <c r="AN45" s="19"/>
      <c r="AO45" s="64">
        <f t="shared" ref="AO45" si="213">AO16/AO$9</f>
        <v>1.3191112114619528</v>
      </c>
      <c r="AP45" s="70"/>
      <c r="AQ45" s="19"/>
      <c r="AR45" s="63">
        <f t="shared" ref="AR45" si="214">AR16/AR$9</f>
        <v>0.90569131010107673</v>
      </c>
      <c r="AS45" s="19"/>
      <c r="AT45" s="64">
        <f t="shared" ref="AT45" si="215">AT16/AT$9</f>
        <v>1.0390934125707365</v>
      </c>
      <c r="AU45" s="70"/>
      <c r="AV45" s="19"/>
      <c r="AW45" s="63">
        <f t="shared" ref="AW45" si="216">AW16/AW$9</f>
        <v>0.91971052846331802</v>
      </c>
      <c r="AX45" s="19"/>
      <c r="AY45" s="64">
        <f t="shared" ref="AY45" si="217">AY16/AY$9</f>
        <v>0.93888899448148744</v>
      </c>
      <c r="AZ45" s="70"/>
      <c r="BA45" s="19"/>
      <c r="BB45" s="63">
        <f t="shared" ref="BB45" si="218">BB16/BB$9</f>
        <v>0.90437243509039067</v>
      </c>
      <c r="BC45" s="19"/>
      <c r="BD45" s="64">
        <f t="shared" ref="BD45" si="219">BD16/BD$9</f>
        <v>0.90964318301541347</v>
      </c>
      <c r="BG45" s="6">
        <f t="shared" ref="BG45" si="220">BG16/BG$9</f>
        <v>0.9497516720315955</v>
      </c>
      <c r="BI45" s="6">
        <f t="shared" ref="BI45" si="221">BI16/BI$9</f>
        <v>1.0253412793212395</v>
      </c>
    </row>
    <row r="46" spans="1:61" x14ac:dyDescent="0.25">
      <c r="A46" s="73" t="str">
        <f t="shared" si="22"/>
        <v>Provence-Alpes-Côte d’Azur</v>
      </c>
      <c r="B46" s="73"/>
      <c r="C46" s="73"/>
      <c r="D46" s="74">
        <f t="shared" si="23"/>
        <v>0.92463874376174449</v>
      </c>
      <c r="E46" s="73"/>
      <c r="F46" s="74">
        <f t="shared" si="23"/>
        <v>0.88577679955274558</v>
      </c>
      <c r="G46" s="73"/>
      <c r="H46" s="73"/>
      <c r="I46" s="74">
        <f t="shared" ref="I46" si="222">I17/I$9</f>
        <v>0.99760890879595177</v>
      </c>
      <c r="J46" s="73"/>
      <c r="K46" s="74">
        <f t="shared" ref="K46" si="223">K17/K$9</f>
        <v>0.96946815056859104</v>
      </c>
      <c r="L46" s="73"/>
      <c r="M46" s="73"/>
      <c r="N46" s="74">
        <f t="shared" ref="N46" si="224">N17/N$9</f>
        <v>0.92944486501915158</v>
      </c>
      <c r="O46" s="73"/>
      <c r="P46" s="74">
        <f t="shared" ref="P46" si="225">P17/P$9</f>
        <v>0.89278134633301143</v>
      </c>
      <c r="Q46" s="73"/>
      <c r="R46" s="73"/>
      <c r="S46" s="74">
        <f t="shared" ref="S46" si="226">S17/S$9</f>
        <v>0.94478782937855699</v>
      </c>
      <c r="T46" s="73"/>
      <c r="U46" s="74">
        <f t="shared" ref="U46" si="227">U17/U$9</f>
        <v>0.86369220960702298</v>
      </c>
      <c r="V46" s="75"/>
      <c r="W46" s="76"/>
      <c r="X46" s="77">
        <f t="shared" ref="X46" si="228">X17/X$9</f>
        <v>0.99202097220370522</v>
      </c>
      <c r="Y46" s="76"/>
      <c r="Z46" s="78">
        <f t="shared" ref="Z46" si="229">Z17/Z$9</f>
        <v>0.87974120984251603</v>
      </c>
      <c r="AA46" s="75"/>
      <c r="AB46" s="76"/>
      <c r="AC46" s="77">
        <f t="shared" ref="AC46" si="230">AC17/AC$9</f>
        <v>1.0080586568566021</v>
      </c>
      <c r="AD46" s="76"/>
      <c r="AE46" s="78">
        <f t="shared" ref="AE46" si="231">AE17/AE$9</f>
        <v>0.91810115712318119</v>
      </c>
      <c r="AF46" s="75"/>
      <c r="AG46" s="76"/>
      <c r="AH46" s="77">
        <f t="shared" ref="AH46" si="232">AH17/AH$9</f>
        <v>0.9693703304487129</v>
      </c>
      <c r="AI46" s="76"/>
      <c r="AJ46" s="78">
        <f t="shared" ref="AJ46" si="233">AJ17/AJ$9</f>
        <v>0.96717329327150514</v>
      </c>
      <c r="AK46" s="75"/>
      <c r="AL46" s="76"/>
      <c r="AM46" s="77">
        <f t="shared" ref="AM46" si="234">AM17/AM$9</f>
        <v>0.9728113529890452</v>
      </c>
      <c r="AN46" s="76"/>
      <c r="AO46" s="78">
        <f t="shared" ref="AO46" si="235">AO17/AO$9</f>
        <v>0.96986744906139721</v>
      </c>
      <c r="AP46" s="75"/>
      <c r="AQ46" s="76"/>
      <c r="AR46" s="77">
        <f t="shared" ref="AR46" si="236">AR17/AR$9</f>
        <v>0.95898209044400962</v>
      </c>
      <c r="AS46" s="76"/>
      <c r="AT46" s="78">
        <f t="shared" ref="AT46" si="237">AT17/AT$9</f>
        <v>0.96876195001128462</v>
      </c>
      <c r="AU46" s="75"/>
      <c r="AV46" s="76"/>
      <c r="AW46" s="77">
        <f t="shared" ref="AW46" si="238">AW17/AW$9</f>
        <v>0.9488752003948141</v>
      </c>
      <c r="AX46" s="76"/>
      <c r="AY46" s="78">
        <f t="shared" ref="AY46" si="239">AY17/AY$9</f>
        <v>0.91902317378863019</v>
      </c>
      <c r="AZ46" s="75"/>
      <c r="BA46" s="76"/>
      <c r="BB46" s="77">
        <f t="shared" ref="BB46" si="240">BB17/BB$9</f>
        <v>0.95858487804140113</v>
      </c>
      <c r="BC46" s="76"/>
      <c r="BD46" s="78">
        <f t="shared" ref="BD46" si="241">BD17/BD$9</f>
        <v>0.93775068720584265</v>
      </c>
      <c r="BE46" s="73"/>
      <c r="BF46" s="73"/>
      <c r="BG46" s="74">
        <f t="shared" ref="BG46" si="242">BG17/BG$9</f>
        <v>0.93160893263977596</v>
      </c>
      <c r="BH46" s="73"/>
      <c r="BI46" s="74">
        <f t="shared" ref="BI46" si="243">BI17/BI$9</f>
        <v>0.89249896494111469</v>
      </c>
    </row>
    <row r="47" spans="1:61" x14ac:dyDescent="0.25">
      <c r="A47" t="str">
        <f t="shared" si="22"/>
        <v>Ile</v>
      </c>
      <c r="D47" s="6">
        <f t="shared" si="23"/>
        <v>0.945083263493526</v>
      </c>
      <c r="F47" s="6">
        <f t="shared" si="23"/>
        <v>1.1068573887676034</v>
      </c>
      <c r="I47" s="6">
        <f t="shared" ref="I47" si="244">I18/I$9</f>
        <v>1.0405713043038527</v>
      </c>
      <c r="K47" s="6">
        <f t="shared" ref="K47" si="245">K18/K$9</f>
        <v>0.93572567711056642</v>
      </c>
      <c r="N47" s="6">
        <f t="shared" ref="N47" si="246">N18/N$9</f>
        <v>0.99026262748768035</v>
      </c>
      <c r="P47" s="6">
        <f t="shared" ref="P47" si="247">P18/P$9</f>
        <v>0.88367992723226463</v>
      </c>
      <c r="S47" s="6">
        <f t="shared" ref="S47" si="248">S18/S$9</f>
        <v>1.0436755763865651</v>
      </c>
      <c r="U47" s="6">
        <f t="shared" ref="U47" si="249">U18/U$9</f>
        <v>0.94170063525466607</v>
      </c>
      <c r="V47" s="70"/>
      <c r="W47" s="19"/>
      <c r="X47" s="63">
        <f t="shared" ref="X47" si="250">X18/X$9</f>
        <v>1.2046356075131068</v>
      </c>
      <c r="Y47" s="19"/>
      <c r="Z47" s="64">
        <f t="shared" ref="Z47" si="251">Z18/Z$9</f>
        <v>1.177553920744937</v>
      </c>
      <c r="AA47" s="70"/>
      <c r="AB47" s="19"/>
      <c r="AC47" s="63">
        <f t="shared" ref="AC47" si="252">AC18/AC$9</f>
        <v>1.0068980452958824</v>
      </c>
      <c r="AD47" s="19"/>
      <c r="AE47" s="64">
        <f t="shared" ref="AE47" si="253">AE18/AE$9</f>
        <v>1.2562804004585943</v>
      </c>
      <c r="AF47" s="70"/>
      <c r="AG47" s="19"/>
      <c r="AH47" s="63">
        <f t="shared" ref="AH47" si="254">AH18/AH$9</f>
        <v>0.88182468661651181</v>
      </c>
      <c r="AI47" s="19"/>
      <c r="AJ47" s="64">
        <f t="shared" ref="AJ47" si="255">AJ18/AJ$9</f>
        <v>1.5530121274833717</v>
      </c>
      <c r="AK47" s="70"/>
      <c r="AL47" s="19"/>
      <c r="AM47" s="63">
        <f t="shared" ref="AM47" si="256">AM18/AM$9</f>
        <v>0.87642838176628202</v>
      </c>
      <c r="AN47" s="19"/>
      <c r="AO47" s="64">
        <f t="shared" ref="AO47" si="257">AO18/AO$9</f>
        <v>1.6055243241297805</v>
      </c>
      <c r="AP47" s="70"/>
      <c r="AQ47" s="19"/>
      <c r="AR47" s="63">
        <f t="shared" ref="AR47" si="258">AR18/AR$9</f>
        <v>0.85638699976621957</v>
      </c>
      <c r="AS47" s="19"/>
      <c r="AT47" s="64">
        <f t="shared" ref="AT47" si="259">AT18/AT$9</f>
        <v>1.0614248367147152</v>
      </c>
      <c r="AU47" s="70"/>
      <c r="AV47" s="19"/>
      <c r="AW47" s="63">
        <f t="shared" ref="AW47" si="260">AW18/AW$9</f>
        <v>0.86561155396078715</v>
      </c>
      <c r="AX47" s="19"/>
      <c r="AY47" s="64">
        <f t="shared" ref="AY47" si="261">AY18/AY$9</f>
        <v>0.90575681842795874</v>
      </c>
      <c r="AZ47" s="70"/>
      <c r="BA47" s="19"/>
      <c r="BB47" s="63">
        <f t="shared" ref="BB47" si="262">BB18/BB$9</f>
        <v>0.86984537741065426</v>
      </c>
      <c r="BC47" s="19"/>
      <c r="BD47" s="64">
        <f t="shared" ref="BD47" si="263">BD18/BD$9</f>
        <v>0.88468422977484173</v>
      </c>
      <c r="BG47" s="6">
        <f t="shared" ref="BG47" si="264">BG18/BG$9</f>
        <v>0.94186897813008952</v>
      </c>
      <c r="BI47" s="6">
        <f t="shared" ref="BI47" si="265">BI18/BI$9</f>
        <v>1.1031665102930699</v>
      </c>
    </row>
    <row r="48" spans="1:61" x14ac:dyDescent="0.25">
      <c r="A48" s="47" t="str">
        <f t="shared" si="22"/>
        <v>Code 5</v>
      </c>
      <c r="D48" s="6"/>
      <c r="F48" s="6"/>
      <c r="I48" s="6"/>
      <c r="K48" s="6"/>
      <c r="N48" s="6"/>
      <c r="P48" s="6"/>
      <c r="S48" s="6"/>
      <c r="U48" s="6"/>
      <c r="V48" s="70"/>
      <c r="W48" s="19"/>
      <c r="X48" s="63"/>
      <c r="Y48" s="19"/>
      <c r="Z48" s="64"/>
      <c r="AA48" s="70"/>
      <c r="AB48" s="19"/>
      <c r="AC48" s="63"/>
      <c r="AD48" s="19"/>
      <c r="AE48" s="64"/>
      <c r="AF48" s="70"/>
      <c r="AG48" s="19"/>
      <c r="AH48" s="63"/>
      <c r="AI48" s="19"/>
      <c r="AJ48" s="64"/>
      <c r="AK48" s="70"/>
      <c r="AL48" s="19"/>
      <c r="AM48" s="63"/>
      <c r="AN48" s="19"/>
      <c r="AO48" s="64"/>
      <c r="AP48" s="70"/>
      <c r="AQ48" s="19"/>
      <c r="AR48" s="63"/>
      <c r="AS48" s="19"/>
      <c r="AT48" s="64"/>
      <c r="AU48" s="70"/>
      <c r="AV48" s="19"/>
      <c r="AW48" s="63"/>
      <c r="AX48" s="19"/>
      <c r="AY48" s="64"/>
      <c r="AZ48" s="70"/>
      <c r="BA48" s="19"/>
      <c r="BB48" s="63"/>
      <c r="BC48" s="19"/>
      <c r="BD48" s="64"/>
      <c r="BG48" s="6"/>
      <c r="BI48" s="6"/>
    </row>
    <row r="49" spans="1:61" x14ac:dyDescent="0.25">
      <c r="A49" t="str">
        <f t="shared" si="22"/>
        <v>Corse</v>
      </c>
      <c r="D49" s="6">
        <f t="shared" si="23"/>
        <v>4.6994532643591404E-4</v>
      </c>
      <c r="F49" s="6">
        <f t="shared" si="23"/>
        <v>0</v>
      </c>
      <c r="I49" s="6">
        <f t="shared" ref="I49" si="266">I20/I$9</f>
        <v>0</v>
      </c>
      <c r="K49" s="6">
        <f t="shared" ref="K49" si="267">K20/K$9</f>
        <v>0</v>
      </c>
      <c r="N49" s="6">
        <f t="shared" ref="N49" si="268">N20/N$9</f>
        <v>0</v>
      </c>
      <c r="P49" s="6">
        <f t="shared" ref="P49" si="269">P20/P$9</f>
        <v>0</v>
      </c>
      <c r="S49" s="6">
        <f t="shared" ref="S49" si="270">S20/S$9</f>
        <v>0</v>
      </c>
      <c r="U49" s="6">
        <f t="shared" ref="U49" si="271">U20/U$9</f>
        <v>0</v>
      </c>
      <c r="V49" s="70"/>
      <c r="W49" s="19"/>
      <c r="X49" s="63">
        <f t="shared" ref="X49" si="272">X20/X$9</f>
        <v>0</v>
      </c>
      <c r="Y49" s="19"/>
      <c r="Z49" s="64">
        <f t="shared" ref="Z49" si="273">Z20/Z$9</f>
        <v>0</v>
      </c>
      <c r="AA49" s="70"/>
      <c r="AB49" s="19"/>
      <c r="AC49" s="63">
        <f t="shared" ref="AC49" si="274">AC20/AC$9</f>
        <v>2.2710369261850802E-3</v>
      </c>
      <c r="AD49" s="19"/>
      <c r="AE49" s="64">
        <f t="shared" ref="AE49" si="275">AE20/AE$9</f>
        <v>0</v>
      </c>
      <c r="AF49" s="70"/>
      <c r="AG49" s="19"/>
      <c r="AH49" s="63">
        <f t="shared" ref="AH49" si="276">AH20/AH$9</f>
        <v>0</v>
      </c>
      <c r="AI49" s="19"/>
      <c r="AJ49" s="64">
        <f t="shared" ref="AJ49" si="277">AJ20/AJ$9</f>
        <v>0</v>
      </c>
      <c r="AK49" s="70"/>
      <c r="AL49" s="19"/>
      <c r="AM49" s="63">
        <f t="shared" ref="AM49" si="278">AM20/AM$9</f>
        <v>0</v>
      </c>
      <c r="AN49" s="19"/>
      <c r="AO49" s="64">
        <f t="shared" ref="AO49" si="279">AO20/AO$9</f>
        <v>0</v>
      </c>
      <c r="AP49" s="70"/>
      <c r="AQ49" s="19"/>
      <c r="AR49" s="63">
        <f t="shared" ref="AR49" si="280">AR20/AR$9</f>
        <v>0</v>
      </c>
      <c r="AS49" s="19"/>
      <c r="AT49" s="64">
        <f t="shared" ref="AT49" si="281">AT20/AT$9</f>
        <v>0</v>
      </c>
      <c r="AU49" s="70"/>
      <c r="AV49" s="19"/>
      <c r="AW49" s="63">
        <f t="shared" ref="AW49" si="282">AW20/AW$9</f>
        <v>0</v>
      </c>
      <c r="AX49" s="19"/>
      <c r="AY49" s="64">
        <f t="shared" ref="AY49" si="283">AY20/AY$9</f>
        <v>0</v>
      </c>
      <c r="AZ49" s="70"/>
      <c r="BA49" s="19"/>
      <c r="BB49" s="63">
        <f t="shared" ref="BB49" si="284">BB20/BB$9</f>
        <v>0</v>
      </c>
      <c r="BC49" s="19"/>
      <c r="BD49" s="64">
        <f t="shared" ref="BD49" si="285">BD20/BD$9</f>
        <v>0</v>
      </c>
      <c r="BG49" s="6">
        <f t="shared" ref="BG49" si="286">BG20/BG$9</f>
        <v>7.2476991060217103E-4</v>
      </c>
      <c r="BI49" s="6">
        <f t="shared" ref="BI49" si="287">BI20/BI$9</f>
        <v>0</v>
      </c>
    </row>
    <row r="50" spans="1:61" x14ac:dyDescent="0.25">
      <c r="A50" t="str">
        <f t="shared" si="22"/>
        <v>Guadeloupe</v>
      </c>
      <c r="D50" s="6">
        <f t="shared" si="23"/>
        <v>1.1324838336415146</v>
      </c>
      <c r="F50" s="6">
        <f t="shared" si="23"/>
        <v>1.4244288223247643</v>
      </c>
      <c r="I50" s="6">
        <f t="shared" ref="I50" si="288">I21/I$9</f>
        <v>1.9041711886167783</v>
      </c>
      <c r="K50" s="6">
        <f t="shared" ref="K50" si="289">K21/K$9</f>
        <v>0.90129224047785661</v>
      </c>
      <c r="N50" s="6">
        <f t="shared" ref="N50" si="290">N21/N$9</f>
        <v>1.6861070768859583</v>
      </c>
      <c r="P50" s="6">
        <f t="shared" ref="P50" si="291">P21/P$9</f>
        <v>0.97178839144030127</v>
      </c>
      <c r="S50" s="6">
        <f t="shared" ref="S50" si="292">S21/S$9</f>
        <v>1.7004729553146667</v>
      </c>
      <c r="U50" s="6">
        <f t="shared" ref="U50" si="293">U21/U$9</f>
        <v>1.2801163219926877</v>
      </c>
      <c r="V50" s="70"/>
      <c r="W50" s="19"/>
      <c r="X50" s="63">
        <f t="shared" ref="X50" si="294">X21/X$9</f>
        <v>1.8655995412307442</v>
      </c>
      <c r="Y50" s="19"/>
      <c r="Z50" s="64">
        <f t="shared" ref="Z50" si="295">Z21/Z$9</f>
        <v>1.9296671591802683</v>
      </c>
      <c r="AA50" s="70"/>
      <c r="AB50" s="19"/>
      <c r="AC50" s="63">
        <f t="shared" ref="AC50" si="296">AC21/AC$9</f>
        <v>1.2575230359330527</v>
      </c>
      <c r="AD50" s="19"/>
      <c r="AE50" s="64">
        <f t="shared" ref="AE50" si="297">AE21/AE$9</f>
        <v>2.0290368576973821</v>
      </c>
      <c r="AF50" s="70"/>
      <c r="AG50" s="19"/>
      <c r="AH50" s="63">
        <f t="shared" ref="AH50" si="298">AH21/AH$9</f>
        <v>0.98913433202653789</v>
      </c>
      <c r="AI50" s="19"/>
      <c r="AJ50" s="64">
        <f t="shared" ref="AJ50" si="299">AJ21/AJ$9</f>
        <v>2.448150865638913</v>
      </c>
      <c r="AK50" s="70"/>
      <c r="AL50" s="19"/>
      <c r="AM50" s="63">
        <f t="shared" ref="AM50" si="300">AM21/AM$9</f>
        <v>0.93065863105132363</v>
      </c>
      <c r="AN50" s="19"/>
      <c r="AO50" s="64">
        <f t="shared" ref="AO50" si="301">AO21/AO$9</f>
        <v>2.3304610998755573</v>
      </c>
      <c r="AP50" s="70"/>
      <c r="AQ50" s="19"/>
      <c r="AR50" s="63">
        <f t="shared" ref="AR50" si="302">AR21/AR$9</f>
        <v>0.83990367785882336</v>
      </c>
      <c r="AS50" s="19"/>
      <c r="AT50" s="64">
        <f t="shared" ref="AT50" si="303">AT21/AT$9</f>
        <v>1.2279130334734361</v>
      </c>
      <c r="AU50" s="70"/>
      <c r="AV50" s="19"/>
      <c r="AW50" s="63">
        <f t="shared" ref="AW50" si="304">AW21/AW$9</f>
        <v>0.74308893237827767</v>
      </c>
      <c r="AX50" s="19"/>
      <c r="AY50" s="64">
        <f t="shared" ref="AY50" si="305">AY21/AY$9</f>
        <v>0.82188878497292994</v>
      </c>
      <c r="AZ50" s="70"/>
      <c r="BA50" s="19"/>
      <c r="BB50" s="63">
        <f t="shared" ref="BB50" si="306">BB21/BB$9</f>
        <v>0.83999475518340017</v>
      </c>
      <c r="BC50" s="19"/>
      <c r="BD50" s="64">
        <f t="shared" ref="BD50" si="307">BD21/BD$9</f>
        <v>0.90790541108300937</v>
      </c>
      <c r="BG50" s="6">
        <f t="shared" ref="BG50" si="308">BG21/BG$9</f>
        <v>1.115417549337989</v>
      </c>
      <c r="BI50" s="6">
        <f t="shared" ref="BI50" si="309">BI21/BI$9</f>
        <v>1.4031481648582087</v>
      </c>
    </row>
    <row r="51" spans="1:61" x14ac:dyDescent="0.25">
      <c r="A51" t="str">
        <f t="shared" si="22"/>
        <v>Guyane</v>
      </c>
      <c r="D51" s="6">
        <f t="shared" si="23"/>
        <v>0.20624786099631018</v>
      </c>
      <c r="F51" s="6">
        <f t="shared" si="23"/>
        <v>0.20440443041860937</v>
      </c>
      <c r="I51" s="6">
        <f t="shared" ref="I51" si="310">I22/I$9</f>
        <v>0.22275020088165087</v>
      </c>
      <c r="K51" s="6">
        <f t="shared" ref="K51" si="311">K22/K$9</f>
        <v>0.19010913134487489</v>
      </c>
      <c r="N51" s="6">
        <f t="shared" ref="N51" si="312">N22/N$9</f>
        <v>0.36846177856947537</v>
      </c>
      <c r="P51" s="6">
        <f t="shared" ref="P51" si="313">P22/P$9</f>
        <v>0.3643835790950688</v>
      </c>
      <c r="S51" s="6">
        <f t="shared" ref="S51" si="314">S22/S$9</f>
        <v>0.3901278640821832</v>
      </c>
      <c r="U51" s="6">
        <f t="shared" ref="U51" si="315">U22/U$9</f>
        <v>0.38906255982911225</v>
      </c>
      <c r="V51" s="70"/>
      <c r="W51" s="19"/>
      <c r="X51" s="63">
        <f t="shared" ref="X51" si="316">X22/X$9</f>
        <v>0.35026526723164092</v>
      </c>
      <c r="Y51" s="19"/>
      <c r="Z51" s="64">
        <f t="shared" ref="Z51" si="317">Z22/Z$9</f>
        <v>0.40534980893491701</v>
      </c>
      <c r="AA51" s="70"/>
      <c r="AB51" s="19"/>
      <c r="AC51" s="63">
        <f t="shared" ref="AC51" si="318">AC22/AC$9</f>
        <v>0.20910790505987073</v>
      </c>
      <c r="AD51" s="19"/>
      <c r="AE51" s="64">
        <f t="shared" ref="AE51" si="319">AE22/AE$9</f>
        <v>0.29687612128458768</v>
      </c>
      <c r="AF51" s="70"/>
      <c r="AG51" s="19"/>
      <c r="AH51" s="63">
        <f t="shared" ref="AH51" si="320">AH22/AH$9</f>
        <v>0.18244254931742732</v>
      </c>
      <c r="AI51" s="19"/>
      <c r="AJ51" s="64">
        <f t="shared" ref="AJ51" si="321">AJ22/AJ$9</f>
        <v>0.35117505918993214</v>
      </c>
      <c r="AK51" s="70"/>
      <c r="AL51" s="19"/>
      <c r="AM51" s="63">
        <f t="shared" ref="AM51" si="322">AM22/AM$9</f>
        <v>0.1995204407918939</v>
      </c>
      <c r="AN51" s="19"/>
      <c r="AO51" s="64">
        <f t="shared" ref="AO51" si="323">AO22/AO$9</f>
        <v>0.35810573517861671</v>
      </c>
      <c r="AP51" s="70"/>
      <c r="AQ51" s="19"/>
      <c r="AR51" s="63">
        <f t="shared" ref="AR51" si="324">AR22/AR$9</f>
        <v>0.17926336154568803</v>
      </c>
      <c r="AS51" s="19"/>
      <c r="AT51" s="64">
        <f t="shared" ref="AT51" si="325">AT22/AT$9</f>
        <v>0.16226559850220026</v>
      </c>
      <c r="AU51" s="70"/>
      <c r="AV51" s="19"/>
      <c r="AW51" s="63">
        <f t="shared" ref="AW51" si="326">AW22/AW$9</f>
        <v>0.17579773209518756</v>
      </c>
      <c r="AX51" s="19"/>
      <c r="AY51" s="64">
        <f t="shared" ref="AY51" si="327">AY22/AY$9</f>
        <v>0.12495096907135055</v>
      </c>
      <c r="AZ51" s="70"/>
      <c r="BA51" s="19"/>
      <c r="BB51" s="63">
        <f t="shared" ref="BB51" si="328">BB22/BB$9</f>
        <v>0.13553005941723875</v>
      </c>
      <c r="BC51" s="19"/>
      <c r="BD51" s="64">
        <f t="shared" ref="BD51" si="329">BD22/BD$9</f>
        <v>9.7940714292944736E-2</v>
      </c>
      <c r="BG51" s="6">
        <f t="shared" ref="BG51" si="330">BG22/BG$9</f>
        <v>0.20723585078722501</v>
      </c>
      <c r="BI51" s="6">
        <f t="shared" ref="BI51" si="331">BI22/BI$9</f>
        <v>0.205410914223111</v>
      </c>
    </row>
    <row r="52" spans="1:61" x14ac:dyDescent="0.25">
      <c r="A52" t="str">
        <f t="shared" si="22"/>
        <v>La Réunion</v>
      </c>
      <c r="D52" s="6">
        <f t="shared" si="23"/>
        <v>0.30926221812842986</v>
      </c>
      <c r="F52" s="6">
        <f t="shared" si="23"/>
        <v>0.36838178927927878</v>
      </c>
      <c r="I52" s="6">
        <f t="shared" ref="I52" si="332">I23/I$9</f>
        <v>0.53853124820150444</v>
      </c>
      <c r="K52" s="6">
        <f t="shared" ref="K52" si="333">K23/K$9</f>
        <v>0.29878434330847592</v>
      </c>
      <c r="N52" s="6">
        <f t="shared" ref="N52" si="334">N23/N$9</f>
        <v>0.78701397214385505</v>
      </c>
      <c r="P52" s="6">
        <f t="shared" ref="P52" si="335">P23/P$9</f>
        <v>0.57697195050014638</v>
      </c>
      <c r="S52" s="6">
        <f t="shared" ref="S52" si="336">S23/S$9</f>
        <v>0.98940545729508989</v>
      </c>
      <c r="U52" s="6">
        <f t="shared" ref="U52" si="337">U23/U$9</f>
        <v>1.0611616830387416</v>
      </c>
      <c r="V52" s="70"/>
      <c r="W52" s="19"/>
      <c r="X52" s="63">
        <f t="shared" ref="X52" si="338">X23/X$9</f>
        <v>0.91308027235004097</v>
      </c>
      <c r="Y52" s="19"/>
      <c r="Z52" s="64">
        <f t="shared" ref="Z52" si="339">Z23/Z$9</f>
        <v>1.2238395866406337</v>
      </c>
      <c r="AA52" s="70"/>
      <c r="AB52" s="19"/>
      <c r="AC52" s="63">
        <f t="shared" ref="AC52" si="340">AC23/AC$9</f>
        <v>0.62964948347324512</v>
      </c>
      <c r="AD52" s="19"/>
      <c r="AE52" s="64">
        <f t="shared" ref="AE52" si="341">AE23/AE$9</f>
        <v>1.3746694628870579</v>
      </c>
      <c r="AF52" s="70"/>
      <c r="AG52" s="19"/>
      <c r="AH52" s="63">
        <f t="shared" ref="AH52" si="342">AH23/AH$9</f>
        <v>0.42079668397801157</v>
      </c>
      <c r="AI52" s="19"/>
      <c r="AJ52" s="64">
        <f t="shared" ref="AJ52" si="343">AJ23/AJ$9</f>
        <v>1.2761885271908118</v>
      </c>
      <c r="AK52" s="70"/>
      <c r="AL52" s="19"/>
      <c r="AM52" s="63">
        <f t="shared" ref="AM52" si="344">AM23/AM$9</f>
        <v>0.37792276997100471</v>
      </c>
      <c r="AN52" s="19"/>
      <c r="AO52" s="64">
        <f t="shared" ref="AO52" si="345">AO23/AO$9</f>
        <v>1.0807406640532402</v>
      </c>
      <c r="AP52" s="70"/>
      <c r="AQ52" s="19"/>
      <c r="AR52" s="63">
        <f t="shared" ref="AR52" si="346">AR23/AR$9</f>
        <v>0.32963272764526186</v>
      </c>
      <c r="AS52" s="19"/>
      <c r="AT52" s="64">
        <f t="shared" ref="AT52" si="347">AT23/AT$9</f>
        <v>0.46367168538951609</v>
      </c>
      <c r="AU52" s="70"/>
      <c r="AV52" s="19"/>
      <c r="AW52" s="63">
        <f t="shared" ref="AW52" si="348">AW23/AW$9</f>
        <v>0.31941106466182628</v>
      </c>
      <c r="AX52" s="19"/>
      <c r="AY52" s="64">
        <f t="shared" ref="AY52" si="349">AY23/AY$9</f>
        <v>0.3175357622514271</v>
      </c>
      <c r="AZ52" s="70"/>
      <c r="BA52" s="19"/>
      <c r="BB52" s="63">
        <f t="shared" ref="BB52" si="350">BB23/BB$9</f>
        <v>0.25736015801241657</v>
      </c>
      <c r="BC52" s="19"/>
      <c r="BD52" s="64">
        <f t="shared" ref="BD52" si="351">BD23/BD$9</f>
        <v>0.24096044696476149</v>
      </c>
      <c r="BG52" s="6">
        <f t="shared" ref="BG52" si="352">BG23/BG$9</f>
        <v>0.34068707444297319</v>
      </c>
      <c r="BI52" s="6">
        <f t="shared" ref="BI52" si="353">BI23/BI$9</f>
        <v>0.40728447166704262</v>
      </c>
    </row>
    <row r="53" spans="1:61" x14ac:dyDescent="0.25">
      <c r="A53" t="str">
        <f t="shared" si="22"/>
        <v>Martinique</v>
      </c>
      <c r="D53" s="6">
        <f t="shared" si="23"/>
        <v>0.42386061416099202</v>
      </c>
      <c r="F53" s="6">
        <f t="shared" si="23"/>
        <v>0.43467972831394691</v>
      </c>
      <c r="I53" s="6">
        <f t="shared" ref="I53" si="354">I24/I$9</f>
        <v>0.40890498710111806</v>
      </c>
      <c r="K53" s="6">
        <f t="shared" ref="K53" si="355">K24/K$9</f>
        <v>0.33679500379161925</v>
      </c>
      <c r="N53" s="6">
        <f t="shared" ref="N53" si="356">N24/N$9</f>
        <v>0.61914879842008785</v>
      </c>
      <c r="P53" s="6">
        <f t="shared" ref="P53" si="357">P24/P$9</f>
        <v>0.71304708050206833</v>
      </c>
      <c r="S53" s="6">
        <f t="shared" ref="S53" si="358">S24/S$9</f>
        <v>0.69520642061430582</v>
      </c>
      <c r="U53" s="6">
        <f t="shared" ref="U53" si="359">U24/U$9</f>
        <v>0.70714415705644273</v>
      </c>
      <c r="V53" s="70"/>
      <c r="W53" s="19"/>
      <c r="X53" s="63">
        <f t="shared" ref="X53" si="360">X24/X$9</f>
        <v>0.68031524847218194</v>
      </c>
      <c r="Y53" s="19"/>
      <c r="Z53" s="64">
        <f t="shared" ref="Z53" si="361">Z24/Z$9</f>
        <v>0.65236887928472909</v>
      </c>
      <c r="AA53" s="70"/>
      <c r="AB53" s="19"/>
      <c r="AC53" s="63">
        <f t="shared" ref="AC53" si="362">AC24/AC$9</f>
        <v>0.55185779613573938</v>
      </c>
      <c r="AD53" s="19"/>
      <c r="AE53" s="64">
        <f t="shared" ref="AE53" si="363">AE24/AE$9</f>
        <v>0.6274423366643137</v>
      </c>
      <c r="AF53" s="70"/>
      <c r="AG53" s="19"/>
      <c r="AH53" s="63">
        <f t="shared" ref="AH53" si="364">AH24/AH$9</f>
        <v>0.49332916078385775</v>
      </c>
      <c r="AI53" s="19"/>
      <c r="AJ53" s="64">
        <f t="shared" ref="AJ53" si="365">AJ24/AJ$9</f>
        <v>0.91191594190525727</v>
      </c>
      <c r="AK53" s="70"/>
      <c r="AL53" s="19"/>
      <c r="AM53" s="63">
        <f t="shared" ref="AM53" si="366">AM24/AM$9</f>
        <v>0.50577342014665372</v>
      </c>
      <c r="AN53" s="19"/>
      <c r="AO53" s="64">
        <f t="shared" ref="AO53" si="367">AO24/AO$9</f>
        <v>0.97493964052484061</v>
      </c>
      <c r="AP53" s="70"/>
      <c r="AQ53" s="19"/>
      <c r="AR53" s="63">
        <f t="shared" ref="AR53" si="368">AR24/AR$9</f>
        <v>0.51151459978704084</v>
      </c>
      <c r="AS53" s="19"/>
      <c r="AT53" s="64">
        <f t="shared" ref="AT53" si="369">AT24/AT$9</f>
        <v>0.6312649529073725</v>
      </c>
      <c r="AU53" s="70"/>
      <c r="AV53" s="19"/>
      <c r="AW53" s="63">
        <f t="shared" ref="AW53" si="370">AW24/AW$9</f>
        <v>0.50487282032132252</v>
      </c>
      <c r="AX53" s="19"/>
      <c r="AY53" s="64">
        <f t="shared" ref="AY53" si="371">AY24/AY$9</f>
        <v>0.48530619953099829</v>
      </c>
      <c r="AZ53" s="70"/>
      <c r="BA53" s="19"/>
      <c r="BB53" s="63">
        <f t="shared" ref="BB53" si="372">BB24/BB$9</f>
        <v>0.49542578538624188</v>
      </c>
      <c r="BC53" s="19"/>
      <c r="BD53" s="64">
        <f t="shared" ref="BD53" si="373">BD24/BD$9</f>
        <v>0.46212127972111972</v>
      </c>
      <c r="BG53" s="6">
        <f t="shared" ref="BG53" si="374">BG24/BG$9</f>
        <v>0.43906435985495257</v>
      </c>
      <c r="BI53" s="6">
        <f t="shared" ref="BI53" si="375">BI24/BI$9</f>
        <v>0.45026882641480287</v>
      </c>
    </row>
    <row r="54" spans="1:61" x14ac:dyDescent="0.25">
      <c r="A54" t="str">
        <f t="shared" si="22"/>
        <v>Mayotte</v>
      </c>
      <c r="D54" s="6">
        <f t="shared" si="23"/>
        <v>0.34947333313150125</v>
      </c>
      <c r="F54" s="6">
        <f t="shared" si="23"/>
        <v>0.46246744900641162</v>
      </c>
      <c r="I54" s="6">
        <f t="shared" ref="I54" si="376">I25/I$9</f>
        <v>0.52350309157635966</v>
      </c>
      <c r="K54" s="6">
        <f t="shared" ref="K54" si="377">K25/K$9</f>
        <v>0.71987713883592597</v>
      </c>
      <c r="N54" s="6">
        <f t="shared" ref="N54" si="378">N25/N$9</f>
        <v>0.73358145161457911</v>
      </c>
      <c r="P54" s="6">
        <f t="shared" ref="P54" si="379">P25/P$9</f>
        <v>1.0361150796842675</v>
      </c>
      <c r="S54" s="6">
        <f t="shared" ref="S54" si="380">S25/S$9</f>
        <v>0.79972125836089403</v>
      </c>
      <c r="U54" s="6">
        <f t="shared" ref="U54" si="381">U25/U$9</f>
        <v>1.1974333281643084</v>
      </c>
      <c r="V54" s="70"/>
      <c r="W54" s="19"/>
      <c r="X54" s="63">
        <f t="shared" ref="X54" si="382">X25/X$9</f>
        <v>0.66855965676598439</v>
      </c>
      <c r="Y54" s="19"/>
      <c r="Z54" s="64">
        <f t="shared" ref="Z54" si="383">Z25/Z$9</f>
        <v>1.1787527006910954</v>
      </c>
      <c r="AA54" s="70"/>
      <c r="AB54" s="19"/>
      <c r="AC54" s="63">
        <f t="shared" ref="AC54" si="384">AC25/AC$9</f>
        <v>0.31991340650026434</v>
      </c>
      <c r="AD54" s="19"/>
      <c r="AE54" s="64">
        <f t="shared" ref="AE54" si="385">AE25/AE$9</f>
        <v>0.64253100980618216</v>
      </c>
      <c r="AF54" s="70"/>
      <c r="AG54" s="19"/>
      <c r="AH54" s="63">
        <f t="shared" ref="AH54" si="386">AH25/AH$9</f>
        <v>0.26517360763562159</v>
      </c>
      <c r="AI54" s="19"/>
      <c r="AJ54" s="64">
        <f t="shared" ref="AJ54" si="387">AJ25/AJ$9</f>
        <v>0.68107909647746934</v>
      </c>
      <c r="AK54" s="70"/>
      <c r="AL54" s="19"/>
      <c r="AM54" s="63">
        <f t="shared" ref="AM54" si="388">AM25/AM$9</f>
        <v>0.29380620015332093</v>
      </c>
      <c r="AN54" s="19"/>
      <c r="AO54" s="64">
        <f t="shared" ref="AO54" si="389">AO25/AO$9</f>
        <v>0.6716554466889274</v>
      </c>
      <c r="AP54" s="70"/>
      <c r="AQ54" s="19"/>
      <c r="AR54" s="63">
        <f t="shared" ref="AR54" si="390">AR25/AR$9</f>
        <v>0.28118327629678402</v>
      </c>
      <c r="AS54" s="19"/>
      <c r="AT54" s="64">
        <f t="shared" ref="AT54" si="391">AT25/AT$9</f>
        <v>0.33271215787064268</v>
      </c>
      <c r="AU54" s="70"/>
      <c r="AV54" s="19"/>
      <c r="AW54" s="63">
        <f t="shared" ref="AW54" si="392">AW25/AW$9</f>
        <v>0.27059002418595673</v>
      </c>
      <c r="AX54" s="19"/>
      <c r="AY54" s="64">
        <f t="shared" ref="AY54" si="393">AY25/AY$9</f>
        <v>0.22969344818332318</v>
      </c>
      <c r="AZ54" s="70"/>
      <c r="BA54" s="19"/>
      <c r="BB54" s="63">
        <f t="shared" ref="BB54" si="394">BB25/BB$9</f>
        <v>0.18137137832886185</v>
      </c>
      <c r="BC54" s="19"/>
      <c r="BD54" s="64">
        <f t="shared" ref="BD54" si="395">BD25/BD$9</f>
        <v>0.14232372907370516</v>
      </c>
      <c r="BG54" s="6">
        <f t="shared" ref="BG54" si="396">BG25/BG$9</f>
        <v>0.34642987644232309</v>
      </c>
      <c r="BI54" s="6">
        <f t="shared" ref="BI54" si="397">BI25/BI$9</f>
        <v>0.458531587228244</v>
      </c>
    </row>
    <row r="55" spans="1:61" x14ac:dyDescent="0.25">
      <c r="A55" t="str">
        <f>A27</f>
        <v>Saint Barthélémy</v>
      </c>
      <c r="D55" s="6">
        <f t="shared" si="23"/>
        <v>0.18999780532716526</v>
      </c>
      <c r="F55" s="6">
        <f t="shared" si="23"/>
        <v>0.24806132308871776</v>
      </c>
      <c r="I55" s="6">
        <f t="shared" ref="I55" si="398">I26/I$9</f>
        <v>0.31485469318975179</v>
      </c>
      <c r="K55" s="6">
        <f t="shared" ref="K55" si="399">K26/K$9</f>
        <v>0.40500952847842175</v>
      </c>
      <c r="N55" s="6">
        <f t="shared" ref="N55" si="400">N26/N$9</f>
        <v>0.56909036951299574</v>
      </c>
      <c r="P55" s="6">
        <f t="shared" ref="P55" si="401">P26/P$9</f>
        <v>0.77505831028387573</v>
      </c>
      <c r="S55" s="6">
        <f t="shared" ref="S55" si="402">S26/S$9</f>
        <v>0.61238693582839121</v>
      </c>
      <c r="U55" s="6">
        <f t="shared" ref="U55" si="403">U26/U$9</f>
        <v>0.81587507130077841</v>
      </c>
      <c r="V55" s="70"/>
      <c r="W55" s="19"/>
      <c r="X55" s="63">
        <f t="shared" ref="X55" si="404">X26/X$9</f>
        <v>0.77737131981592256</v>
      </c>
      <c r="Y55" s="19"/>
      <c r="Z55" s="64">
        <f t="shared" ref="Z55" si="405">Z26/Z$9</f>
        <v>1.2825382691836953</v>
      </c>
      <c r="AA55" s="70"/>
      <c r="AB55" s="19"/>
      <c r="AC55" s="63">
        <f t="shared" ref="AC55" si="406">AC26/AC$9</f>
        <v>0.67783089215203618</v>
      </c>
      <c r="AD55" s="19"/>
      <c r="AE55" s="64">
        <f t="shared" ref="AE55" si="407">AE26/AE$9</f>
        <v>1.4885664439865518</v>
      </c>
      <c r="AF55" s="70"/>
      <c r="AG55" s="19"/>
      <c r="AH55" s="63">
        <f t="shared" ref="AH55" si="408">AH26/AH$9</f>
        <v>0.52764750461287235</v>
      </c>
      <c r="AI55" s="19"/>
      <c r="AJ55" s="64">
        <f t="shared" ref="AJ55" si="409">AJ26/AJ$9</f>
        <v>1.614899827768238</v>
      </c>
      <c r="AK55" s="70"/>
      <c r="AL55" s="19"/>
      <c r="AM55" s="63">
        <f t="shared" ref="AM55" si="410">AM26/AM$9</f>
        <v>0.45734693955963784</v>
      </c>
      <c r="AN55" s="19"/>
      <c r="AO55" s="64">
        <f t="shared" ref="AO55" si="411">AO26/AO$9</f>
        <v>1.2464115719037101</v>
      </c>
      <c r="AP55" s="70"/>
      <c r="AQ55" s="19"/>
      <c r="AR55" s="63">
        <f t="shared" ref="AR55" si="412">AR26/AR$9</f>
        <v>0.38910403764867302</v>
      </c>
      <c r="AS55" s="19"/>
      <c r="AT55" s="64">
        <f t="shared" ref="AT55" si="413">AT26/AT$9</f>
        <v>0.42760285025439398</v>
      </c>
      <c r="AU55" s="70"/>
      <c r="AV55" s="19"/>
      <c r="AW55" s="63">
        <f t="shared" ref="AW55" si="414">AW26/AW$9</f>
        <v>0.30880102092477357</v>
      </c>
      <c r="AX55" s="19"/>
      <c r="AY55" s="64">
        <f t="shared" ref="AY55" si="415">AY26/AY$9</f>
        <v>0.2283206073396459</v>
      </c>
      <c r="AZ55" s="70"/>
      <c r="BA55" s="19"/>
      <c r="BB55" s="63">
        <f t="shared" ref="BB55" si="416">BB26/BB$9</f>
        <v>0.35097768214438885</v>
      </c>
      <c r="BC55" s="19"/>
      <c r="BD55" s="64">
        <f t="shared" ref="BD55" si="417">BD26/BD$9</f>
        <v>0.22958288791752149</v>
      </c>
      <c r="BG55" s="6">
        <f t="shared" ref="BG55" si="418">BG26/BG$9</f>
        <v>0.22759212629099992</v>
      </c>
      <c r="BI55" s="6">
        <f t="shared" ref="BI55" si="419">BI26/BI$9</f>
        <v>0.29769064508215953</v>
      </c>
    </row>
    <row r="56" spans="1:61" x14ac:dyDescent="0.25">
      <c r="A56" t="str">
        <f t="shared" si="22"/>
        <v>Saint Martin</v>
      </c>
      <c r="D56" s="6">
        <f t="shared" si="23"/>
        <v>2.0450154223887447</v>
      </c>
      <c r="F56" s="6">
        <f t="shared" si="23"/>
        <v>1.0324130902018258</v>
      </c>
      <c r="I56" s="6">
        <f t="shared" ref="I56" si="420">I27/I$9</f>
        <v>5.2215715586958016</v>
      </c>
      <c r="K56" s="6">
        <f t="shared" ref="K56" si="421">K27/K$9</f>
        <v>1.3905981879561802</v>
      </c>
      <c r="N56" s="6">
        <f t="shared" ref="N56" si="422">N27/N$9</f>
        <v>3.7532484017340555</v>
      </c>
      <c r="P56" s="6">
        <f t="shared" ref="P56" si="423">P27/P$9</f>
        <v>0.95304540244523683</v>
      </c>
      <c r="S56" s="6">
        <f t="shared" ref="S56" si="424">S27/S$9</f>
        <v>3.6327965064831051</v>
      </c>
      <c r="U56" s="6">
        <f t="shared" ref="U56" si="425">U27/U$9</f>
        <v>1.1436045664168017</v>
      </c>
      <c r="V56" s="70"/>
      <c r="W56" s="19"/>
      <c r="X56" s="63">
        <f t="shared" ref="X56" si="426">X27/X$9</f>
        <v>3.1682907677130254</v>
      </c>
      <c r="Y56" s="19"/>
      <c r="Z56" s="64">
        <f t="shared" ref="Z56" si="427">Z27/Z$9</f>
        <v>1.2586814283525412</v>
      </c>
      <c r="AA56" s="70"/>
      <c r="AB56" s="19"/>
      <c r="AC56" s="63">
        <f t="shared" ref="AC56" si="428">AC27/AC$9</f>
        <v>2.5013720050656136</v>
      </c>
      <c r="AD56" s="19"/>
      <c r="AE56" s="64">
        <f t="shared" ref="AE56" si="429">AE27/AE$9</f>
        <v>1.665666984398638</v>
      </c>
      <c r="AF56" s="70"/>
      <c r="AG56" s="19"/>
      <c r="AH56" s="63">
        <f t="shared" ref="AH56" si="430">AH27/AH$9</f>
        <v>2.5609062515009926</v>
      </c>
      <c r="AI56" s="19"/>
      <c r="AJ56" s="64">
        <f t="shared" ref="AJ56" si="431">AJ27/AJ$9</f>
        <v>3.7540758829352745</v>
      </c>
      <c r="AK56" s="70"/>
      <c r="AL56" s="19"/>
      <c r="AM56" s="63">
        <f t="shared" ref="AM56" si="432">AM27/AM$9</f>
        <v>2.8695919401760612</v>
      </c>
      <c r="AN56" s="19"/>
      <c r="AO56" s="64">
        <f t="shared" ref="AO56" si="433">AO27/AO$9</f>
        <v>3.8176700656770119</v>
      </c>
      <c r="AP56" s="70"/>
      <c r="AQ56" s="19"/>
      <c r="AR56" s="63">
        <f t="shared" ref="AR56" si="434">AR27/AR$9</f>
        <v>2.1372326181364123</v>
      </c>
      <c r="AS56" s="19"/>
      <c r="AT56" s="64">
        <f t="shared" ref="AT56" si="435">AT27/AT$9</f>
        <v>1.7046828750844589</v>
      </c>
      <c r="AU56" s="70"/>
      <c r="AV56" s="19"/>
      <c r="AW56" s="63">
        <f t="shared" ref="AW56" si="436">AW27/AW$9</f>
        <v>1.9005938135920573</v>
      </c>
      <c r="AX56" s="19"/>
      <c r="AY56" s="64">
        <f t="shared" ref="AY56" si="437">AY27/AY$9</f>
        <v>1.0687862481088319</v>
      </c>
      <c r="AZ56" s="70"/>
      <c r="BA56" s="19"/>
      <c r="BB56" s="63">
        <f t="shared" ref="BB56" si="438">BB27/BB$9</f>
        <v>1.6918386408406012</v>
      </c>
      <c r="BC56" s="19"/>
      <c r="BD56" s="64">
        <f t="shared" ref="BD56" si="439">BD27/BD$9</f>
        <v>0.94543508704923784</v>
      </c>
      <c r="BG56" s="6">
        <f t="shared" ref="BG56" si="440">BG27/BG$9</f>
        <v>2.0108946690703724</v>
      </c>
      <c r="BI56" s="6">
        <f t="shared" ref="BI56" si="441">BI27/BI$9</f>
        <v>1.0154676748913174</v>
      </c>
    </row>
    <row r="57" spans="1:61" x14ac:dyDescent="0.25">
      <c r="A57" t="str">
        <f t="shared" si="22"/>
        <v>Total général</v>
      </c>
      <c r="D57" s="6">
        <f t="shared" si="23"/>
        <v>0.33164470215433356</v>
      </c>
      <c r="F57" s="6">
        <f t="shared" si="23"/>
        <v>0.45997445748123866</v>
      </c>
      <c r="I57" s="6">
        <f t="shared" ref="I57" si="442">I28/I$9</f>
        <v>0.52622845913017857</v>
      </c>
      <c r="K57" s="6">
        <f t="shared" ref="K57" si="443">K28/K$9</f>
        <v>0.44336490731513306</v>
      </c>
      <c r="N57" s="6">
        <f t="shared" ref="N57" si="444">N28/N$9</f>
        <v>0.53824713256114398</v>
      </c>
      <c r="P57" s="6">
        <f t="shared" ref="P57" si="445">P28/P$9</f>
        <v>0.65293560940183981</v>
      </c>
      <c r="S57" s="6">
        <f t="shared" ref="S57" si="446">S28/S$9</f>
        <v>0.80883522165319799</v>
      </c>
      <c r="U57" s="6">
        <f t="shared" ref="U57" si="447">U28/U$9</f>
        <v>0.99432563406803198</v>
      </c>
      <c r="V57" s="70"/>
      <c r="W57" s="19"/>
      <c r="X57" s="63">
        <f t="shared" ref="X57" si="448">X28/X$9</f>
        <v>0.66623222608250821</v>
      </c>
      <c r="Y57" s="19"/>
      <c r="Z57" s="64">
        <f t="shared" ref="Z57" si="449">Z28/Z$9</f>
        <v>1.0703455160427335</v>
      </c>
      <c r="AA57" s="70"/>
      <c r="AB57" s="19"/>
      <c r="AC57" s="63">
        <f t="shared" ref="AC57" si="450">AC28/AC$9</f>
        <v>0.49739325228126985</v>
      </c>
      <c r="AD57" s="19"/>
      <c r="AE57" s="64">
        <f t="shared" ref="AE57" si="451">AE28/AE$9</f>
        <v>0.98762455385791392</v>
      </c>
      <c r="AF57" s="70"/>
      <c r="AG57" s="19"/>
      <c r="AH57" s="63">
        <f t="shared" ref="AH57" si="452">AH28/AH$9</f>
        <v>0.40132595057402659</v>
      </c>
      <c r="AI57" s="19"/>
      <c r="AJ57" s="64">
        <f t="shared" ref="AJ57" si="453">AJ28/AJ$9</f>
        <v>1.1553028387416808</v>
      </c>
      <c r="AK57" s="70"/>
      <c r="AL57" s="19"/>
      <c r="AM57" s="63">
        <f t="shared" ref="AM57" si="454">AM28/AM$9</f>
        <v>0.37564194597623157</v>
      </c>
      <c r="AN57" s="19"/>
      <c r="AO57" s="64">
        <f t="shared" ref="AO57" si="455">AO28/AO$9</f>
        <v>1.0950127941277734</v>
      </c>
      <c r="AP57" s="70"/>
      <c r="AQ57" s="19"/>
      <c r="AR57" s="63">
        <f t="shared" ref="AR57" si="456">AR28/AR$9</f>
        <v>0.39663723036125992</v>
      </c>
      <c r="AS57" s="19"/>
      <c r="AT57" s="64">
        <f t="shared" ref="AT57" si="457">AT28/AT$9</f>
        <v>0.71530665342223698</v>
      </c>
      <c r="AU57" s="70"/>
      <c r="AV57" s="19"/>
      <c r="AW57" s="63">
        <f t="shared" ref="AW57" si="458">AW28/AW$9</f>
        <v>0.468810560373359</v>
      </c>
      <c r="AX57" s="19"/>
      <c r="AY57" s="64">
        <f t="shared" ref="AY57" si="459">AY28/AY$9</f>
        <v>0.5930407919286862</v>
      </c>
      <c r="AZ57" s="70"/>
      <c r="BA57" s="19"/>
      <c r="BB57" s="63">
        <f t="shared" ref="BB57" si="460">BB28/BB$9</f>
        <v>0.34846847407641868</v>
      </c>
      <c r="BC57" s="19"/>
      <c r="BD57" s="64">
        <f t="shared" ref="BD57" si="461">BD28/BD$9</f>
        <v>0.40295001550262693</v>
      </c>
      <c r="BG57" s="6">
        <f t="shared" ref="BG57" si="462">BG28/BG$9</f>
        <v>0.35148229322019636</v>
      </c>
      <c r="BI57" s="6">
        <f t="shared" ref="BI57" si="463">BI28/BI$9</f>
        <v>0.48761944228617327</v>
      </c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3F366-7787-4CD4-A82C-437AAC9AE605}">
  <dimension ref="A1:P199"/>
  <sheetViews>
    <sheetView topLeftCell="A171" workbookViewId="0">
      <selection activeCell="A2" sqref="A2:J199"/>
    </sheetView>
  </sheetViews>
  <sheetFormatPr baseColWidth="10" defaultRowHeight="15" x14ac:dyDescent="0.25"/>
  <cols>
    <col min="11" max="11" width="15" customWidth="1"/>
    <col min="12" max="12" width="26.42578125" bestFit="1" customWidth="1"/>
    <col min="13" max="13" width="4.28515625" bestFit="1" customWidth="1"/>
    <col min="14" max="14" width="10.7109375" bestFit="1" customWidth="1"/>
    <col min="15" max="15" width="11" bestFit="1" customWidth="1"/>
    <col min="16" max="16" width="14.140625" bestFit="1" customWidth="1"/>
  </cols>
  <sheetData>
    <row r="1" spans="1:16" x14ac:dyDescent="0.25">
      <c r="A1" t="s">
        <v>0</v>
      </c>
      <c r="B1" t="s">
        <v>52</v>
      </c>
      <c r="C1" t="s">
        <v>2</v>
      </c>
      <c r="D1" t="s">
        <v>53</v>
      </c>
      <c r="E1" t="s">
        <v>54</v>
      </c>
      <c r="F1" t="s">
        <v>55</v>
      </c>
      <c r="G1" t="s">
        <v>56</v>
      </c>
      <c r="H1" t="s">
        <v>57</v>
      </c>
      <c r="I1" t="s">
        <v>58</v>
      </c>
      <c r="J1" t="s">
        <v>59</v>
      </c>
      <c r="K1" t="s">
        <v>41</v>
      </c>
      <c r="L1" t="s">
        <v>7</v>
      </c>
      <c r="M1" t="s">
        <v>8</v>
      </c>
      <c r="N1" t="s">
        <v>44</v>
      </c>
      <c r="O1" t="s">
        <v>31</v>
      </c>
      <c r="P1" t="s">
        <v>38</v>
      </c>
    </row>
    <row r="2" spans="1:16" x14ac:dyDescent="0.25">
      <c r="A2">
        <v>1</v>
      </c>
      <c r="B2">
        <v>0</v>
      </c>
      <c r="C2" s="1">
        <v>44336</v>
      </c>
      <c r="D2">
        <v>128</v>
      </c>
      <c r="E2">
        <v>30</v>
      </c>
      <c r="F2">
        <v>72</v>
      </c>
      <c r="G2">
        <v>25</v>
      </c>
      <c r="H2">
        <v>1</v>
      </c>
      <c r="I2">
        <v>1300</v>
      </c>
      <c r="J2">
        <v>275</v>
      </c>
      <c r="K2" s="2" t="str">
        <f>_xlfn.XLOOKUP(A2,Configuration!$A:$A,Configuration!$C:$C,0)</f>
        <v>Ile</v>
      </c>
      <c r="L2" s="3" t="str">
        <f>_xlfn.XLOOKUP(A2,Configuration!$A:$A,Configuration!$B:$B,0)</f>
        <v>Guadeloupe</v>
      </c>
      <c r="M2" s="2" t="str">
        <f>_xlfn.XLOOKUP(B2,Configuration!$K:$K,Configuration!$L:$L,0)</f>
        <v>N</v>
      </c>
      <c r="N2" s="2">
        <f>SUMIFS('Src. vacsi-tot-a-reg-2021-05-13'!F:F,'Src. vacsi-tot-a-reg-2021-05-13'!$A:$A,$A2,'Src. vacsi-tot-a-reg-2021-05-13'!$K:$K,$B2)</f>
        <v>376879</v>
      </c>
      <c r="O2" s="2">
        <f>SUMIFS('Src. vacsi-tot-a-reg-2021-05-13'!I:I,'Src. vacsi-tot-a-reg-2021-05-13'!$A:$A,$A2,'Src. vacsi-tot-a-reg-2021-05-13'!$K:$K,$B2)</f>
        <v>349298</v>
      </c>
      <c r="P2" s="2">
        <f>SUMIFS('Src. vacsi-tot-a-reg-2021-05-13'!J:J,'Src. vacsi-tot-a-reg-2021-05-13'!$A:$A,$A2,'Src. vacsi-tot-a-reg-2021-05-13'!$K:$K,$B2)</f>
        <v>364489</v>
      </c>
    </row>
    <row r="3" spans="1:16" x14ac:dyDescent="0.25">
      <c r="A3">
        <v>1</v>
      </c>
      <c r="B3">
        <v>9</v>
      </c>
      <c r="C3" s="1">
        <v>44336</v>
      </c>
      <c r="D3">
        <v>1</v>
      </c>
      <c r="E3">
        <v>0</v>
      </c>
      <c r="F3">
        <v>1</v>
      </c>
      <c r="G3">
        <v>0</v>
      </c>
      <c r="H3">
        <v>0</v>
      </c>
      <c r="I3">
        <v>27</v>
      </c>
      <c r="J3">
        <v>0</v>
      </c>
      <c r="K3" s="2" t="str">
        <f>_xlfn.XLOOKUP(A3,Configuration!$A:$A,Configuration!$C:$C,0)</f>
        <v>Ile</v>
      </c>
      <c r="L3" s="3" t="str">
        <f>_xlfn.XLOOKUP(A3,Configuration!$A:$A,Configuration!$B:$B,0)</f>
        <v>Guadeloupe</v>
      </c>
      <c r="M3" s="2" t="str">
        <f>_xlfn.XLOOKUP(B3,Configuration!$K:$K,Configuration!$L:$L,0)</f>
        <v>N</v>
      </c>
      <c r="N3" s="2">
        <f>SUMIFS('Src. vacsi-tot-a-reg-2021-05-13'!F:F,'Src. vacsi-tot-a-reg-2021-05-13'!$A:$A,$A3,'Src. vacsi-tot-a-reg-2021-05-13'!$K:$K,$B3)</f>
        <v>0</v>
      </c>
      <c r="O3" s="2">
        <f>SUMIFS('Src. vacsi-tot-a-reg-2021-05-13'!I:I,'Src. vacsi-tot-a-reg-2021-05-13'!$A:$A,$A3,'Src. vacsi-tot-a-reg-2021-05-13'!$K:$K,$B3)</f>
        <v>0</v>
      </c>
      <c r="P3" s="2">
        <f>SUMIFS('Src. vacsi-tot-a-reg-2021-05-13'!J:J,'Src. vacsi-tot-a-reg-2021-05-13'!$A:$A,$A3,'Src. vacsi-tot-a-reg-2021-05-13'!$K:$K,$B3)</f>
        <v>0</v>
      </c>
    </row>
    <row r="4" spans="1:16" x14ac:dyDescent="0.25">
      <c r="A4">
        <v>1</v>
      </c>
      <c r="B4">
        <v>19</v>
      </c>
      <c r="C4" s="1">
        <v>44336</v>
      </c>
      <c r="D4">
        <v>0</v>
      </c>
      <c r="E4">
        <v>0</v>
      </c>
      <c r="F4">
        <v>0</v>
      </c>
      <c r="G4">
        <v>0</v>
      </c>
      <c r="H4">
        <v>0</v>
      </c>
      <c r="I4">
        <v>13</v>
      </c>
      <c r="J4">
        <v>0</v>
      </c>
      <c r="K4" s="2" t="str">
        <f>_xlfn.XLOOKUP(A4,Configuration!$A:$A,Configuration!$C:$C,0)</f>
        <v>Ile</v>
      </c>
      <c r="L4" s="3" t="str">
        <f>_xlfn.XLOOKUP(A4,Configuration!$A:$A,Configuration!$B:$B,0)</f>
        <v>Guadeloupe</v>
      </c>
      <c r="M4" s="2" t="str">
        <f>_xlfn.XLOOKUP(B4,Configuration!$K:$K,Configuration!$L:$L,0)</f>
        <v>N</v>
      </c>
      <c r="N4" s="2">
        <f>SUMIFS('Src. vacsi-tot-a-reg-2021-05-13'!F:F,'Src. vacsi-tot-a-reg-2021-05-13'!$A:$A,$A4,'Src. vacsi-tot-a-reg-2021-05-13'!$K:$K,$B4)</f>
        <v>0</v>
      </c>
      <c r="O4" s="2">
        <f>SUMIFS('Src. vacsi-tot-a-reg-2021-05-13'!I:I,'Src. vacsi-tot-a-reg-2021-05-13'!$A:$A,$A4,'Src. vacsi-tot-a-reg-2021-05-13'!$K:$K,$B4)</f>
        <v>0</v>
      </c>
      <c r="P4" s="2">
        <f>SUMIFS('Src. vacsi-tot-a-reg-2021-05-13'!J:J,'Src. vacsi-tot-a-reg-2021-05-13'!$A:$A,$A4,'Src. vacsi-tot-a-reg-2021-05-13'!$K:$K,$B4)</f>
        <v>0</v>
      </c>
    </row>
    <row r="5" spans="1:16" x14ac:dyDescent="0.25">
      <c r="A5">
        <v>1</v>
      </c>
      <c r="B5">
        <v>29</v>
      </c>
      <c r="C5" s="1">
        <v>44336</v>
      </c>
      <c r="D5">
        <v>0</v>
      </c>
      <c r="E5">
        <v>0</v>
      </c>
      <c r="F5">
        <v>0</v>
      </c>
      <c r="G5">
        <v>0</v>
      </c>
      <c r="H5">
        <v>0</v>
      </c>
      <c r="I5">
        <v>31</v>
      </c>
      <c r="J5">
        <v>0</v>
      </c>
      <c r="K5" s="2" t="str">
        <f>_xlfn.XLOOKUP(A5,Configuration!$A:$A,Configuration!$C:$C,0)</f>
        <v>Ile</v>
      </c>
      <c r="L5" s="3" t="str">
        <f>_xlfn.XLOOKUP(A5,Configuration!$A:$A,Configuration!$B:$B,0)</f>
        <v>Guadeloupe</v>
      </c>
      <c r="M5" s="2" t="str">
        <f>_xlfn.XLOOKUP(B5,Configuration!$K:$K,Configuration!$L:$L,0)</f>
        <v>N</v>
      </c>
      <c r="N5" s="2">
        <f>SUMIFS('Src. vacsi-tot-a-reg-2021-05-13'!F:F,'Src. vacsi-tot-a-reg-2021-05-13'!$A:$A,$A5,'Src. vacsi-tot-a-reg-2021-05-13'!$K:$K,$B5)</f>
        <v>43888</v>
      </c>
      <c r="O5" s="2">
        <f>SUMIFS('Src. vacsi-tot-a-reg-2021-05-13'!I:I,'Src. vacsi-tot-a-reg-2021-05-13'!$A:$A,$A5,'Src. vacsi-tot-a-reg-2021-05-13'!$K:$K,$B5)</f>
        <v>42609</v>
      </c>
      <c r="P5" s="2">
        <f>SUMIFS('Src. vacsi-tot-a-reg-2021-05-13'!J:J,'Src. vacsi-tot-a-reg-2021-05-13'!$A:$A,$A5,'Src. vacsi-tot-a-reg-2021-05-13'!$K:$K,$B5)</f>
        <v>43450</v>
      </c>
    </row>
    <row r="6" spans="1:16" x14ac:dyDescent="0.25">
      <c r="A6">
        <v>1</v>
      </c>
      <c r="B6">
        <v>39</v>
      </c>
      <c r="C6" s="1">
        <v>44336</v>
      </c>
      <c r="D6">
        <v>2</v>
      </c>
      <c r="E6">
        <v>0</v>
      </c>
      <c r="F6">
        <v>1</v>
      </c>
      <c r="G6">
        <v>1</v>
      </c>
      <c r="H6">
        <v>0</v>
      </c>
      <c r="I6">
        <v>90</v>
      </c>
      <c r="J6">
        <v>3</v>
      </c>
      <c r="K6" s="2" t="str">
        <f>_xlfn.XLOOKUP(A6,Configuration!$A:$A,Configuration!$C:$C,0)</f>
        <v>Ile</v>
      </c>
      <c r="L6" s="3" t="str">
        <f>_xlfn.XLOOKUP(A6,Configuration!$A:$A,Configuration!$B:$B,0)</f>
        <v>Guadeloupe</v>
      </c>
      <c r="M6" s="2" t="str">
        <f>_xlfn.XLOOKUP(B6,Configuration!$K:$K,Configuration!$L:$L,0)</f>
        <v>N</v>
      </c>
      <c r="N6" s="2">
        <f>SUMIFS('Src. vacsi-tot-a-reg-2021-05-13'!F:F,'Src. vacsi-tot-a-reg-2021-05-13'!$A:$A,$A6,'Src. vacsi-tot-a-reg-2021-05-13'!$K:$K,$B6)</f>
        <v>37149</v>
      </c>
      <c r="O6" s="2">
        <f>SUMIFS('Src. vacsi-tot-a-reg-2021-05-13'!I:I,'Src. vacsi-tot-a-reg-2021-05-13'!$A:$A,$A6,'Src. vacsi-tot-a-reg-2021-05-13'!$K:$K,$B6)</f>
        <v>34963</v>
      </c>
      <c r="P6" s="2">
        <f>SUMIFS('Src. vacsi-tot-a-reg-2021-05-13'!J:J,'Src. vacsi-tot-a-reg-2021-05-13'!$A:$A,$A6,'Src. vacsi-tot-a-reg-2021-05-13'!$K:$K,$B6)</f>
        <v>36305</v>
      </c>
    </row>
    <row r="7" spans="1:16" x14ac:dyDescent="0.25">
      <c r="A7">
        <v>1</v>
      </c>
      <c r="B7">
        <v>49</v>
      </c>
      <c r="C7" s="1">
        <v>44336</v>
      </c>
      <c r="D7">
        <v>6</v>
      </c>
      <c r="E7">
        <v>3</v>
      </c>
      <c r="F7">
        <v>2</v>
      </c>
      <c r="G7">
        <v>1</v>
      </c>
      <c r="H7">
        <v>0</v>
      </c>
      <c r="I7">
        <v>172</v>
      </c>
      <c r="J7">
        <v>8</v>
      </c>
      <c r="K7" s="2" t="str">
        <f>_xlfn.XLOOKUP(A7,Configuration!$A:$A,Configuration!$C:$C,0)</f>
        <v>Ile</v>
      </c>
      <c r="L7" s="3" t="str">
        <f>_xlfn.XLOOKUP(A7,Configuration!$A:$A,Configuration!$B:$B,0)</f>
        <v>Guadeloupe</v>
      </c>
      <c r="M7" s="2" t="str">
        <f>_xlfn.XLOOKUP(B7,Configuration!$K:$K,Configuration!$L:$L,0)</f>
        <v>N</v>
      </c>
      <c r="N7" s="2">
        <f>SUMIFS('Src. vacsi-tot-a-reg-2021-05-13'!F:F,'Src. vacsi-tot-a-reg-2021-05-13'!$A:$A,$A7,'Src. vacsi-tot-a-reg-2021-05-13'!$K:$K,$B7)</f>
        <v>48928</v>
      </c>
      <c r="O7" s="2">
        <f>SUMIFS('Src. vacsi-tot-a-reg-2021-05-13'!I:I,'Src. vacsi-tot-a-reg-2021-05-13'!$A:$A,$A7,'Src. vacsi-tot-a-reg-2021-05-13'!$K:$K,$B7)</f>
        <v>45284</v>
      </c>
      <c r="P7" s="2">
        <f>SUMIFS('Src. vacsi-tot-a-reg-2021-05-13'!J:J,'Src. vacsi-tot-a-reg-2021-05-13'!$A:$A,$A7,'Src. vacsi-tot-a-reg-2021-05-13'!$K:$K,$B7)</f>
        <v>47429</v>
      </c>
    </row>
    <row r="8" spans="1:16" x14ac:dyDescent="0.25">
      <c r="A8">
        <v>1</v>
      </c>
      <c r="B8">
        <v>59</v>
      </c>
      <c r="C8" s="1">
        <v>44336</v>
      </c>
      <c r="D8">
        <v>22</v>
      </c>
      <c r="E8">
        <v>9</v>
      </c>
      <c r="F8">
        <v>9</v>
      </c>
      <c r="G8">
        <v>3</v>
      </c>
      <c r="H8">
        <v>1</v>
      </c>
      <c r="I8">
        <v>258</v>
      </c>
      <c r="J8">
        <v>18</v>
      </c>
      <c r="K8" s="2" t="str">
        <f>_xlfn.XLOOKUP(A8,Configuration!$A:$A,Configuration!$C:$C,0)</f>
        <v>Ile</v>
      </c>
      <c r="L8" s="3" t="str">
        <f>_xlfn.XLOOKUP(A8,Configuration!$A:$A,Configuration!$B:$B,0)</f>
        <v>Guadeloupe</v>
      </c>
      <c r="M8" s="2" t="str">
        <f>_xlfn.XLOOKUP(B8,Configuration!$K:$K,Configuration!$L:$L,0)</f>
        <v>N</v>
      </c>
      <c r="N8" s="2">
        <f>SUMIFS('Src. vacsi-tot-a-reg-2021-05-13'!F:F,'Src. vacsi-tot-a-reg-2021-05-13'!$A:$A,$A8,'Src. vacsi-tot-a-reg-2021-05-13'!$K:$K,$B8)</f>
        <v>60524</v>
      </c>
      <c r="O8" s="2">
        <f>SUMIFS('Src. vacsi-tot-a-reg-2021-05-13'!I:I,'Src. vacsi-tot-a-reg-2021-05-13'!$A:$A,$A8,'Src. vacsi-tot-a-reg-2021-05-13'!$K:$K,$B8)</f>
        <v>54827</v>
      </c>
      <c r="P8" s="2">
        <f>SUMIFS('Src. vacsi-tot-a-reg-2021-05-13'!J:J,'Src. vacsi-tot-a-reg-2021-05-13'!$A:$A,$A8,'Src. vacsi-tot-a-reg-2021-05-13'!$K:$K,$B8)</f>
        <v>58085</v>
      </c>
    </row>
    <row r="9" spans="1:16" x14ac:dyDescent="0.25">
      <c r="A9">
        <v>1</v>
      </c>
      <c r="B9">
        <v>69</v>
      </c>
      <c r="C9" s="1">
        <v>44336</v>
      </c>
      <c r="D9">
        <v>43</v>
      </c>
      <c r="E9">
        <v>16</v>
      </c>
      <c r="F9">
        <v>23</v>
      </c>
      <c r="G9">
        <v>4</v>
      </c>
      <c r="H9">
        <v>0</v>
      </c>
      <c r="I9">
        <v>307</v>
      </c>
      <c r="J9">
        <v>63</v>
      </c>
      <c r="K9" s="2" t="str">
        <f>_xlfn.XLOOKUP(A9,Configuration!$A:$A,Configuration!$C:$C,0)</f>
        <v>Ile</v>
      </c>
      <c r="L9" s="3" t="str">
        <f>_xlfn.XLOOKUP(A9,Configuration!$A:$A,Configuration!$B:$B,0)</f>
        <v>Guadeloupe</v>
      </c>
      <c r="M9" s="2" t="str">
        <f>_xlfn.XLOOKUP(B9,Configuration!$K:$K,Configuration!$L:$L,0)</f>
        <v>Y</v>
      </c>
      <c r="N9" s="2">
        <f>SUMIFS('Src. vacsi-tot-a-reg-2021-05-13'!F:F,'Src. vacsi-tot-a-reg-2021-05-13'!$A:$A,$A9,'Src. vacsi-tot-a-reg-2021-05-13'!$K:$K,$B9)</f>
        <v>51113</v>
      </c>
      <c r="O9" s="2">
        <f>SUMIFS('Src. vacsi-tot-a-reg-2021-05-13'!I:I,'Src. vacsi-tot-a-reg-2021-05-13'!$A:$A,$A9,'Src. vacsi-tot-a-reg-2021-05-13'!$K:$K,$B9)</f>
        <v>44134</v>
      </c>
      <c r="P9" s="2">
        <f>SUMIFS('Src. vacsi-tot-a-reg-2021-05-13'!J:J,'Src. vacsi-tot-a-reg-2021-05-13'!$A:$A,$A9,'Src. vacsi-tot-a-reg-2021-05-13'!$K:$K,$B9)</f>
        <v>48022</v>
      </c>
    </row>
    <row r="10" spans="1:16" x14ac:dyDescent="0.25">
      <c r="A10">
        <v>1</v>
      </c>
      <c r="B10">
        <v>79</v>
      </c>
      <c r="C10" s="1">
        <v>44336</v>
      </c>
      <c r="D10">
        <v>21</v>
      </c>
      <c r="E10">
        <v>2</v>
      </c>
      <c r="F10">
        <v>16</v>
      </c>
      <c r="G10">
        <v>3</v>
      </c>
      <c r="H10">
        <v>0</v>
      </c>
      <c r="I10">
        <v>220</v>
      </c>
      <c r="J10">
        <v>91</v>
      </c>
      <c r="K10" s="2" t="str">
        <f>_xlfn.XLOOKUP(A10,Configuration!$A:$A,Configuration!$C:$C,0)</f>
        <v>Ile</v>
      </c>
      <c r="L10" s="3" t="str">
        <f>_xlfn.XLOOKUP(A10,Configuration!$A:$A,Configuration!$B:$B,0)</f>
        <v>Guadeloupe</v>
      </c>
      <c r="M10" s="2" t="str">
        <f>_xlfn.XLOOKUP(B10,Configuration!$K:$K,Configuration!$L:$L,0)</f>
        <v>Y</v>
      </c>
      <c r="N10" s="2">
        <f>SUMIFS('Src. vacsi-tot-a-reg-2021-05-13'!F:F,'Src. vacsi-tot-a-reg-2021-05-13'!$A:$A,$A10,'Src. vacsi-tot-a-reg-2021-05-13'!$K:$K,$B10)</f>
        <v>33062</v>
      </c>
      <c r="O10" s="2">
        <f>SUMIFS('Src. vacsi-tot-a-reg-2021-05-13'!I:I,'Src. vacsi-tot-a-reg-2021-05-13'!$A:$A,$A10,'Src. vacsi-tot-a-reg-2021-05-13'!$K:$K,$B10)</f>
        <v>27639</v>
      </c>
      <c r="P10" s="2">
        <f>SUMIFS('Src. vacsi-tot-a-reg-2021-05-13'!J:J,'Src. vacsi-tot-a-reg-2021-05-13'!$A:$A,$A10,'Src. vacsi-tot-a-reg-2021-05-13'!$K:$K,$B10)</f>
        <v>30346</v>
      </c>
    </row>
    <row r="11" spans="1:16" x14ac:dyDescent="0.25">
      <c r="A11">
        <v>1</v>
      </c>
      <c r="B11">
        <v>89</v>
      </c>
      <c r="C11" s="1">
        <v>44336</v>
      </c>
      <c r="D11">
        <v>28</v>
      </c>
      <c r="E11">
        <v>0</v>
      </c>
      <c r="F11">
        <v>18</v>
      </c>
      <c r="G11">
        <v>10</v>
      </c>
      <c r="H11">
        <v>0</v>
      </c>
      <c r="I11">
        <v>145</v>
      </c>
      <c r="J11">
        <v>73</v>
      </c>
      <c r="K11" s="2" t="str">
        <f>_xlfn.XLOOKUP(A11,Configuration!$A:$A,Configuration!$C:$C,0)</f>
        <v>Ile</v>
      </c>
      <c r="L11" s="3" t="str">
        <f>_xlfn.XLOOKUP(A11,Configuration!$A:$A,Configuration!$B:$B,0)</f>
        <v>Guadeloupe</v>
      </c>
      <c r="M11" s="2" t="str">
        <f>_xlfn.XLOOKUP(B11,Configuration!$K:$K,Configuration!$L:$L,0)</f>
        <v>Y</v>
      </c>
      <c r="N11" s="2">
        <f>SUMIFS('Src. vacsi-tot-a-reg-2021-05-13'!F:F,'Src. vacsi-tot-a-reg-2021-05-13'!$A:$A,$A11,'Src. vacsi-tot-a-reg-2021-05-13'!$K:$K,$B11)</f>
        <v>20928</v>
      </c>
      <c r="O11" s="2">
        <f>SUMIFS('Src. vacsi-tot-a-reg-2021-05-13'!I:I,'Src. vacsi-tot-a-reg-2021-05-13'!$A:$A,$A11,'Src. vacsi-tot-a-reg-2021-05-13'!$K:$K,$B11)</f>
        <v>18584</v>
      </c>
      <c r="P11" s="2">
        <f>SUMIFS('Src. vacsi-tot-a-reg-2021-05-13'!J:J,'Src. vacsi-tot-a-reg-2021-05-13'!$A:$A,$A11,'Src. vacsi-tot-a-reg-2021-05-13'!$K:$K,$B11)</f>
        <v>19573</v>
      </c>
    </row>
    <row r="12" spans="1:16" x14ac:dyDescent="0.25">
      <c r="A12">
        <v>1</v>
      </c>
      <c r="B12">
        <v>90</v>
      </c>
      <c r="C12" s="1">
        <v>44336</v>
      </c>
      <c r="D12">
        <v>5</v>
      </c>
      <c r="E12">
        <v>0</v>
      </c>
      <c r="F12">
        <v>2</v>
      </c>
      <c r="G12">
        <v>3</v>
      </c>
      <c r="H12">
        <v>0</v>
      </c>
      <c r="I12">
        <v>35</v>
      </c>
      <c r="J12">
        <v>19</v>
      </c>
      <c r="K12" s="2" t="str">
        <f>_xlfn.XLOOKUP(A12,Configuration!$A:$A,Configuration!$C:$C,0)</f>
        <v>Ile</v>
      </c>
      <c r="L12" s="3" t="str">
        <f>_xlfn.XLOOKUP(A12,Configuration!$A:$A,Configuration!$B:$B,0)</f>
        <v>Guadeloupe</v>
      </c>
      <c r="M12" s="2" t="str">
        <f>_xlfn.XLOOKUP(B12,Configuration!$K:$K,Configuration!$L:$L,0)</f>
        <v>Y</v>
      </c>
      <c r="N12" s="2">
        <f>SUMIFS('Src. vacsi-tot-a-reg-2021-05-13'!F:F,'Src. vacsi-tot-a-reg-2021-05-13'!$A:$A,$A12,'Src. vacsi-tot-a-reg-2021-05-13'!$K:$K,$B12)</f>
        <v>0</v>
      </c>
      <c r="O12" s="2">
        <f>SUMIFS('Src. vacsi-tot-a-reg-2021-05-13'!I:I,'Src. vacsi-tot-a-reg-2021-05-13'!$A:$A,$A12,'Src. vacsi-tot-a-reg-2021-05-13'!$K:$K,$B12)</f>
        <v>0</v>
      </c>
      <c r="P12" s="2">
        <f>SUMIFS('Src. vacsi-tot-a-reg-2021-05-13'!J:J,'Src. vacsi-tot-a-reg-2021-05-13'!$A:$A,$A12,'Src. vacsi-tot-a-reg-2021-05-13'!$K:$K,$B12)</f>
        <v>0</v>
      </c>
    </row>
    <row r="13" spans="1:16" x14ac:dyDescent="0.25">
      <c r="A13">
        <v>2</v>
      </c>
      <c r="B13">
        <v>0</v>
      </c>
      <c r="C13" s="1">
        <v>44336</v>
      </c>
      <c r="D13">
        <v>66</v>
      </c>
      <c r="E13">
        <v>14</v>
      </c>
      <c r="F13">
        <v>43</v>
      </c>
      <c r="G13">
        <v>9</v>
      </c>
      <c r="H13">
        <v>0</v>
      </c>
      <c r="I13">
        <v>750</v>
      </c>
      <c r="J13">
        <v>93</v>
      </c>
      <c r="K13" s="2" t="str">
        <f>_xlfn.XLOOKUP(A13,Configuration!$A:$A,Configuration!$C:$C,0)</f>
        <v>Ile</v>
      </c>
      <c r="L13" s="3" t="str">
        <f>_xlfn.XLOOKUP(A13,Configuration!$A:$A,Configuration!$B:$B,0)</f>
        <v>Martinique</v>
      </c>
      <c r="M13" s="2" t="str">
        <f>_xlfn.XLOOKUP(B13,Configuration!$K:$K,Configuration!$L:$L,0)</f>
        <v>N</v>
      </c>
      <c r="N13" s="2">
        <f>SUMIFS('Src. vacsi-tot-a-reg-2021-05-13'!F:F,'Src. vacsi-tot-a-reg-2021-05-13'!$A:$A,$A13,'Src. vacsi-tot-a-reg-2021-05-13'!$K:$K,$B13)</f>
        <v>358749</v>
      </c>
      <c r="O13" s="2">
        <f>SUMIFS('Src. vacsi-tot-a-reg-2021-05-13'!I:I,'Src. vacsi-tot-a-reg-2021-05-13'!$A:$A,$A13,'Src. vacsi-tot-a-reg-2021-05-13'!$K:$K,$B13)</f>
        <v>314263</v>
      </c>
      <c r="P13" s="2">
        <f>SUMIFS('Src. vacsi-tot-a-reg-2021-05-13'!J:J,'Src. vacsi-tot-a-reg-2021-05-13'!$A:$A,$A13,'Src. vacsi-tot-a-reg-2021-05-13'!$K:$K,$B13)</f>
        <v>332065</v>
      </c>
    </row>
    <row r="14" spans="1:16" x14ac:dyDescent="0.25">
      <c r="A14">
        <v>2</v>
      </c>
      <c r="B14">
        <v>9</v>
      </c>
      <c r="C14" s="1">
        <v>44336</v>
      </c>
      <c r="D14">
        <v>0</v>
      </c>
      <c r="E14">
        <v>0</v>
      </c>
      <c r="F14">
        <v>0</v>
      </c>
      <c r="G14">
        <v>0</v>
      </c>
      <c r="H14">
        <v>0</v>
      </c>
      <c r="I14">
        <v>1</v>
      </c>
      <c r="J14">
        <v>0</v>
      </c>
      <c r="K14" s="2" t="str">
        <f>_xlfn.XLOOKUP(A14,Configuration!$A:$A,Configuration!$C:$C,0)</f>
        <v>Ile</v>
      </c>
      <c r="L14" s="3" t="str">
        <f>_xlfn.XLOOKUP(A14,Configuration!$A:$A,Configuration!$B:$B,0)</f>
        <v>Martinique</v>
      </c>
      <c r="M14" s="2" t="str">
        <f>_xlfn.XLOOKUP(B14,Configuration!$K:$K,Configuration!$L:$L,0)</f>
        <v>N</v>
      </c>
      <c r="N14" s="2">
        <f>SUMIFS('Src. vacsi-tot-a-reg-2021-05-13'!F:F,'Src. vacsi-tot-a-reg-2021-05-13'!$A:$A,$A14,'Src. vacsi-tot-a-reg-2021-05-13'!$K:$K,$B14)</f>
        <v>0</v>
      </c>
      <c r="O14" s="2">
        <f>SUMIFS('Src. vacsi-tot-a-reg-2021-05-13'!I:I,'Src. vacsi-tot-a-reg-2021-05-13'!$A:$A,$A14,'Src. vacsi-tot-a-reg-2021-05-13'!$K:$K,$B14)</f>
        <v>0</v>
      </c>
      <c r="P14" s="2">
        <f>SUMIFS('Src. vacsi-tot-a-reg-2021-05-13'!J:J,'Src. vacsi-tot-a-reg-2021-05-13'!$A:$A,$A14,'Src. vacsi-tot-a-reg-2021-05-13'!$K:$K,$B14)</f>
        <v>0</v>
      </c>
    </row>
    <row r="15" spans="1:16" x14ac:dyDescent="0.25">
      <c r="A15">
        <v>2</v>
      </c>
      <c r="B15">
        <v>19</v>
      </c>
      <c r="C15" s="1">
        <v>44336</v>
      </c>
      <c r="D15">
        <v>0</v>
      </c>
      <c r="E15">
        <v>0</v>
      </c>
      <c r="F15">
        <v>0</v>
      </c>
      <c r="G15">
        <v>0</v>
      </c>
      <c r="H15">
        <v>0</v>
      </c>
      <c r="I15">
        <v>5</v>
      </c>
      <c r="J15">
        <v>0</v>
      </c>
      <c r="K15" s="2" t="str">
        <f>_xlfn.XLOOKUP(A15,Configuration!$A:$A,Configuration!$C:$C,0)</f>
        <v>Ile</v>
      </c>
      <c r="L15" s="3" t="str">
        <f>_xlfn.XLOOKUP(A15,Configuration!$A:$A,Configuration!$B:$B,0)</f>
        <v>Martinique</v>
      </c>
      <c r="M15" s="2" t="str">
        <f>_xlfn.XLOOKUP(B15,Configuration!$K:$K,Configuration!$L:$L,0)</f>
        <v>N</v>
      </c>
      <c r="N15" s="2">
        <f>SUMIFS('Src. vacsi-tot-a-reg-2021-05-13'!F:F,'Src. vacsi-tot-a-reg-2021-05-13'!$A:$A,$A15,'Src. vacsi-tot-a-reg-2021-05-13'!$K:$K,$B15)</f>
        <v>0</v>
      </c>
      <c r="O15" s="2">
        <f>SUMIFS('Src. vacsi-tot-a-reg-2021-05-13'!I:I,'Src. vacsi-tot-a-reg-2021-05-13'!$A:$A,$A15,'Src. vacsi-tot-a-reg-2021-05-13'!$K:$K,$B15)</f>
        <v>0</v>
      </c>
      <c r="P15" s="2">
        <f>SUMIFS('Src. vacsi-tot-a-reg-2021-05-13'!J:J,'Src. vacsi-tot-a-reg-2021-05-13'!$A:$A,$A15,'Src. vacsi-tot-a-reg-2021-05-13'!$K:$K,$B15)</f>
        <v>0</v>
      </c>
    </row>
    <row r="16" spans="1:16" x14ac:dyDescent="0.25">
      <c r="A16">
        <v>2</v>
      </c>
      <c r="B16">
        <v>29</v>
      </c>
      <c r="C16" s="1">
        <v>44336</v>
      </c>
      <c r="D16">
        <v>1</v>
      </c>
      <c r="E16">
        <v>1</v>
      </c>
      <c r="F16">
        <v>0</v>
      </c>
      <c r="G16">
        <v>0</v>
      </c>
      <c r="H16">
        <v>0</v>
      </c>
      <c r="I16">
        <v>21</v>
      </c>
      <c r="J16">
        <v>0</v>
      </c>
      <c r="K16" s="2" t="str">
        <f>_xlfn.XLOOKUP(A16,Configuration!$A:$A,Configuration!$C:$C,0)</f>
        <v>Ile</v>
      </c>
      <c r="L16" s="3" t="str">
        <f>_xlfn.XLOOKUP(A16,Configuration!$A:$A,Configuration!$B:$B,0)</f>
        <v>Martinique</v>
      </c>
      <c r="M16" s="2" t="str">
        <f>_xlfn.XLOOKUP(B16,Configuration!$K:$K,Configuration!$L:$L,0)</f>
        <v>N</v>
      </c>
      <c r="N16" s="2">
        <f>SUMIFS('Src. vacsi-tot-a-reg-2021-05-13'!F:F,'Src. vacsi-tot-a-reg-2021-05-13'!$A:$A,$A16,'Src. vacsi-tot-a-reg-2021-05-13'!$K:$K,$B16)</f>
        <v>39898</v>
      </c>
      <c r="O16" s="2">
        <f>SUMIFS('Src. vacsi-tot-a-reg-2021-05-13'!I:I,'Src. vacsi-tot-a-reg-2021-05-13'!$A:$A,$A16,'Src. vacsi-tot-a-reg-2021-05-13'!$K:$K,$B16)</f>
        <v>37402</v>
      </c>
      <c r="P16" s="2">
        <f>SUMIFS('Src. vacsi-tot-a-reg-2021-05-13'!J:J,'Src. vacsi-tot-a-reg-2021-05-13'!$A:$A,$A16,'Src. vacsi-tot-a-reg-2021-05-13'!$K:$K,$B16)</f>
        <v>38639</v>
      </c>
    </row>
    <row r="17" spans="1:16" x14ac:dyDescent="0.25">
      <c r="A17">
        <v>2</v>
      </c>
      <c r="B17">
        <v>39</v>
      </c>
      <c r="C17" s="1">
        <v>44336</v>
      </c>
      <c r="D17">
        <v>4</v>
      </c>
      <c r="E17">
        <v>4</v>
      </c>
      <c r="F17">
        <v>0</v>
      </c>
      <c r="G17">
        <v>0</v>
      </c>
      <c r="H17">
        <v>0</v>
      </c>
      <c r="I17">
        <v>51</v>
      </c>
      <c r="J17">
        <v>4</v>
      </c>
      <c r="K17" s="2" t="str">
        <f>_xlfn.XLOOKUP(A17,Configuration!$A:$A,Configuration!$C:$C,0)</f>
        <v>Ile</v>
      </c>
      <c r="L17" s="3" t="str">
        <f>_xlfn.XLOOKUP(A17,Configuration!$A:$A,Configuration!$B:$B,0)</f>
        <v>Martinique</v>
      </c>
      <c r="M17" s="2" t="str">
        <f>_xlfn.XLOOKUP(B17,Configuration!$K:$K,Configuration!$L:$L,0)</f>
        <v>N</v>
      </c>
      <c r="N17" s="2">
        <f>SUMIFS('Src. vacsi-tot-a-reg-2021-05-13'!F:F,'Src. vacsi-tot-a-reg-2021-05-13'!$A:$A,$A17,'Src. vacsi-tot-a-reg-2021-05-13'!$K:$K,$B17)</f>
        <v>34280</v>
      </c>
      <c r="O17" s="2">
        <f>SUMIFS('Src. vacsi-tot-a-reg-2021-05-13'!I:I,'Src. vacsi-tot-a-reg-2021-05-13'!$A:$A,$A17,'Src. vacsi-tot-a-reg-2021-05-13'!$K:$K,$B17)</f>
        <v>30145</v>
      </c>
      <c r="P17" s="2">
        <f>SUMIFS('Src. vacsi-tot-a-reg-2021-05-13'!J:J,'Src. vacsi-tot-a-reg-2021-05-13'!$A:$A,$A17,'Src. vacsi-tot-a-reg-2021-05-13'!$K:$K,$B17)</f>
        <v>31883</v>
      </c>
    </row>
    <row r="18" spans="1:16" x14ac:dyDescent="0.25">
      <c r="A18">
        <v>2</v>
      </c>
      <c r="B18">
        <v>49</v>
      </c>
      <c r="C18" s="1">
        <v>44336</v>
      </c>
      <c r="D18">
        <v>3</v>
      </c>
      <c r="E18">
        <v>1</v>
      </c>
      <c r="F18">
        <v>0</v>
      </c>
      <c r="G18">
        <v>2</v>
      </c>
      <c r="H18">
        <v>0</v>
      </c>
      <c r="I18">
        <v>97</v>
      </c>
      <c r="J18">
        <v>8</v>
      </c>
      <c r="K18" s="2" t="str">
        <f>_xlfn.XLOOKUP(A18,Configuration!$A:$A,Configuration!$C:$C,0)</f>
        <v>Ile</v>
      </c>
      <c r="L18" s="3" t="str">
        <f>_xlfn.XLOOKUP(A18,Configuration!$A:$A,Configuration!$B:$B,0)</f>
        <v>Martinique</v>
      </c>
      <c r="M18" s="2" t="str">
        <f>_xlfn.XLOOKUP(B18,Configuration!$K:$K,Configuration!$L:$L,0)</f>
        <v>N</v>
      </c>
      <c r="N18" s="2">
        <f>SUMIFS('Src. vacsi-tot-a-reg-2021-05-13'!F:F,'Src. vacsi-tot-a-reg-2021-05-13'!$A:$A,$A18,'Src. vacsi-tot-a-reg-2021-05-13'!$K:$K,$B18)</f>
        <v>42967</v>
      </c>
      <c r="O18" s="2">
        <f>SUMIFS('Src. vacsi-tot-a-reg-2021-05-13'!I:I,'Src. vacsi-tot-a-reg-2021-05-13'!$A:$A,$A18,'Src. vacsi-tot-a-reg-2021-05-13'!$K:$K,$B18)</f>
        <v>36859</v>
      </c>
      <c r="P18" s="2">
        <f>SUMIFS('Src. vacsi-tot-a-reg-2021-05-13'!J:J,'Src. vacsi-tot-a-reg-2021-05-13'!$A:$A,$A18,'Src. vacsi-tot-a-reg-2021-05-13'!$K:$K,$B18)</f>
        <v>39139</v>
      </c>
    </row>
    <row r="19" spans="1:16" x14ac:dyDescent="0.25">
      <c r="A19">
        <v>2</v>
      </c>
      <c r="B19">
        <v>59</v>
      </c>
      <c r="C19" s="1">
        <v>44336</v>
      </c>
      <c r="D19">
        <v>14</v>
      </c>
      <c r="E19">
        <v>3</v>
      </c>
      <c r="F19">
        <v>8</v>
      </c>
      <c r="G19">
        <v>3</v>
      </c>
      <c r="H19">
        <v>0</v>
      </c>
      <c r="I19">
        <v>153</v>
      </c>
      <c r="J19">
        <v>8</v>
      </c>
      <c r="K19" s="2" t="str">
        <f>_xlfn.XLOOKUP(A19,Configuration!$A:$A,Configuration!$C:$C,0)</f>
        <v>Ile</v>
      </c>
      <c r="L19" s="3" t="str">
        <f>_xlfn.XLOOKUP(A19,Configuration!$A:$A,Configuration!$B:$B,0)</f>
        <v>Martinique</v>
      </c>
      <c r="M19" s="2" t="str">
        <f>_xlfn.XLOOKUP(B19,Configuration!$K:$K,Configuration!$L:$L,0)</f>
        <v>N</v>
      </c>
      <c r="N19" s="2">
        <f>SUMIFS('Src. vacsi-tot-a-reg-2021-05-13'!F:F,'Src. vacsi-tot-a-reg-2021-05-13'!$A:$A,$A19,'Src. vacsi-tot-a-reg-2021-05-13'!$K:$K,$B19)</f>
        <v>62671</v>
      </c>
      <c r="O19" s="2">
        <f>SUMIFS('Src. vacsi-tot-a-reg-2021-05-13'!I:I,'Src. vacsi-tot-a-reg-2021-05-13'!$A:$A,$A19,'Src. vacsi-tot-a-reg-2021-05-13'!$K:$K,$B19)</f>
        <v>53646</v>
      </c>
      <c r="P19" s="2">
        <f>SUMIFS('Src. vacsi-tot-a-reg-2021-05-13'!J:J,'Src. vacsi-tot-a-reg-2021-05-13'!$A:$A,$A19,'Src. vacsi-tot-a-reg-2021-05-13'!$K:$K,$B19)</f>
        <v>57205</v>
      </c>
    </row>
    <row r="20" spans="1:16" x14ac:dyDescent="0.25">
      <c r="A20">
        <v>2</v>
      </c>
      <c r="B20">
        <v>69</v>
      </c>
      <c r="C20" s="1">
        <v>44336</v>
      </c>
      <c r="D20">
        <v>17</v>
      </c>
      <c r="E20">
        <v>2</v>
      </c>
      <c r="F20">
        <v>13</v>
      </c>
      <c r="G20">
        <v>2</v>
      </c>
      <c r="H20">
        <v>0</v>
      </c>
      <c r="I20">
        <v>179</v>
      </c>
      <c r="J20">
        <v>13</v>
      </c>
      <c r="K20" s="2" t="str">
        <f>_xlfn.XLOOKUP(A20,Configuration!$A:$A,Configuration!$C:$C,0)</f>
        <v>Ile</v>
      </c>
      <c r="L20" s="3" t="str">
        <f>_xlfn.XLOOKUP(A20,Configuration!$A:$A,Configuration!$B:$B,0)</f>
        <v>Martinique</v>
      </c>
      <c r="M20" s="2" t="str">
        <f>_xlfn.XLOOKUP(B20,Configuration!$K:$K,Configuration!$L:$L,0)</f>
        <v>Y</v>
      </c>
      <c r="N20" s="2">
        <f>SUMIFS('Src. vacsi-tot-a-reg-2021-05-13'!F:F,'Src. vacsi-tot-a-reg-2021-05-13'!$A:$A,$A20,'Src. vacsi-tot-a-reg-2021-05-13'!$K:$K,$B20)</f>
        <v>52556</v>
      </c>
      <c r="O20" s="2">
        <f>SUMIFS('Src. vacsi-tot-a-reg-2021-05-13'!I:I,'Src. vacsi-tot-a-reg-2021-05-13'!$A:$A,$A20,'Src. vacsi-tot-a-reg-2021-05-13'!$K:$K,$B20)</f>
        <v>42066</v>
      </c>
      <c r="P20" s="2">
        <f>SUMIFS('Src. vacsi-tot-a-reg-2021-05-13'!J:J,'Src. vacsi-tot-a-reg-2021-05-13'!$A:$A,$A20,'Src. vacsi-tot-a-reg-2021-05-13'!$K:$K,$B20)</f>
        <v>46503</v>
      </c>
    </row>
    <row r="21" spans="1:16" x14ac:dyDescent="0.25">
      <c r="A21">
        <v>2</v>
      </c>
      <c r="B21">
        <v>79</v>
      </c>
      <c r="C21" s="1">
        <v>44336</v>
      </c>
      <c r="D21">
        <v>15</v>
      </c>
      <c r="E21">
        <v>3</v>
      </c>
      <c r="F21">
        <v>11</v>
      </c>
      <c r="G21">
        <v>1</v>
      </c>
      <c r="H21">
        <v>0</v>
      </c>
      <c r="I21">
        <v>146</v>
      </c>
      <c r="J21">
        <v>23</v>
      </c>
      <c r="K21" s="2" t="str">
        <f>_xlfn.XLOOKUP(A21,Configuration!$A:$A,Configuration!$C:$C,0)</f>
        <v>Ile</v>
      </c>
      <c r="L21" s="3" t="str">
        <f>_xlfn.XLOOKUP(A21,Configuration!$A:$A,Configuration!$B:$B,0)</f>
        <v>Martinique</v>
      </c>
      <c r="M21" s="2" t="str">
        <f>_xlfn.XLOOKUP(B21,Configuration!$K:$K,Configuration!$L:$L,0)</f>
        <v>Y</v>
      </c>
      <c r="N21" s="2">
        <f>SUMIFS('Src. vacsi-tot-a-reg-2021-05-13'!F:F,'Src. vacsi-tot-a-reg-2021-05-13'!$A:$A,$A21,'Src. vacsi-tot-a-reg-2021-05-13'!$K:$K,$B21)</f>
        <v>33509</v>
      </c>
      <c r="O21" s="2">
        <f>SUMIFS('Src. vacsi-tot-a-reg-2021-05-13'!I:I,'Src. vacsi-tot-a-reg-2021-05-13'!$A:$A,$A21,'Src. vacsi-tot-a-reg-2021-05-13'!$K:$K,$B21)</f>
        <v>24953</v>
      </c>
      <c r="P21" s="2">
        <f>SUMIFS('Src. vacsi-tot-a-reg-2021-05-13'!J:J,'Src. vacsi-tot-a-reg-2021-05-13'!$A:$A,$A21,'Src. vacsi-tot-a-reg-2021-05-13'!$K:$K,$B21)</f>
        <v>28120</v>
      </c>
    </row>
    <row r="22" spans="1:16" x14ac:dyDescent="0.25">
      <c r="A22">
        <v>2</v>
      </c>
      <c r="B22">
        <v>89</v>
      </c>
      <c r="C22" s="1">
        <v>44336</v>
      </c>
      <c r="D22">
        <v>9</v>
      </c>
      <c r="E22">
        <v>0</v>
      </c>
      <c r="F22">
        <v>9</v>
      </c>
      <c r="G22">
        <v>0</v>
      </c>
      <c r="H22">
        <v>0</v>
      </c>
      <c r="I22">
        <v>79</v>
      </c>
      <c r="J22">
        <v>27</v>
      </c>
      <c r="K22" s="2" t="str">
        <f>_xlfn.XLOOKUP(A22,Configuration!$A:$A,Configuration!$C:$C,0)</f>
        <v>Ile</v>
      </c>
      <c r="L22" s="3" t="str">
        <f>_xlfn.XLOOKUP(A22,Configuration!$A:$A,Configuration!$B:$B,0)</f>
        <v>Martinique</v>
      </c>
      <c r="M22" s="2" t="str">
        <f>_xlfn.XLOOKUP(B22,Configuration!$K:$K,Configuration!$L:$L,0)</f>
        <v>Y</v>
      </c>
      <c r="N22" s="2">
        <f>SUMIFS('Src. vacsi-tot-a-reg-2021-05-13'!F:F,'Src. vacsi-tot-a-reg-2021-05-13'!$A:$A,$A22,'Src. vacsi-tot-a-reg-2021-05-13'!$K:$K,$B22)</f>
        <v>24265</v>
      </c>
      <c r="O22" s="2">
        <f>SUMIFS('Src. vacsi-tot-a-reg-2021-05-13'!I:I,'Src. vacsi-tot-a-reg-2021-05-13'!$A:$A,$A22,'Src. vacsi-tot-a-reg-2021-05-13'!$K:$K,$B22)</f>
        <v>20628</v>
      </c>
      <c r="P22" s="2">
        <f>SUMIFS('Src. vacsi-tot-a-reg-2021-05-13'!J:J,'Src. vacsi-tot-a-reg-2021-05-13'!$A:$A,$A22,'Src. vacsi-tot-a-reg-2021-05-13'!$K:$K,$B22)</f>
        <v>21982</v>
      </c>
    </row>
    <row r="23" spans="1:16" x14ac:dyDescent="0.25">
      <c r="A23">
        <v>2</v>
      </c>
      <c r="B23">
        <v>90</v>
      </c>
      <c r="C23" s="1">
        <v>44336</v>
      </c>
      <c r="D23">
        <v>2</v>
      </c>
      <c r="E23">
        <v>0</v>
      </c>
      <c r="F23">
        <v>2</v>
      </c>
      <c r="G23">
        <v>0</v>
      </c>
      <c r="H23">
        <v>0</v>
      </c>
      <c r="I23">
        <v>15</v>
      </c>
      <c r="J23">
        <v>10</v>
      </c>
      <c r="K23" s="2" t="str">
        <f>_xlfn.XLOOKUP(A23,Configuration!$A:$A,Configuration!$C:$C,0)</f>
        <v>Ile</v>
      </c>
      <c r="L23" s="3" t="str">
        <f>_xlfn.XLOOKUP(A23,Configuration!$A:$A,Configuration!$B:$B,0)</f>
        <v>Martinique</v>
      </c>
      <c r="M23" s="2" t="str">
        <f>_xlfn.XLOOKUP(B23,Configuration!$K:$K,Configuration!$L:$L,0)</f>
        <v>Y</v>
      </c>
      <c r="N23" s="2">
        <f>SUMIFS('Src. vacsi-tot-a-reg-2021-05-13'!F:F,'Src. vacsi-tot-a-reg-2021-05-13'!$A:$A,$A23,'Src. vacsi-tot-a-reg-2021-05-13'!$K:$K,$B23)</f>
        <v>0</v>
      </c>
      <c r="O23" s="2">
        <f>SUMIFS('Src. vacsi-tot-a-reg-2021-05-13'!I:I,'Src. vacsi-tot-a-reg-2021-05-13'!$A:$A,$A23,'Src. vacsi-tot-a-reg-2021-05-13'!$K:$K,$B23)</f>
        <v>0</v>
      </c>
      <c r="P23" s="2">
        <f>SUMIFS('Src. vacsi-tot-a-reg-2021-05-13'!J:J,'Src. vacsi-tot-a-reg-2021-05-13'!$A:$A,$A23,'Src. vacsi-tot-a-reg-2021-05-13'!$K:$K,$B23)</f>
        <v>0</v>
      </c>
    </row>
    <row r="24" spans="1:16" x14ac:dyDescent="0.25">
      <c r="A24">
        <v>3</v>
      </c>
      <c r="B24">
        <v>0</v>
      </c>
      <c r="C24" s="1">
        <v>44336</v>
      </c>
      <c r="D24">
        <v>103</v>
      </c>
      <c r="E24">
        <v>25</v>
      </c>
      <c r="F24">
        <v>73</v>
      </c>
      <c r="G24">
        <v>5</v>
      </c>
      <c r="H24">
        <v>0</v>
      </c>
      <c r="I24">
        <v>2498</v>
      </c>
      <c r="J24">
        <v>105</v>
      </c>
      <c r="K24" s="2" t="str">
        <f>_xlfn.XLOOKUP(A24,Configuration!$A:$A,Configuration!$C:$C,0)</f>
        <v>Ile</v>
      </c>
      <c r="L24" s="3" t="str">
        <f>_xlfn.XLOOKUP(A24,Configuration!$A:$A,Configuration!$B:$B,0)</f>
        <v>Guyane</v>
      </c>
      <c r="M24" s="2" t="str">
        <f>_xlfn.XLOOKUP(B24,Configuration!$K:$K,Configuration!$L:$L,0)</f>
        <v>N</v>
      </c>
      <c r="N24" s="2">
        <f>SUMIFS('Src. vacsi-tot-a-reg-2021-05-13'!F:F,'Src. vacsi-tot-a-reg-2021-05-13'!$A:$A,$A24,'Src. vacsi-tot-a-reg-2021-05-13'!$K:$K,$B24)</f>
        <v>290691</v>
      </c>
      <c r="O24" s="2">
        <f>SUMIFS('Src. vacsi-tot-a-reg-2021-05-13'!I:I,'Src. vacsi-tot-a-reg-2021-05-13'!$A:$A,$A24,'Src. vacsi-tot-a-reg-2021-05-13'!$K:$K,$B24)</f>
        <v>258792</v>
      </c>
      <c r="P24" s="2">
        <f>SUMIFS('Src. vacsi-tot-a-reg-2021-05-13'!J:J,'Src. vacsi-tot-a-reg-2021-05-13'!$A:$A,$A24,'Src. vacsi-tot-a-reg-2021-05-13'!$K:$K,$B24)</f>
        <v>273468</v>
      </c>
    </row>
    <row r="25" spans="1:16" x14ac:dyDescent="0.25">
      <c r="A25">
        <v>3</v>
      </c>
      <c r="B25">
        <v>9</v>
      </c>
      <c r="C25" s="1">
        <v>44336</v>
      </c>
      <c r="D25">
        <v>1</v>
      </c>
      <c r="E25">
        <v>0</v>
      </c>
      <c r="F25">
        <v>1</v>
      </c>
      <c r="G25">
        <v>0</v>
      </c>
      <c r="H25">
        <v>0</v>
      </c>
      <c r="I25">
        <v>124</v>
      </c>
      <c r="J25">
        <v>0</v>
      </c>
      <c r="K25" s="2" t="str">
        <f>_xlfn.XLOOKUP(A25,Configuration!$A:$A,Configuration!$C:$C,0)</f>
        <v>Ile</v>
      </c>
      <c r="L25" s="3" t="str">
        <f>_xlfn.XLOOKUP(A25,Configuration!$A:$A,Configuration!$B:$B,0)</f>
        <v>Guyane</v>
      </c>
      <c r="M25" s="2" t="str">
        <f>_xlfn.XLOOKUP(B25,Configuration!$K:$K,Configuration!$L:$L,0)</f>
        <v>N</v>
      </c>
      <c r="N25" s="2">
        <f>SUMIFS('Src. vacsi-tot-a-reg-2021-05-13'!F:F,'Src. vacsi-tot-a-reg-2021-05-13'!$A:$A,$A25,'Src. vacsi-tot-a-reg-2021-05-13'!$K:$K,$B25)</f>
        <v>0</v>
      </c>
      <c r="O25" s="2">
        <f>SUMIFS('Src. vacsi-tot-a-reg-2021-05-13'!I:I,'Src. vacsi-tot-a-reg-2021-05-13'!$A:$A,$A25,'Src. vacsi-tot-a-reg-2021-05-13'!$K:$K,$B25)</f>
        <v>0</v>
      </c>
      <c r="P25" s="2">
        <f>SUMIFS('Src. vacsi-tot-a-reg-2021-05-13'!J:J,'Src. vacsi-tot-a-reg-2021-05-13'!$A:$A,$A25,'Src. vacsi-tot-a-reg-2021-05-13'!$K:$K,$B25)</f>
        <v>0</v>
      </c>
    </row>
    <row r="26" spans="1:16" x14ac:dyDescent="0.25">
      <c r="A26">
        <v>3</v>
      </c>
      <c r="B26">
        <v>19</v>
      </c>
      <c r="C26" s="1">
        <v>44336</v>
      </c>
      <c r="D26">
        <v>3</v>
      </c>
      <c r="E26">
        <v>0</v>
      </c>
      <c r="F26">
        <v>3</v>
      </c>
      <c r="G26">
        <v>0</v>
      </c>
      <c r="H26">
        <v>0</v>
      </c>
      <c r="I26">
        <v>186</v>
      </c>
      <c r="J26">
        <v>0</v>
      </c>
      <c r="K26" s="2" t="str">
        <f>_xlfn.XLOOKUP(A26,Configuration!$A:$A,Configuration!$C:$C,0)</f>
        <v>Ile</v>
      </c>
      <c r="L26" s="3" t="str">
        <f>_xlfn.XLOOKUP(A26,Configuration!$A:$A,Configuration!$B:$B,0)</f>
        <v>Guyane</v>
      </c>
      <c r="M26" s="2" t="str">
        <f>_xlfn.XLOOKUP(B26,Configuration!$K:$K,Configuration!$L:$L,0)</f>
        <v>N</v>
      </c>
      <c r="N26" s="2">
        <f>SUMIFS('Src. vacsi-tot-a-reg-2021-05-13'!F:F,'Src. vacsi-tot-a-reg-2021-05-13'!$A:$A,$A26,'Src. vacsi-tot-a-reg-2021-05-13'!$K:$K,$B26)</f>
        <v>0</v>
      </c>
      <c r="O26" s="2">
        <f>SUMIFS('Src. vacsi-tot-a-reg-2021-05-13'!I:I,'Src. vacsi-tot-a-reg-2021-05-13'!$A:$A,$A26,'Src. vacsi-tot-a-reg-2021-05-13'!$K:$K,$B26)</f>
        <v>0</v>
      </c>
      <c r="P26" s="2">
        <f>SUMIFS('Src. vacsi-tot-a-reg-2021-05-13'!J:J,'Src. vacsi-tot-a-reg-2021-05-13'!$A:$A,$A26,'Src. vacsi-tot-a-reg-2021-05-13'!$K:$K,$B26)</f>
        <v>0</v>
      </c>
    </row>
    <row r="27" spans="1:16" x14ac:dyDescent="0.25">
      <c r="A27">
        <v>3</v>
      </c>
      <c r="B27">
        <v>29</v>
      </c>
      <c r="C27" s="1">
        <v>44336</v>
      </c>
      <c r="D27">
        <v>3</v>
      </c>
      <c r="E27">
        <v>1</v>
      </c>
      <c r="F27">
        <v>2</v>
      </c>
      <c r="G27">
        <v>0</v>
      </c>
      <c r="H27">
        <v>0</v>
      </c>
      <c r="I27">
        <v>486</v>
      </c>
      <c r="J27">
        <v>3</v>
      </c>
      <c r="K27" s="2" t="str">
        <f>_xlfn.XLOOKUP(A27,Configuration!$A:$A,Configuration!$C:$C,0)</f>
        <v>Ile</v>
      </c>
      <c r="L27" s="3" t="str">
        <f>_xlfn.XLOOKUP(A27,Configuration!$A:$A,Configuration!$B:$B,0)</f>
        <v>Guyane</v>
      </c>
      <c r="M27" s="2" t="str">
        <f>_xlfn.XLOOKUP(B27,Configuration!$K:$K,Configuration!$L:$L,0)</f>
        <v>N</v>
      </c>
      <c r="N27" s="2">
        <f>SUMIFS('Src. vacsi-tot-a-reg-2021-05-13'!F:F,'Src. vacsi-tot-a-reg-2021-05-13'!$A:$A,$A27,'Src. vacsi-tot-a-reg-2021-05-13'!$K:$K,$B27)</f>
        <v>50899</v>
      </c>
      <c r="O27" s="2">
        <f>SUMIFS('Src. vacsi-tot-a-reg-2021-05-13'!I:I,'Src. vacsi-tot-a-reg-2021-05-13'!$A:$A,$A27,'Src. vacsi-tot-a-reg-2021-05-13'!$K:$K,$B27)</f>
        <v>47539</v>
      </c>
      <c r="P27" s="2">
        <f>SUMIFS('Src. vacsi-tot-a-reg-2021-05-13'!J:J,'Src. vacsi-tot-a-reg-2021-05-13'!$A:$A,$A27,'Src. vacsi-tot-a-reg-2021-05-13'!$K:$K,$B27)</f>
        <v>50087</v>
      </c>
    </row>
    <row r="28" spans="1:16" x14ac:dyDescent="0.25">
      <c r="A28">
        <v>3</v>
      </c>
      <c r="B28">
        <v>39</v>
      </c>
      <c r="C28" s="1">
        <v>44336</v>
      </c>
      <c r="D28">
        <v>10</v>
      </c>
      <c r="E28">
        <v>2</v>
      </c>
      <c r="F28">
        <v>8</v>
      </c>
      <c r="G28">
        <v>0</v>
      </c>
      <c r="H28">
        <v>0</v>
      </c>
      <c r="I28">
        <v>499</v>
      </c>
      <c r="J28">
        <v>1</v>
      </c>
      <c r="K28" s="2" t="str">
        <f>_xlfn.XLOOKUP(A28,Configuration!$A:$A,Configuration!$C:$C,0)</f>
        <v>Ile</v>
      </c>
      <c r="L28" s="3" t="str">
        <f>_xlfn.XLOOKUP(A28,Configuration!$A:$A,Configuration!$B:$B,0)</f>
        <v>Guyane</v>
      </c>
      <c r="M28" s="2" t="str">
        <f>_xlfn.XLOOKUP(B28,Configuration!$K:$K,Configuration!$L:$L,0)</f>
        <v>N</v>
      </c>
      <c r="N28" s="2">
        <f>SUMIFS('Src. vacsi-tot-a-reg-2021-05-13'!F:F,'Src. vacsi-tot-a-reg-2021-05-13'!$A:$A,$A28,'Src. vacsi-tot-a-reg-2021-05-13'!$K:$K,$B28)</f>
        <v>39602</v>
      </c>
      <c r="O28" s="2">
        <f>SUMIFS('Src. vacsi-tot-a-reg-2021-05-13'!I:I,'Src. vacsi-tot-a-reg-2021-05-13'!$A:$A,$A28,'Src. vacsi-tot-a-reg-2021-05-13'!$K:$K,$B28)</f>
        <v>33692</v>
      </c>
      <c r="P28" s="2">
        <f>SUMIFS('Src. vacsi-tot-a-reg-2021-05-13'!J:J,'Src. vacsi-tot-a-reg-2021-05-13'!$A:$A,$A28,'Src. vacsi-tot-a-reg-2021-05-13'!$K:$K,$B28)</f>
        <v>37148</v>
      </c>
    </row>
    <row r="29" spans="1:16" x14ac:dyDescent="0.25">
      <c r="A29">
        <v>3</v>
      </c>
      <c r="B29">
        <v>49</v>
      </c>
      <c r="C29" s="1">
        <v>44336</v>
      </c>
      <c r="D29">
        <v>13</v>
      </c>
      <c r="E29">
        <v>0</v>
      </c>
      <c r="F29">
        <v>12</v>
      </c>
      <c r="G29">
        <v>1</v>
      </c>
      <c r="H29">
        <v>0</v>
      </c>
      <c r="I29">
        <v>350</v>
      </c>
      <c r="J29">
        <v>4</v>
      </c>
      <c r="K29" s="2" t="str">
        <f>_xlfn.XLOOKUP(A29,Configuration!$A:$A,Configuration!$C:$C,0)</f>
        <v>Ile</v>
      </c>
      <c r="L29" s="3" t="str">
        <f>_xlfn.XLOOKUP(A29,Configuration!$A:$A,Configuration!$B:$B,0)</f>
        <v>Guyane</v>
      </c>
      <c r="M29" s="2" t="str">
        <f>_xlfn.XLOOKUP(B29,Configuration!$K:$K,Configuration!$L:$L,0)</f>
        <v>N</v>
      </c>
      <c r="N29" s="2">
        <f>SUMIFS('Src. vacsi-tot-a-reg-2021-05-13'!F:F,'Src. vacsi-tot-a-reg-2021-05-13'!$A:$A,$A29,'Src. vacsi-tot-a-reg-2021-05-13'!$K:$K,$B29)</f>
        <v>34757</v>
      </c>
      <c r="O29" s="2">
        <f>SUMIFS('Src. vacsi-tot-a-reg-2021-05-13'!I:I,'Src. vacsi-tot-a-reg-2021-05-13'!$A:$A,$A29,'Src. vacsi-tot-a-reg-2021-05-13'!$K:$K,$B29)</f>
        <v>28009</v>
      </c>
      <c r="P29" s="2">
        <f>SUMIFS('Src. vacsi-tot-a-reg-2021-05-13'!J:J,'Src. vacsi-tot-a-reg-2021-05-13'!$A:$A,$A29,'Src. vacsi-tot-a-reg-2021-05-13'!$K:$K,$B29)</f>
        <v>31542</v>
      </c>
    </row>
    <row r="30" spans="1:16" x14ac:dyDescent="0.25">
      <c r="A30">
        <v>3</v>
      </c>
      <c r="B30">
        <v>59</v>
      </c>
      <c r="C30" s="1">
        <v>44336</v>
      </c>
      <c r="D30">
        <v>18</v>
      </c>
      <c r="E30">
        <v>5</v>
      </c>
      <c r="F30">
        <v>13</v>
      </c>
      <c r="G30">
        <v>0</v>
      </c>
      <c r="H30">
        <v>0</v>
      </c>
      <c r="I30">
        <v>284</v>
      </c>
      <c r="J30">
        <v>23</v>
      </c>
      <c r="K30" s="2" t="str">
        <f>_xlfn.XLOOKUP(A30,Configuration!$A:$A,Configuration!$C:$C,0)</f>
        <v>Ile</v>
      </c>
      <c r="L30" s="3" t="str">
        <f>_xlfn.XLOOKUP(A30,Configuration!$A:$A,Configuration!$B:$B,0)</f>
        <v>Guyane</v>
      </c>
      <c r="M30" s="2" t="str">
        <f>_xlfn.XLOOKUP(B30,Configuration!$K:$K,Configuration!$L:$L,0)</f>
        <v>N</v>
      </c>
      <c r="N30" s="2">
        <f>SUMIFS('Src. vacsi-tot-a-reg-2021-05-13'!F:F,'Src. vacsi-tot-a-reg-2021-05-13'!$A:$A,$A30,'Src. vacsi-tot-a-reg-2021-05-13'!$K:$K,$B30)</f>
        <v>27026</v>
      </c>
      <c r="O30" s="2">
        <f>SUMIFS('Src. vacsi-tot-a-reg-2021-05-13'!I:I,'Src. vacsi-tot-a-reg-2021-05-13'!$A:$A,$A30,'Src. vacsi-tot-a-reg-2021-05-13'!$K:$K,$B30)</f>
        <v>19366</v>
      </c>
      <c r="P30" s="2">
        <f>SUMIFS('Src. vacsi-tot-a-reg-2021-05-13'!J:J,'Src. vacsi-tot-a-reg-2021-05-13'!$A:$A,$A30,'Src. vacsi-tot-a-reg-2021-05-13'!$K:$K,$B30)</f>
        <v>21983</v>
      </c>
    </row>
    <row r="31" spans="1:16" x14ac:dyDescent="0.25">
      <c r="A31">
        <v>3</v>
      </c>
      <c r="B31">
        <v>69</v>
      </c>
      <c r="C31" s="1">
        <v>44336</v>
      </c>
      <c r="D31">
        <v>29</v>
      </c>
      <c r="E31">
        <v>9</v>
      </c>
      <c r="F31">
        <v>16</v>
      </c>
      <c r="G31">
        <v>4</v>
      </c>
      <c r="H31">
        <v>0</v>
      </c>
      <c r="I31">
        <v>303</v>
      </c>
      <c r="J31">
        <v>27</v>
      </c>
      <c r="K31" s="2" t="str">
        <f>_xlfn.XLOOKUP(A31,Configuration!$A:$A,Configuration!$C:$C,0)</f>
        <v>Ile</v>
      </c>
      <c r="L31" s="3" t="str">
        <f>_xlfn.XLOOKUP(A31,Configuration!$A:$A,Configuration!$B:$B,0)</f>
        <v>Guyane</v>
      </c>
      <c r="M31" s="2" t="str">
        <f>_xlfn.XLOOKUP(B31,Configuration!$K:$K,Configuration!$L:$L,0)</f>
        <v>Y</v>
      </c>
      <c r="N31" s="2">
        <f>SUMIFS('Src. vacsi-tot-a-reg-2021-05-13'!F:F,'Src. vacsi-tot-a-reg-2021-05-13'!$A:$A,$A31,'Src. vacsi-tot-a-reg-2021-05-13'!$K:$K,$B31)</f>
        <v>17446</v>
      </c>
      <c r="O31" s="2">
        <f>SUMIFS('Src. vacsi-tot-a-reg-2021-05-13'!I:I,'Src. vacsi-tot-a-reg-2021-05-13'!$A:$A,$A31,'Src. vacsi-tot-a-reg-2021-05-13'!$K:$K,$B31)</f>
        <v>12449</v>
      </c>
      <c r="P31" s="2">
        <f>SUMIFS('Src. vacsi-tot-a-reg-2021-05-13'!J:J,'Src. vacsi-tot-a-reg-2021-05-13'!$A:$A,$A31,'Src. vacsi-tot-a-reg-2021-05-13'!$K:$K,$B31)</f>
        <v>13957</v>
      </c>
    </row>
    <row r="32" spans="1:16" x14ac:dyDescent="0.25">
      <c r="A32">
        <v>3</v>
      </c>
      <c r="B32">
        <v>79</v>
      </c>
      <c r="C32" s="1">
        <v>44336</v>
      </c>
      <c r="D32">
        <v>19</v>
      </c>
      <c r="E32">
        <v>8</v>
      </c>
      <c r="F32">
        <v>11</v>
      </c>
      <c r="G32">
        <v>0</v>
      </c>
      <c r="H32">
        <v>0</v>
      </c>
      <c r="I32">
        <v>175</v>
      </c>
      <c r="J32">
        <v>24</v>
      </c>
      <c r="K32" s="2" t="str">
        <f>_xlfn.XLOOKUP(A32,Configuration!$A:$A,Configuration!$C:$C,0)</f>
        <v>Ile</v>
      </c>
      <c r="L32" s="3" t="str">
        <f>_xlfn.XLOOKUP(A32,Configuration!$A:$A,Configuration!$B:$B,0)</f>
        <v>Guyane</v>
      </c>
      <c r="M32" s="2" t="str">
        <f>_xlfn.XLOOKUP(B32,Configuration!$K:$K,Configuration!$L:$L,0)</f>
        <v>Y</v>
      </c>
      <c r="N32" s="2">
        <f>SUMIFS('Src. vacsi-tot-a-reg-2021-05-13'!F:F,'Src. vacsi-tot-a-reg-2021-05-13'!$A:$A,$A32,'Src. vacsi-tot-a-reg-2021-05-13'!$K:$K,$B32)</f>
        <v>7368</v>
      </c>
      <c r="O32" s="2">
        <f>SUMIFS('Src. vacsi-tot-a-reg-2021-05-13'!I:I,'Src. vacsi-tot-a-reg-2021-05-13'!$A:$A,$A32,'Src. vacsi-tot-a-reg-2021-05-13'!$K:$K,$B32)</f>
        <v>5157</v>
      </c>
      <c r="P32" s="2">
        <f>SUMIFS('Src. vacsi-tot-a-reg-2021-05-13'!J:J,'Src. vacsi-tot-a-reg-2021-05-13'!$A:$A,$A32,'Src. vacsi-tot-a-reg-2021-05-13'!$K:$K,$B32)</f>
        <v>5729</v>
      </c>
    </row>
    <row r="33" spans="1:16" x14ac:dyDescent="0.25">
      <c r="A33">
        <v>3</v>
      </c>
      <c r="B33">
        <v>89</v>
      </c>
      <c r="C33" s="1">
        <v>44336</v>
      </c>
      <c r="D33">
        <v>5</v>
      </c>
      <c r="E33">
        <v>0</v>
      </c>
      <c r="F33">
        <v>5</v>
      </c>
      <c r="G33">
        <v>0</v>
      </c>
      <c r="H33">
        <v>0</v>
      </c>
      <c r="I33">
        <v>73</v>
      </c>
      <c r="J33">
        <v>17</v>
      </c>
      <c r="K33" s="2" t="str">
        <f>_xlfn.XLOOKUP(A33,Configuration!$A:$A,Configuration!$C:$C,0)</f>
        <v>Ile</v>
      </c>
      <c r="L33" s="3" t="str">
        <f>_xlfn.XLOOKUP(A33,Configuration!$A:$A,Configuration!$B:$B,0)</f>
        <v>Guyane</v>
      </c>
      <c r="M33" s="2" t="str">
        <f>_xlfn.XLOOKUP(B33,Configuration!$K:$K,Configuration!$L:$L,0)</f>
        <v>Y</v>
      </c>
      <c r="N33" s="2">
        <f>SUMIFS('Src. vacsi-tot-a-reg-2021-05-13'!F:F,'Src. vacsi-tot-a-reg-2021-05-13'!$A:$A,$A33,'Src. vacsi-tot-a-reg-2021-05-13'!$K:$K,$B33)</f>
        <v>3390</v>
      </c>
      <c r="O33" s="2">
        <f>SUMIFS('Src. vacsi-tot-a-reg-2021-05-13'!I:I,'Src. vacsi-tot-a-reg-2021-05-13'!$A:$A,$A33,'Src. vacsi-tot-a-reg-2021-05-13'!$K:$K,$B33)</f>
        <v>2669</v>
      </c>
      <c r="P33" s="2">
        <f>SUMIFS('Src. vacsi-tot-a-reg-2021-05-13'!J:J,'Src. vacsi-tot-a-reg-2021-05-13'!$A:$A,$A33,'Src. vacsi-tot-a-reg-2021-05-13'!$K:$K,$B33)</f>
        <v>2850</v>
      </c>
    </row>
    <row r="34" spans="1:16" x14ac:dyDescent="0.25">
      <c r="A34">
        <v>3</v>
      </c>
      <c r="B34">
        <v>90</v>
      </c>
      <c r="C34" s="1">
        <v>44336</v>
      </c>
      <c r="D34">
        <v>1</v>
      </c>
      <c r="E34">
        <v>0</v>
      </c>
      <c r="F34">
        <v>1</v>
      </c>
      <c r="G34">
        <v>0</v>
      </c>
      <c r="H34">
        <v>0</v>
      </c>
      <c r="I34">
        <v>12</v>
      </c>
      <c r="J34">
        <v>5</v>
      </c>
      <c r="K34" s="2" t="str">
        <f>_xlfn.XLOOKUP(A34,Configuration!$A:$A,Configuration!$C:$C,0)</f>
        <v>Ile</v>
      </c>
      <c r="L34" s="3" t="str">
        <f>_xlfn.XLOOKUP(A34,Configuration!$A:$A,Configuration!$B:$B,0)</f>
        <v>Guyane</v>
      </c>
      <c r="M34" s="2" t="str">
        <f>_xlfn.XLOOKUP(B34,Configuration!$K:$K,Configuration!$L:$L,0)</f>
        <v>Y</v>
      </c>
      <c r="N34" s="2">
        <f>SUMIFS('Src. vacsi-tot-a-reg-2021-05-13'!F:F,'Src. vacsi-tot-a-reg-2021-05-13'!$A:$A,$A34,'Src. vacsi-tot-a-reg-2021-05-13'!$K:$K,$B34)</f>
        <v>0</v>
      </c>
      <c r="O34" s="2">
        <f>SUMIFS('Src. vacsi-tot-a-reg-2021-05-13'!I:I,'Src. vacsi-tot-a-reg-2021-05-13'!$A:$A,$A34,'Src. vacsi-tot-a-reg-2021-05-13'!$K:$K,$B34)</f>
        <v>0</v>
      </c>
      <c r="P34" s="2">
        <f>SUMIFS('Src. vacsi-tot-a-reg-2021-05-13'!J:J,'Src. vacsi-tot-a-reg-2021-05-13'!$A:$A,$A34,'Src. vacsi-tot-a-reg-2021-05-13'!$K:$K,$B34)</f>
        <v>0</v>
      </c>
    </row>
    <row r="35" spans="1:16" x14ac:dyDescent="0.25">
      <c r="A35">
        <v>4</v>
      </c>
      <c r="B35">
        <v>0</v>
      </c>
      <c r="C35" s="1">
        <v>44336</v>
      </c>
      <c r="D35">
        <v>170</v>
      </c>
      <c r="E35">
        <v>36</v>
      </c>
      <c r="F35">
        <v>97</v>
      </c>
      <c r="G35">
        <v>37</v>
      </c>
      <c r="H35">
        <v>0</v>
      </c>
      <c r="I35">
        <v>1653</v>
      </c>
      <c r="J35">
        <v>189</v>
      </c>
      <c r="K35" s="2" t="str">
        <f>_xlfn.XLOOKUP(A35,Configuration!$A:$A,Configuration!$C:$C,0)</f>
        <v>Ile</v>
      </c>
      <c r="L35" s="3" t="str">
        <f>_xlfn.XLOOKUP(A35,Configuration!$A:$A,Configuration!$B:$B,0)</f>
        <v>La Réunion</v>
      </c>
      <c r="M35" s="2" t="str">
        <f>_xlfn.XLOOKUP(B35,Configuration!$K:$K,Configuration!$L:$L,0)</f>
        <v>N</v>
      </c>
      <c r="N35" s="2">
        <f>SUMIFS('Src. vacsi-tot-a-reg-2021-05-13'!F:F,'Src. vacsi-tot-a-reg-2021-05-13'!$A:$A,$A35,'Src. vacsi-tot-a-reg-2021-05-13'!$K:$K,$B35)</f>
        <v>859959</v>
      </c>
      <c r="O35" s="2">
        <f>SUMIFS('Src. vacsi-tot-a-reg-2021-05-13'!I:I,'Src. vacsi-tot-a-reg-2021-05-13'!$A:$A,$A35,'Src. vacsi-tot-a-reg-2021-05-13'!$K:$K,$B35)</f>
        <v>730623</v>
      </c>
      <c r="P35" s="2">
        <f>SUMIFS('Src. vacsi-tot-a-reg-2021-05-13'!J:J,'Src. vacsi-tot-a-reg-2021-05-13'!$A:$A,$A35,'Src. vacsi-tot-a-reg-2021-05-13'!$K:$K,$B35)</f>
        <v>799838</v>
      </c>
    </row>
    <row r="36" spans="1:16" x14ac:dyDescent="0.25">
      <c r="A36">
        <v>4</v>
      </c>
      <c r="B36">
        <v>9</v>
      </c>
      <c r="C36" s="1">
        <v>44336</v>
      </c>
      <c r="D36">
        <v>0</v>
      </c>
      <c r="E36">
        <v>0</v>
      </c>
      <c r="F36">
        <v>0</v>
      </c>
      <c r="G36">
        <v>0</v>
      </c>
      <c r="H36">
        <v>0</v>
      </c>
      <c r="I36">
        <v>24</v>
      </c>
      <c r="J36">
        <v>0</v>
      </c>
      <c r="K36" s="2" t="str">
        <f>_xlfn.XLOOKUP(A36,Configuration!$A:$A,Configuration!$C:$C,0)</f>
        <v>Ile</v>
      </c>
      <c r="L36" s="3" t="str">
        <f>_xlfn.XLOOKUP(A36,Configuration!$A:$A,Configuration!$B:$B,0)</f>
        <v>La Réunion</v>
      </c>
      <c r="M36" s="2" t="str">
        <f>_xlfn.XLOOKUP(B36,Configuration!$K:$K,Configuration!$L:$L,0)</f>
        <v>N</v>
      </c>
      <c r="N36" s="2">
        <f>SUMIFS('Src. vacsi-tot-a-reg-2021-05-13'!F:F,'Src. vacsi-tot-a-reg-2021-05-13'!$A:$A,$A36,'Src. vacsi-tot-a-reg-2021-05-13'!$K:$K,$B36)</f>
        <v>0</v>
      </c>
      <c r="O36" s="2">
        <f>SUMIFS('Src. vacsi-tot-a-reg-2021-05-13'!I:I,'Src. vacsi-tot-a-reg-2021-05-13'!$A:$A,$A36,'Src. vacsi-tot-a-reg-2021-05-13'!$K:$K,$B36)</f>
        <v>0</v>
      </c>
      <c r="P36" s="2">
        <f>SUMIFS('Src. vacsi-tot-a-reg-2021-05-13'!J:J,'Src. vacsi-tot-a-reg-2021-05-13'!$A:$A,$A36,'Src. vacsi-tot-a-reg-2021-05-13'!$K:$K,$B36)</f>
        <v>0</v>
      </c>
    </row>
    <row r="37" spans="1:16" x14ac:dyDescent="0.25">
      <c r="A37">
        <v>4</v>
      </c>
      <c r="B37">
        <v>19</v>
      </c>
      <c r="C37" s="1">
        <v>44336</v>
      </c>
      <c r="D37">
        <v>0</v>
      </c>
      <c r="E37">
        <v>0</v>
      </c>
      <c r="F37">
        <v>0</v>
      </c>
      <c r="G37">
        <v>0</v>
      </c>
      <c r="H37">
        <v>0</v>
      </c>
      <c r="I37">
        <v>43</v>
      </c>
      <c r="J37">
        <v>1</v>
      </c>
      <c r="K37" s="2" t="str">
        <f>_xlfn.XLOOKUP(A37,Configuration!$A:$A,Configuration!$C:$C,0)</f>
        <v>Ile</v>
      </c>
      <c r="L37" s="3" t="str">
        <f>_xlfn.XLOOKUP(A37,Configuration!$A:$A,Configuration!$B:$B,0)</f>
        <v>La Réunion</v>
      </c>
      <c r="M37" s="2" t="str">
        <f>_xlfn.XLOOKUP(B37,Configuration!$K:$K,Configuration!$L:$L,0)</f>
        <v>N</v>
      </c>
      <c r="N37" s="2">
        <f>SUMIFS('Src. vacsi-tot-a-reg-2021-05-13'!F:F,'Src. vacsi-tot-a-reg-2021-05-13'!$A:$A,$A37,'Src. vacsi-tot-a-reg-2021-05-13'!$K:$K,$B37)</f>
        <v>0</v>
      </c>
      <c r="O37" s="2">
        <f>SUMIFS('Src. vacsi-tot-a-reg-2021-05-13'!I:I,'Src. vacsi-tot-a-reg-2021-05-13'!$A:$A,$A37,'Src. vacsi-tot-a-reg-2021-05-13'!$K:$K,$B37)</f>
        <v>0</v>
      </c>
      <c r="P37" s="2">
        <f>SUMIFS('Src. vacsi-tot-a-reg-2021-05-13'!J:J,'Src. vacsi-tot-a-reg-2021-05-13'!$A:$A,$A37,'Src. vacsi-tot-a-reg-2021-05-13'!$K:$K,$B37)</f>
        <v>0</v>
      </c>
    </row>
    <row r="38" spans="1:16" x14ac:dyDescent="0.25">
      <c r="A38">
        <v>4</v>
      </c>
      <c r="B38">
        <v>29</v>
      </c>
      <c r="C38" s="1">
        <v>44336</v>
      </c>
      <c r="D38">
        <v>4</v>
      </c>
      <c r="E38">
        <v>3</v>
      </c>
      <c r="F38">
        <v>1</v>
      </c>
      <c r="G38">
        <v>0</v>
      </c>
      <c r="H38">
        <v>0</v>
      </c>
      <c r="I38">
        <v>112</v>
      </c>
      <c r="J38">
        <v>1</v>
      </c>
      <c r="K38" s="2" t="str">
        <f>_xlfn.XLOOKUP(A38,Configuration!$A:$A,Configuration!$C:$C,0)</f>
        <v>Ile</v>
      </c>
      <c r="L38" s="3" t="str">
        <f>_xlfn.XLOOKUP(A38,Configuration!$A:$A,Configuration!$B:$B,0)</f>
        <v>La Réunion</v>
      </c>
      <c r="M38" s="2" t="str">
        <f>_xlfn.XLOOKUP(B38,Configuration!$K:$K,Configuration!$L:$L,0)</f>
        <v>N</v>
      </c>
      <c r="N38" s="2">
        <f>SUMIFS('Src. vacsi-tot-a-reg-2021-05-13'!F:F,'Src. vacsi-tot-a-reg-2021-05-13'!$A:$A,$A38,'Src. vacsi-tot-a-reg-2021-05-13'!$K:$K,$B38)</f>
        <v>123243</v>
      </c>
      <c r="O38" s="2">
        <f>SUMIFS('Src. vacsi-tot-a-reg-2021-05-13'!I:I,'Src. vacsi-tot-a-reg-2021-05-13'!$A:$A,$A38,'Src. vacsi-tot-a-reg-2021-05-13'!$K:$K,$B38)</f>
        <v>116916</v>
      </c>
      <c r="P38" s="2">
        <f>SUMIFS('Src. vacsi-tot-a-reg-2021-05-13'!J:J,'Src. vacsi-tot-a-reg-2021-05-13'!$A:$A,$A38,'Src. vacsi-tot-a-reg-2021-05-13'!$K:$K,$B38)</f>
        <v>120865</v>
      </c>
    </row>
    <row r="39" spans="1:16" x14ac:dyDescent="0.25">
      <c r="A39">
        <v>4</v>
      </c>
      <c r="B39">
        <v>39</v>
      </c>
      <c r="C39" s="1">
        <v>44336</v>
      </c>
      <c r="D39">
        <v>10</v>
      </c>
      <c r="E39">
        <v>2</v>
      </c>
      <c r="F39">
        <v>7</v>
      </c>
      <c r="G39">
        <v>1</v>
      </c>
      <c r="H39">
        <v>0</v>
      </c>
      <c r="I39">
        <v>163</v>
      </c>
      <c r="J39">
        <v>4</v>
      </c>
      <c r="K39" s="2" t="str">
        <f>_xlfn.XLOOKUP(A39,Configuration!$A:$A,Configuration!$C:$C,0)</f>
        <v>Ile</v>
      </c>
      <c r="L39" s="3" t="str">
        <f>_xlfn.XLOOKUP(A39,Configuration!$A:$A,Configuration!$B:$B,0)</f>
        <v>La Réunion</v>
      </c>
      <c r="M39" s="2" t="str">
        <f>_xlfn.XLOOKUP(B39,Configuration!$K:$K,Configuration!$L:$L,0)</f>
        <v>N</v>
      </c>
      <c r="N39" s="2">
        <f>SUMIFS('Src. vacsi-tot-a-reg-2021-05-13'!F:F,'Src. vacsi-tot-a-reg-2021-05-13'!$A:$A,$A39,'Src. vacsi-tot-a-reg-2021-05-13'!$K:$K,$B39)</f>
        <v>104568</v>
      </c>
      <c r="O39" s="2">
        <f>SUMIFS('Src. vacsi-tot-a-reg-2021-05-13'!I:I,'Src. vacsi-tot-a-reg-2021-05-13'!$A:$A,$A39,'Src. vacsi-tot-a-reg-2021-05-13'!$K:$K,$B39)</f>
        <v>93603</v>
      </c>
      <c r="P39" s="2">
        <f>SUMIFS('Src. vacsi-tot-a-reg-2021-05-13'!J:J,'Src. vacsi-tot-a-reg-2021-05-13'!$A:$A,$A39,'Src. vacsi-tot-a-reg-2021-05-13'!$K:$K,$B39)</f>
        <v>100250</v>
      </c>
    </row>
    <row r="40" spans="1:16" x14ac:dyDescent="0.25">
      <c r="A40">
        <v>4</v>
      </c>
      <c r="B40">
        <v>49</v>
      </c>
      <c r="C40" s="1">
        <v>44336</v>
      </c>
      <c r="D40">
        <v>25</v>
      </c>
      <c r="E40">
        <v>6</v>
      </c>
      <c r="F40">
        <v>13</v>
      </c>
      <c r="G40">
        <v>6</v>
      </c>
      <c r="H40">
        <v>0</v>
      </c>
      <c r="I40">
        <v>229</v>
      </c>
      <c r="J40">
        <v>6</v>
      </c>
      <c r="K40" s="2" t="str">
        <f>_xlfn.XLOOKUP(A40,Configuration!$A:$A,Configuration!$C:$C,0)</f>
        <v>Ile</v>
      </c>
      <c r="L40" s="3" t="str">
        <f>_xlfn.XLOOKUP(A40,Configuration!$A:$A,Configuration!$B:$B,0)</f>
        <v>La Réunion</v>
      </c>
      <c r="M40" s="2" t="str">
        <f>_xlfn.XLOOKUP(B40,Configuration!$K:$K,Configuration!$L:$L,0)</f>
        <v>N</v>
      </c>
      <c r="N40" s="2">
        <f>SUMIFS('Src. vacsi-tot-a-reg-2021-05-13'!F:F,'Src. vacsi-tot-a-reg-2021-05-13'!$A:$A,$A40,'Src. vacsi-tot-a-reg-2021-05-13'!$K:$K,$B40)</f>
        <v>113615</v>
      </c>
      <c r="O40" s="2">
        <f>SUMIFS('Src. vacsi-tot-a-reg-2021-05-13'!I:I,'Src. vacsi-tot-a-reg-2021-05-13'!$A:$A,$A40,'Src. vacsi-tot-a-reg-2021-05-13'!$K:$K,$B40)</f>
        <v>97180</v>
      </c>
      <c r="P40" s="2">
        <f>SUMIFS('Src. vacsi-tot-a-reg-2021-05-13'!J:J,'Src. vacsi-tot-a-reg-2021-05-13'!$A:$A,$A40,'Src. vacsi-tot-a-reg-2021-05-13'!$K:$K,$B40)</f>
        <v>108013</v>
      </c>
    </row>
    <row r="41" spans="1:16" x14ac:dyDescent="0.25">
      <c r="A41">
        <v>4</v>
      </c>
      <c r="B41">
        <v>59</v>
      </c>
      <c r="C41" s="1">
        <v>44336</v>
      </c>
      <c r="D41">
        <v>29</v>
      </c>
      <c r="E41">
        <v>8</v>
      </c>
      <c r="F41">
        <v>16</v>
      </c>
      <c r="G41">
        <v>5</v>
      </c>
      <c r="H41">
        <v>0</v>
      </c>
      <c r="I41">
        <v>333</v>
      </c>
      <c r="J41">
        <v>24</v>
      </c>
      <c r="K41" s="2" t="str">
        <f>_xlfn.XLOOKUP(A41,Configuration!$A:$A,Configuration!$C:$C,0)</f>
        <v>Ile</v>
      </c>
      <c r="L41" s="3" t="str">
        <f>_xlfn.XLOOKUP(A41,Configuration!$A:$A,Configuration!$B:$B,0)</f>
        <v>La Réunion</v>
      </c>
      <c r="M41" s="2" t="str">
        <f>_xlfn.XLOOKUP(B41,Configuration!$K:$K,Configuration!$L:$L,0)</f>
        <v>N</v>
      </c>
      <c r="N41" s="2">
        <f>SUMIFS('Src. vacsi-tot-a-reg-2021-05-13'!F:F,'Src. vacsi-tot-a-reg-2021-05-13'!$A:$A,$A41,'Src. vacsi-tot-a-reg-2021-05-13'!$K:$K,$B41)</f>
        <v>125597</v>
      </c>
      <c r="O41" s="2">
        <f>SUMIFS('Src. vacsi-tot-a-reg-2021-05-13'!I:I,'Src. vacsi-tot-a-reg-2021-05-13'!$A:$A,$A41,'Src. vacsi-tot-a-reg-2021-05-13'!$K:$K,$B41)</f>
        <v>94397</v>
      </c>
      <c r="P41" s="2">
        <f>SUMIFS('Src. vacsi-tot-a-reg-2021-05-13'!J:J,'Src. vacsi-tot-a-reg-2021-05-13'!$A:$A,$A41,'Src. vacsi-tot-a-reg-2021-05-13'!$K:$K,$B41)</f>
        <v>114900</v>
      </c>
    </row>
    <row r="42" spans="1:16" x14ac:dyDescent="0.25">
      <c r="A42">
        <v>4</v>
      </c>
      <c r="B42">
        <v>69</v>
      </c>
      <c r="C42" s="1">
        <v>44336</v>
      </c>
      <c r="D42">
        <v>34</v>
      </c>
      <c r="E42">
        <v>8</v>
      </c>
      <c r="F42">
        <v>22</v>
      </c>
      <c r="G42">
        <v>4</v>
      </c>
      <c r="H42">
        <v>0</v>
      </c>
      <c r="I42">
        <v>347</v>
      </c>
      <c r="J42">
        <v>44</v>
      </c>
      <c r="K42" s="2" t="str">
        <f>_xlfn.XLOOKUP(A42,Configuration!$A:$A,Configuration!$C:$C,0)</f>
        <v>Ile</v>
      </c>
      <c r="L42" s="3" t="str">
        <f>_xlfn.XLOOKUP(A42,Configuration!$A:$A,Configuration!$B:$B,0)</f>
        <v>La Réunion</v>
      </c>
      <c r="M42" s="2" t="str">
        <f>_xlfn.XLOOKUP(B42,Configuration!$K:$K,Configuration!$L:$L,0)</f>
        <v>Y</v>
      </c>
      <c r="N42" s="2">
        <f>SUMIFS('Src. vacsi-tot-a-reg-2021-05-13'!F:F,'Src. vacsi-tot-a-reg-2021-05-13'!$A:$A,$A42,'Src. vacsi-tot-a-reg-2021-05-13'!$K:$K,$B42)</f>
        <v>89851</v>
      </c>
      <c r="O42" s="2">
        <f>SUMIFS('Src. vacsi-tot-a-reg-2021-05-13'!I:I,'Src. vacsi-tot-a-reg-2021-05-13'!$A:$A,$A42,'Src. vacsi-tot-a-reg-2021-05-13'!$K:$K,$B42)</f>
        <v>57778</v>
      </c>
      <c r="P42" s="2">
        <f>SUMIFS('Src. vacsi-tot-a-reg-2021-05-13'!J:J,'Src. vacsi-tot-a-reg-2021-05-13'!$A:$A,$A42,'Src. vacsi-tot-a-reg-2021-05-13'!$K:$K,$B42)</f>
        <v>75433</v>
      </c>
    </row>
    <row r="43" spans="1:16" x14ac:dyDescent="0.25">
      <c r="A43">
        <v>4</v>
      </c>
      <c r="B43">
        <v>79</v>
      </c>
      <c r="C43" s="1">
        <v>44336</v>
      </c>
      <c r="D43">
        <v>31</v>
      </c>
      <c r="E43">
        <v>7</v>
      </c>
      <c r="F43">
        <v>17</v>
      </c>
      <c r="G43">
        <v>7</v>
      </c>
      <c r="H43">
        <v>0</v>
      </c>
      <c r="I43">
        <v>241</v>
      </c>
      <c r="J43">
        <v>51</v>
      </c>
      <c r="K43" s="2" t="str">
        <f>_xlfn.XLOOKUP(A43,Configuration!$A:$A,Configuration!$C:$C,0)</f>
        <v>Ile</v>
      </c>
      <c r="L43" s="3" t="str">
        <f>_xlfn.XLOOKUP(A43,Configuration!$A:$A,Configuration!$B:$B,0)</f>
        <v>La Réunion</v>
      </c>
      <c r="M43" s="2" t="str">
        <f>_xlfn.XLOOKUP(B43,Configuration!$K:$K,Configuration!$L:$L,0)</f>
        <v>Y</v>
      </c>
      <c r="N43" s="2">
        <f>SUMIFS('Src. vacsi-tot-a-reg-2021-05-13'!F:F,'Src. vacsi-tot-a-reg-2021-05-13'!$A:$A,$A43,'Src. vacsi-tot-a-reg-2021-05-13'!$K:$K,$B43)</f>
        <v>46693</v>
      </c>
      <c r="O43" s="2">
        <f>SUMIFS('Src. vacsi-tot-a-reg-2021-05-13'!I:I,'Src. vacsi-tot-a-reg-2021-05-13'!$A:$A,$A43,'Src. vacsi-tot-a-reg-2021-05-13'!$K:$K,$B43)</f>
        <v>24772</v>
      </c>
      <c r="P43" s="2">
        <f>SUMIFS('Src. vacsi-tot-a-reg-2021-05-13'!J:J,'Src. vacsi-tot-a-reg-2021-05-13'!$A:$A,$A43,'Src. vacsi-tot-a-reg-2021-05-13'!$K:$K,$B43)</f>
        <v>31730</v>
      </c>
    </row>
    <row r="44" spans="1:16" x14ac:dyDescent="0.25">
      <c r="A44">
        <v>4</v>
      </c>
      <c r="B44">
        <v>89</v>
      </c>
      <c r="C44" s="1">
        <v>44336</v>
      </c>
      <c r="D44">
        <v>29</v>
      </c>
      <c r="E44">
        <v>2</v>
      </c>
      <c r="F44">
        <v>16</v>
      </c>
      <c r="G44">
        <v>11</v>
      </c>
      <c r="H44">
        <v>0</v>
      </c>
      <c r="I44">
        <v>133</v>
      </c>
      <c r="J44">
        <v>47</v>
      </c>
      <c r="K44" s="2" t="str">
        <f>_xlfn.XLOOKUP(A44,Configuration!$A:$A,Configuration!$C:$C,0)</f>
        <v>Ile</v>
      </c>
      <c r="L44" s="3" t="str">
        <f>_xlfn.XLOOKUP(A44,Configuration!$A:$A,Configuration!$B:$B,0)</f>
        <v>La Réunion</v>
      </c>
      <c r="M44" s="2" t="str">
        <f>_xlfn.XLOOKUP(B44,Configuration!$K:$K,Configuration!$L:$L,0)</f>
        <v>Y</v>
      </c>
      <c r="N44" s="2">
        <f>SUMIFS('Src. vacsi-tot-a-reg-2021-05-13'!F:F,'Src. vacsi-tot-a-reg-2021-05-13'!$A:$A,$A44,'Src. vacsi-tot-a-reg-2021-05-13'!$K:$K,$B44)</f>
        <v>25277</v>
      </c>
      <c r="O44" s="2">
        <f>SUMIFS('Src. vacsi-tot-a-reg-2021-05-13'!I:I,'Src. vacsi-tot-a-reg-2021-05-13'!$A:$A,$A44,'Src. vacsi-tot-a-reg-2021-05-13'!$K:$K,$B44)</f>
        <v>14928</v>
      </c>
      <c r="P44" s="2">
        <f>SUMIFS('Src. vacsi-tot-a-reg-2021-05-13'!J:J,'Src. vacsi-tot-a-reg-2021-05-13'!$A:$A,$A44,'Src. vacsi-tot-a-reg-2021-05-13'!$K:$K,$B44)</f>
        <v>17555</v>
      </c>
    </row>
    <row r="45" spans="1:16" x14ac:dyDescent="0.25">
      <c r="A45">
        <v>4</v>
      </c>
      <c r="B45">
        <v>90</v>
      </c>
      <c r="C45" s="1">
        <v>44336</v>
      </c>
      <c r="D45">
        <v>8</v>
      </c>
      <c r="E45">
        <v>0</v>
      </c>
      <c r="F45">
        <v>5</v>
      </c>
      <c r="G45">
        <v>3</v>
      </c>
      <c r="H45">
        <v>0</v>
      </c>
      <c r="I45">
        <v>20</v>
      </c>
      <c r="J45">
        <v>11</v>
      </c>
      <c r="K45" s="2" t="str">
        <f>_xlfn.XLOOKUP(A45,Configuration!$A:$A,Configuration!$C:$C,0)</f>
        <v>Ile</v>
      </c>
      <c r="L45" s="3" t="str">
        <f>_xlfn.XLOOKUP(A45,Configuration!$A:$A,Configuration!$B:$B,0)</f>
        <v>La Réunion</v>
      </c>
      <c r="M45" s="2" t="str">
        <f>_xlfn.XLOOKUP(B45,Configuration!$K:$K,Configuration!$L:$L,0)</f>
        <v>Y</v>
      </c>
      <c r="N45" s="2">
        <f>SUMIFS('Src. vacsi-tot-a-reg-2021-05-13'!F:F,'Src. vacsi-tot-a-reg-2021-05-13'!$A:$A,$A45,'Src. vacsi-tot-a-reg-2021-05-13'!$K:$K,$B45)</f>
        <v>0</v>
      </c>
      <c r="O45" s="2">
        <f>SUMIFS('Src. vacsi-tot-a-reg-2021-05-13'!I:I,'Src. vacsi-tot-a-reg-2021-05-13'!$A:$A,$A45,'Src. vacsi-tot-a-reg-2021-05-13'!$K:$K,$B45)</f>
        <v>0</v>
      </c>
      <c r="P45" s="2">
        <f>SUMIFS('Src. vacsi-tot-a-reg-2021-05-13'!J:J,'Src. vacsi-tot-a-reg-2021-05-13'!$A:$A,$A45,'Src. vacsi-tot-a-reg-2021-05-13'!$K:$K,$B45)</f>
        <v>0</v>
      </c>
    </row>
    <row r="46" spans="1:16" x14ac:dyDescent="0.25">
      <c r="A46">
        <v>6</v>
      </c>
      <c r="B46">
        <v>0</v>
      </c>
      <c r="C46" s="1">
        <v>44336</v>
      </c>
      <c r="D46">
        <v>11</v>
      </c>
      <c r="E46">
        <v>6</v>
      </c>
      <c r="F46">
        <v>5</v>
      </c>
      <c r="G46">
        <v>0</v>
      </c>
      <c r="H46">
        <v>0</v>
      </c>
      <c r="I46">
        <v>1258</v>
      </c>
      <c r="J46">
        <v>128</v>
      </c>
      <c r="K46" s="2" t="str">
        <f>_xlfn.XLOOKUP(A46,Configuration!$A:$A,Configuration!$C:$C,0)</f>
        <v>Ile</v>
      </c>
      <c r="L46" s="3" t="str">
        <f>_xlfn.XLOOKUP(A46,Configuration!$A:$A,Configuration!$B:$B,0)</f>
        <v>Mayotte</v>
      </c>
      <c r="M46" s="2" t="str">
        <f>_xlfn.XLOOKUP(B46,Configuration!$K:$K,Configuration!$L:$L,0)</f>
        <v>N</v>
      </c>
      <c r="N46" s="2">
        <f>SUMIFS('Src. vacsi-tot-a-reg-2021-05-13'!F:F,'Src. vacsi-tot-a-reg-2021-05-13'!$A:$A,$A46,'Src. vacsi-tot-a-reg-2021-05-13'!$K:$K,$B46)</f>
        <v>279471</v>
      </c>
      <c r="O46" s="2">
        <f>SUMIFS('Src. vacsi-tot-a-reg-2021-05-13'!I:I,'Src. vacsi-tot-a-reg-2021-05-13'!$A:$A,$A46,'Src. vacsi-tot-a-reg-2021-05-13'!$K:$K,$B46)</f>
        <v>260630</v>
      </c>
      <c r="P46" s="2">
        <f>SUMIFS('Src. vacsi-tot-a-reg-2021-05-13'!J:J,'Src. vacsi-tot-a-reg-2021-05-13'!$A:$A,$A46,'Src. vacsi-tot-a-reg-2021-05-13'!$K:$K,$B46)</f>
        <v>268321</v>
      </c>
    </row>
    <row r="47" spans="1:16" x14ac:dyDescent="0.25">
      <c r="A47">
        <v>6</v>
      </c>
      <c r="B47">
        <v>9</v>
      </c>
      <c r="C47" s="1">
        <v>44336</v>
      </c>
      <c r="D47">
        <v>0</v>
      </c>
      <c r="E47">
        <v>0</v>
      </c>
      <c r="F47">
        <v>0</v>
      </c>
      <c r="G47">
        <v>0</v>
      </c>
      <c r="H47">
        <v>0</v>
      </c>
      <c r="I47">
        <v>30</v>
      </c>
      <c r="J47">
        <v>0</v>
      </c>
      <c r="K47" s="2" t="str">
        <f>_xlfn.XLOOKUP(A47,Configuration!$A:$A,Configuration!$C:$C,0)</f>
        <v>Ile</v>
      </c>
      <c r="L47" s="3" t="str">
        <f>_xlfn.XLOOKUP(A47,Configuration!$A:$A,Configuration!$B:$B,0)</f>
        <v>Mayotte</v>
      </c>
      <c r="M47" s="2" t="str">
        <f>_xlfn.XLOOKUP(B47,Configuration!$K:$K,Configuration!$L:$L,0)</f>
        <v>N</v>
      </c>
      <c r="N47" s="2">
        <f>SUMIFS('Src. vacsi-tot-a-reg-2021-05-13'!F:F,'Src. vacsi-tot-a-reg-2021-05-13'!$A:$A,$A47,'Src. vacsi-tot-a-reg-2021-05-13'!$K:$K,$B47)</f>
        <v>0</v>
      </c>
      <c r="O47" s="2">
        <f>SUMIFS('Src. vacsi-tot-a-reg-2021-05-13'!I:I,'Src. vacsi-tot-a-reg-2021-05-13'!$A:$A,$A47,'Src. vacsi-tot-a-reg-2021-05-13'!$K:$K,$B47)</f>
        <v>0</v>
      </c>
      <c r="P47" s="2">
        <f>SUMIFS('Src. vacsi-tot-a-reg-2021-05-13'!J:J,'Src. vacsi-tot-a-reg-2021-05-13'!$A:$A,$A47,'Src. vacsi-tot-a-reg-2021-05-13'!$K:$K,$B47)</f>
        <v>0</v>
      </c>
    </row>
    <row r="48" spans="1:16" x14ac:dyDescent="0.25">
      <c r="A48">
        <v>6</v>
      </c>
      <c r="B48">
        <v>19</v>
      </c>
      <c r="C48" s="1">
        <v>44336</v>
      </c>
      <c r="D48">
        <v>0</v>
      </c>
      <c r="E48">
        <v>0</v>
      </c>
      <c r="F48">
        <v>0</v>
      </c>
      <c r="G48">
        <v>0</v>
      </c>
      <c r="H48">
        <v>0</v>
      </c>
      <c r="I48">
        <v>52</v>
      </c>
      <c r="J48">
        <v>1</v>
      </c>
      <c r="K48" s="2" t="str">
        <f>_xlfn.XLOOKUP(A48,Configuration!$A:$A,Configuration!$C:$C,0)</f>
        <v>Ile</v>
      </c>
      <c r="L48" s="3" t="str">
        <f>_xlfn.XLOOKUP(A48,Configuration!$A:$A,Configuration!$B:$B,0)</f>
        <v>Mayotte</v>
      </c>
      <c r="M48" s="2" t="str">
        <f>_xlfn.XLOOKUP(B48,Configuration!$K:$K,Configuration!$L:$L,0)</f>
        <v>N</v>
      </c>
      <c r="N48" s="2">
        <f>SUMIFS('Src. vacsi-tot-a-reg-2021-05-13'!F:F,'Src. vacsi-tot-a-reg-2021-05-13'!$A:$A,$A48,'Src. vacsi-tot-a-reg-2021-05-13'!$K:$K,$B48)</f>
        <v>0</v>
      </c>
      <c r="O48" s="2">
        <f>SUMIFS('Src. vacsi-tot-a-reg-2021-05-13'!I:I,'Src. vacsi-tot-a-reg-2021-05-13'!$A:$A,$A48,'Src. vacsi-tot-a-reg-2021-05-13'!$K:$K,$B48)</f>
        <v>0</v>
      </c>
      <c r="P48" s="2">
        <f>SUMIFS('Src. vacsi-tot-a-reg-2021-05-13'!J:J,'Src. vacsi-tot-a-reg-2021-05-13'!$A:$A,$A48,'Src. vacsi-tot-a-reg-2021-05-13'!$K:$K,$B48)</f>
        <v>0</v>
      </c>
    </row>
    <row r="49" spans="1:16" x14ac:dyDescent="0.25">
      <c r="A49">
        <v>6</v>
      </c>
      <c r="B49">
        <v>29</v>
      </c>
      <c r="C49" s="1">
        <v>44336</v>
      </c>
      <c r="D49">
        <v>1</v>
      </c>
      <c r="E49">
        <v>1</v>
      </c>
      <c r="F49">
        <v>0</v>
      </c>
      <c r="G49">
        <v>0</v>
      </c>
      <c r="H49">
        <v>0</v>
      </c>
      <c r="I49">
        <v>179</v>
      </c>
      <c r="J49">
        <v>1</v>
      </c>
      <c r="K49" s="2" t="str">
        <f>_xlfn.XLOOKUP(A49,Configuration!$A:$A,Configuration!$C:$C,0)</f>
        <v>Ile</v>
      </c>
      <c r="L49" s="3" t="str">
        <f>_xlfn.XLOOKUP(A49,Configuration!$A:$A,Configuration!$B:$B,0)</f>
        <v>Mayotte</v>
      </c>
      <c r="M49" s="2" t="str">
        <f>_xlfn.XLOOKUP(B49,Configuration!$K:$K,Configuration!$L:$L,0)</f>
        <v>N</v>
      </c>
      <c r="N49" s="2">
        <f>SUMIFS('Src. vacsi-tot-a-reg-2021-05-13'!F:F,'Src. vacsi-tot-a-reg-2021-05-13'!$A:$A,$A49,'Src. vacsi-tot-a-reg-2021-05-13'!$K:$K,$B49)</f>
        <v>45452</v>
      </c>
      <c r="O49" s="2">
        <f>SUMIFS('Src. vacsi-tot-a-reg-2021-05-13'!I:I,'Src. vacsi-tot-a-reg-2021-05-13'!$A:$A,$A49,'Src. vacsi-tot-a-reg-2021-05-13'!$K:$K,$B49)</f>
        <v>43422</v>
      </c>
      <c r="P49" s="2">
        <f>SUMIFS('Src. vacsi-tot-a-reg-2021-05-13'!J:J,'Src. vacsi-tot-a-reg-2021-05-13'!$A:$A,$A49,'Src. vacsi-tot-a-reg-2021-05-13'!$K:$K,$B49)</f>
        <v>44453</v>
      </c>
    </row>
    <row r="50" spans="1:16" x14ac:dyDescent="0.25">
      <c r="A50">
        <v>6</v>
      </c>
      <c r="B50">
        <v>39</v>
      </c>
      <c r="C50" s="1">
        <v>44336</v>
      </c>
      <c r="D50">
        <v>1</v>
      </c>
      <c r="E50">
        <v>1</v>
      </c>
      <c r="F50">
        <v>0</v>
      </c>
      <c r="G50">
        <v>0</v>
      </c>
      <c r="H50">
        <v>0</v>
      </c>
      <c r="I50">
        <v>189</v>
      </c>
      <c r="J50">
        <v>1</v>
      </c>
      <c r="K50" s="2" t="str">
        <f>_xlfn.XLOOKUP(A50,Configuration!$A:$A,Configuration!$C:$C,0)</f>
        <v>Ile</v>
      </c>
      <c r="L50" s="3" t="str">
        <f>_xlfn.XLOOKUP(A50,Configuration!$A:$A,Configuration!$B:$B,0)</f>
        <v>Mayotte</v>
      </c>
      <c r="M50" s="2" t="str">
        <f>_xlfn.XLOOKUP(B50,Configuration!$K:$K,Configuration!$L:$L,0)</f>
        <v>N</v>
      </c>
      <c r="N50" s="2">
        <f>SUMIFS('Src. vacsi-tot-a-reg-2021-05-13'!F:F,'Src. vacsi-tot-a-reg-2021-05-13'!$A:$A,$A50,'Src. vacsi-tot-a-reg-2021-05-13'!$K:$K,$B50)</f>
        <v>37697</v>
      </c>
      <c r="O50" s="2">
        <f>SUMIFS('Src. vacsi-tot-a-reg-2021-05-13'!I:I,'Src. vacsi-tot-a-reg-2021-05-13'!$A:$A,$A50,'Src. vacsi-tot-a-reg-2021-05-13'!$K:$K,$B50)</f>
        <v>34215</v>
      </c>
      <c r="P50" s="2">
        <f>SUMIFS('Src. vacsi-tot-a-reg-2021-05-13'!J:J,'Src. vacsi-tot-a-reg-2021-05-13'!$A:$A,$A50,'Src. vacsi-tot-a-reg-2021-05-13'!$K:$K,$B50)</f>
        <v>35901</v>
      </c>
    </row>
    <row r="51" spans="1:16" x14ac:dyDescent="0.25">
      <c r="A51">
        <v>6</v>
      </c>
      <c r="B51">
        <v>49</v>
      </c>
      <c r="C51" s="1">
        <v>44336</v>
      </c>
      <c r="D51">
        <v>1</v>
      </c>
      <c r="E51">
        <v>1</v>
      </c>
      <c r="F51">
        <v>0</v>
      </c>
      <c r="G51">
        <v>0</v>
      </c>
      <c r="H51">
        <v>0</v>
      </c>
      <c r="I51">
        <v>179</v>
      </c>
      <c r="J51">
        <v>14</v>
      </c>
      <c r="K51" s="2" t="str">
        <f>_xlfn.XLOOKUP(A51,Configuration!$A:$A,Configuration!$C:$C,0)</f>
        <v>Ile</v>
      </c>
      <c r="L51" s="3" t="str">
        <f>_xlfn.XLOOKUP(A51,Configuration!$A:$A,Configuration!$B:$B,0)</f>
        <v>Mayotte</v>
      </c>
      <c r="M51" s="2" t="str">
        <f>_xlfn.XLOOKUP(B51,Configuration!$K:$K,Configuration!$L:$L,0)</f>
        <v>N</v>
      </c>
      <c r="N51" s="2">
        <f>SUMIFS('Src. vacsi-tot-a-reg-2021-05-13'!F:F,'Src. vacsi-tot-a-reg-2021-05-13'!$A:$A,$A51,'Src. vacsi-tot-a-reg-2021-05-13'!$K:$K,$B51)</f>
        <v>28132</v>
      </c>
      <c r="O51" s="2">
        <f>SUMIFS('Src. vacsi-tot-a-reg-2021-05-13'!I:I,'Src. vacsi-tot-a-reg-2021-05-13'!$A:$A,$A51,'Src. vacsi-tot-a-reg-2021-05-13'!$K:$K,$B51)</f>
        <v>23482</v>
      </c>
      <c r="P51" s="2">
        <f>SUMIFS('Src. vacsi-tot-a-reg-2021-05-13'!J:J,'Src. vacsi-tot-a-reg-2021-05-13'!$A:$A,$A51,'Src. vacsi-tot-a-reg-2021-05-13'!$K:$K,$B51)</f>
        <v>25405</v>
      </c>
    </row>
    <row r="52" spans="1:16" x14ac:dyDescent="0.25">
      <c r="A52">
        <v>6</v>
      </c>
      <c r="B52">
        <v>59</v>
      </c>
      <c r="C52" s="1">
        <v>44336</v>
      </c>
      <c r="D52">
        <v>3</v>
      </c>
      <c r="E52">
        <v>0</v>
      </c>
      <c r="F52">
        <v>3</v>
      </c>
      <c r="G52">
        <v>0</v>
      </c>
      <c r="H52">
        <v>0</v>
      </c>
      <c r="I52">
        <v>205</v>
      </c>
      <c r="J52">
        <v>16</v>
      </c>
      <c r="K52" s="2" t="str">
        <f>_xlfn.XLOOKUP(A52,Configuration!$A:$A,Configuration!$C:$C,0)</f>
        <v>Ile</v>
      </c>
      <c r="L52" s="3" t="str">
        <f>_xlfn.XLOOKUP(A52,Configuration!$A:$A,Configuration!$B:$B,0)</f>
        <v>Mayotte</v>
      </c>
      <c r="M52" s="2" t="str">
        <f>_xlfn.XLOOKUP(B52,Configuration!$K:$K,Configuration!$L:$L,0)</f>
        <v>N</v>
      </c>
      <c r="N52" s="2">
        <f>SUMIFS('Src. vacsi-tot-a-reg-2021-05-13'!F:F,'Src. vacsi-tot-a-reg-2021-05-13'!$A:$A,$A52,'Src. vacsi-tot-a-reg-2021-05-13'!$K:$K,$B52)</f>
        <v>14768</v>
      </c>
      <c r="O52" s="2">
        <f>SUMIFS('Src. vacsi-tot-a-reg-2021-05-13'!I:I,'Src. vacsi-tot-a-reg-2021-05-13'!$A:$A,$A52,'Src. vacsi-tot-a-reg-2021-05-13'!$K:$K,$B52)</f>
        <v>10262</v>
      </c>
      <c r="P52" s="2">
        <f>SUMIFS('Src. vacsi-tot-a-reg-2021-05-13'!J:J,'Src. vacsi-tot-a-reg-2021-05-13'!$A:$A,$A52,'Src. vacsi-tot-a-reg-2021-05-13'!$K:$K,$B52)</f>
        <v>11784</v>
      </c>
    </row>
    <row r="53" spans="1:16" x14ac:dyDescent="0.25">
      <c r="A53">
        <v>6</v>
      </c>
      <c r="B53">
        <v>69</v>
      </c>
      <c r="C53" s="1">
        <v>44336</v>
      </c>
      <c r="D53">
        <v>2</v>
      </c>
      <c r="E53">
        <v>2</v>
      </c>
      <c r="F53">
        <v>0</v>
      </c>
      <c r="G53">
        <v>0</v>
      </c>
      <c r="H53">
        <v>0</v>
      </c>
      <c r="I53">
        <v>193</v>
      </c>
      <c r="J53">
        <v>32</v>
      </c>
      <c r="K53" s="2" t="str">
        <f>_xlfn.XLOOKUP(A53,Configuration!$A:$A,Configuration!$C:$C,0)</f>
        <v>Ile</v>
      </c>
      <c r="L53" s="3" t="str">
        <f>_xlfn.XLOOKUP(A53,Configuration!$A:$A,Configuration!$B:$B,0)</f>
        <v>Mayotte</v>
      </c>
      <c r="M53" s="2" t="str">
        <f>_xlfn.XLOOKUP(B53,Configuration!$K:$K,Configuration!$L:$L,0)</f>
        <v>Y</v>
      </c>
      <c r="N53" s="2">
        <f>SUMIFS('Src. vacsi-tot-a-reg-2021-05-13'!F:F,'Src. vacsi-tot-a-reg-2021-05-13'!$A:$A,$A53,'Src. vacsi-tot-a-reg-2021-05-13'!$K:$K,$B53)</f>
        <v>7746</v>
      </c>
      <c r="O53" s="2">
        <f>SUMIFS('Src. vacsi-tot-a-reg-2021-05-13'!I:I,'Src. vacsi-tot-a-reg-2021-05-13'!$A:$A,$A53,'Src. vacsi-tot-a-reg-2021-05-13'!$K:$K,$B53)</f>
        <v>5003</v>
      </c>
      <c r="P53" s="2">
        <f>SUMIFS('Src. vacsi-tot-a-reg-2021-05-13'!J:J,'Src. vacsi-tot-a-reg-2021-05-13'!$A:$A,$A53,'Src. vacsi-tot-a-reg-2021-05-13'!$K:$K,$B53)</f>
        <v>5859</v>
      </c>
    </row>
    <row r="54" spans="1:16" x14ac:dyDescent="0.25">
      <c r="A54">
        <v>6</v>
      </c>
      <c r="B54">
        <v>79</v>
      </c>
      <c r="C54" s="1">
        <v>44336</v>
      </c>
      <c r="D54">
        <v>1</v>
      </c>
      <c r="E54">
        <v>1</v>
      </c>
      <c r="F54">
        <v>0</v>
      </c>
      <c r="G54">
        <v>0</v>
      </c>
      <c r="H54">
        <v>0</v>
      </c>
      <c r="I54">
        <v>129</v>
      </c>
      <c r="J54">
        <v>31</v>
      </c>
      <c r="K54" s="2" t="str">
        <f>_xlfn.XLOOKUP(A54,Configuration!$A:$A,Configuration!$C:$C,0)</f>
        <v>Ile</v>
      </c>
      <c r="L54" s="3" t="str">
        <f>_xlfn.XLOOKUP(A54,Configuration!$A:$A,Configuration!$B:$B,0)</f>
        <v>Mayotte</v>
      </c>
      <c r="M54" s="2" t="str">
        <f>_xlfn.XLOOKUP(B54,Configuration!$K:$K,Configuration!$L:$L,0)</f>
        <v>Y</v>
      </c>
      <c r="N54" s="2">
        <f>SUMIFS('Src. vacsi-tot-a-reg-2021-05-13'!F:F,'Src. vacsi-tot-a-reg-2021-05-13'!$A:$A,$A54,'Src. vacsi-tot-a-reg-2021-05-13'!$K:$K,$B54)</f>
        <v>3034</v>
      </c>
      <c r="O54" s="2">
        <f>SUMIFS('Src. vacsi-tot-a-reg-2021-05-13'!I:I,'Src. vacsi-tot-a-reg-2021-05-13'!$A:$A,$A54,'Src. vacsi-tot-a-reg-2021-05-13'!$K:$K,$B54)</f>
        <v>2040</v>
      </c>
      <c r="P54" s="2">
        <f>SUMIFS('Src. vacsi-tot-a-reg-2021-05-13'!J:J,'Src. vacsi-tot-a-reg-2021-05-13'!$A:$A,$A54,'Src. vacsi-tot-a-reg-2021-05-13'!$K:$K,$B54)</f>
        <v>2469</v>
      </c>
    </row>
    <row r="55" spans="1:16" x14ac:dyDescent="0.25">
      <c r="A55">
        <v>6</v>
      </c>
      <c r="B55">
        <v>89</v>
      </c>
      <c r="C55" s="1">
        <v>44336</v>
      </c>
      <c r="D55">
        <v>2</v>
      </c>
      <c r="E55">
        <v>0</v>
      </c>
      <c r="F55">
        <v>2</v>
      </c>
      <c r="G55">
        <v>0</v>
      </c>
      <c r="H55">
        <v>0</v>
      </c>
      <c r="I55">
        <v>63</v>
      </c>
      <c r="J55">
        <v>30</v>
      </c>
      <c r="K55" s="2" t="str">
        <f>_xlfn.XLOOKUP(A55,Configuration!$A:$A,Configuration!$C:$C,0)</f>
        <v>Ile</v>
      </c>
      <c r="L55" s="3" t="str">
        <f>_xlfn.XLOOKUP(A55,Configuration!$A:$A,Configuration!$B:$B,0)</f>
        <v>Mayotte</v>
      </c>
      <c r="M55" s="2" t="str">
        <f>_xlfn.XLOOKUP(B55,Configuration!$K:$K,Configuration!$L:$L,0)</f>
        <v>Y</v>
      </c>
      <c r="N55" s="2">
        <f>SUMIFS('Src. vacsi-tot-a-reg-2021-05-13'!F:F,'Src. vacsi-tot-a-reg-2021-05-13'!$A:$A,$A55,'Src. vacsi-tot-a-reg-2021-05-13'!$K:$K,$B55)</f>
        <v>1186</v>
      </c>
      <c r="O55" s="2">
        <f>SUMIFS('Src. vacsi-tot-a-reg-2021-05-13'!I:I,'Src. vacsi-tot-a-reg-2021-05-13'!$A:$A,$A55,'Src. vacsi-tot-a-reg-2021-05-13'!$K:$K,$B55)</f>
        <v>842</v>
      </c>
      <c r="P55" s="2">
        <f>SUMIFS('Src. vacsi-tot-a-reg-2021-05-13'!J:J,'Src. vacsi-tot-a-reg-2021-05-13'!$A:$A,$A55,'Src. vacsi-tot-a-reg-2021-05-13'!$K:$K,$B55)</f>
        <v>1006</v>
      </c>
    </row>
    <row r="56" spans="1:16" x14ac:dyDescent="0.25">
      <c r="A56">
        <v>6</v>
      </c>
      <c r="B56">
        <v>90</v>
      </c>
      <c r="C56" s="1">
        <v>44336</v>
      </c>
      <c r="D56">
        <v>0</v>
      </c>
      <c r="E56">
        <v>0</v>
      </c>
      <c r="F56">
        <v>0</v>
      </c>
      <c r="G56">
        <v>0</v>
      </c>
      <c r="H56">
        <v>0</v>
      </c>
      <c r="I56">
        <v>5</v>
      </c>
      <c r="J56">
        <v>1</v>
      </c>
      <c r="K56" s="2" t="str">
        <f>_xlfn.XLOOKUP(A56,Configuration!$A:$A,Configuration!$C:$C,0)</f>
        <v>Ile</v>
      </c>
      <c r="L56" s="3" t="str">
        <f>_xlfn.XLOOKUP(A56,Configuration!$A:$A,Configuration!$B:$B,0)</f>
        <v>Mayotte</v>
      </c>
      <c r="M56" s="2" t="str">
        <f>_xlfn.XLOOKUP(B56,Configuration!$K:$K,Configuration!$L:$L,0)</f>
        <v>Y</v>
      </c>
      <c r="N56" s="2">
        <f>SUMIFS('Src. vacsi-tot-a-reg-2021-05-13'!F:F,'Src. vacsi-tot-a-reg-2021-05-13'!$A:$A,$A56,'Src. vacsi-tot-a-reg-2021-05-13'!$K:$K,$B56)</f>
        <v>0</v>
      </c>
      <c r="O56" s="2">
        <f>SUMIFS('Src. vacsi-tot-a-reg-2021-05-13'!I:I,'Src. vacsi-tot-a-reg-2021-05-13'!$A:$A,$A56,'Src. vacsi-tot-a-reg-2021-05-13'!$K:$K,$B56)</f>
        <v>0</v>
      </c>
      <c r="P56" s="2">
        <f>SUMIFS('Src. vacsi-tot-a-reg-2021-05-13'!J:J,'Src. vacsi-tot-a-reg-2021-05-13'!$A:$A,$A56,'Src. vacsi-tot-a-reg-2021-05-13'!$K:$K,$B56)</f>
        <v>0</v>
      </c>
    </row>
    <row r="57" spans="1:16" x14ac:dyDescent="0.25">
      <c r="A57">
        <v>11</v>
      </c>
      <c r="B57">
        <v>0</v>
      </c>
      <c r="C57" s="1">
        <v>44336</v>
      </c>
      <c r="D57">
        <v>5463</v>
      </c>
      <c r="E57">
        <v>1155</v>
      </c>
      <c r="F57">
        <v>2261</v>
      </c>
      <c r="G57">
        <v>1969</v>
      </c>
      <c r="H57">
        <v>78</v>
      </c>
      <c r="I57">
        <v>93921</v>
      </c>
      <c r="J57">
        <v>19876</v>
      </c>
      <c r="K57" s="2" t="str">
        <f>_xlfn.XLOOKUP(A57,Configuration!$A:$A,Configuration!$C:$C,0)</f>
        <v>Métropole</v>
      </c>
      <c r="L57" s="3" t="str">
        <f>_xlfn.XLOOKUP(A57,Configuration!$A:$A,Configuration!$B:$B,0)</f>
        <v>Ile-de-France</v>
      </c>
      <c r="M57" s="2" t="str">
        <f>_xlfn.XLOOKUP(B57,Configuration!$K:$K,Configuration!$L:$L,0)</f>
        <v>N</v>
      </c>
      <c r="N57" s="2">
        <f>SUMIFS('Src. vacsi-tot-a-reg-2021-05-13'!F:F,'Src. vacsi-tot-a-reg-2021-05-13'!$A:$A,$A57,'Src. vacsi-tot-a-reg-2021-05-13'!$K:$K,$B57)</f>
        <v>12278210</v>
      </c>
      <c r="O57" s="2">
        <f>SUMIFS('Src. vacsi-tot-a-reg-2021-05-13'!I:I,'Src. vacsi-tot-a-reg-2021-05-13'!$A:$A,$A57,'Src. vacsi-tot-a-reg-2021-05-13'!$K:$K,$B57)</f>
        <v>8745857</v>
      </c>
      <c r="P57" s="2">
        <f>SUMIFS('Src. vacsi-tot-a-reg-2021-05-13'!J:J,'Src. vacsi-tot-a-reg-2021-05-13'!$A:$A,$A57,'Src. vacsi-tot-a-reg-2021-05-13'!$K:$K,$B57)</f>
        <v>10795887</v>
      </c>
    </row>
    <row r="58" spans="1:16" x14ac:dyDescent="0.25">
      <c r="A58">
        <v>11</v>
      </c>
      <c r="B58">
        <v>9</v>
      </c>
      <c r="C58" s="1">
        <v>44336</v>
      </c>
      <c r="D58">
        <v>7</v>
      </c>
      <c r="E58">
        <v>3</v>
      </c>
      <c r="F58">
        <v>4</v>
      </c>
      <c r="G58">
        <v>0</v>
      </c>
      <c r="H58">
        <v>0</v>
      </c>
      <c r="I58">
        <v>913</v>
      </c>
      <c r="J58">
        <v>3</v>
      </c>
      <c r="K58" s="2" t="str">
        <f>_xlfn.XLOOKUP(A58,Configuration!$A:$A,Configuration!$C:$C,0)</f>
        <v>Métropole</v>
      </c>
      <c r="L58" s="3" t="str">
        <f>_xlfn.XLOOKUP(A58,Configuration!$A:$A,Configuration!$B:$B,0)</f>
        <v>Ile-de-France</v>
      </c>
      <c r="M58" s="2" t="str">
        <f>_xlfn.XLOOKUP(B58,Configuration!$K:$K,Configuration!$L:$L,0)</f>
        <v>N</v>
      </c>
      <c r="N58" s="2">
        <f>SUMIFS('Src. vacsi-tot-a-reg-2021-05-13'!F:F,'Src. vacsi-tot-a-reg-2021-05-13'!$A:$A,$A58,'Src. vacsi-tot-a-reg-2021-05-13'!$K:$K,$B58)</f>
        <v>0</v>
      </c>
      <c r="O58" s="2">
        <f>SUMIFS('Src. vacsi-tot-a-reg-2021-05-13'!I:I,'Src. vacsi-tot-a-reg-2021-05-13'!$A:$A,$A58,'Src. vacsi-tot-a-reg-2021-05-13'!$K:$K,$B58)</f>
        <v>0</v>
      </c>
      <c r="P58" s="2">
        <f>SUMIFS('Src. vacsi-tot-a-reg-2021-05-13'!J:J,'Src. vacsi-tot-a-reg-2021-05-13'!$A:$A,$A58,'Src. vacsi-tot-a-reg-2021-05-13'!$K:$K,$B58)</f>
        <v>0</v>
      </c>
    </row>
    <row r="59" spans="1:16" x14ac:dyDescent="0.25">
      <c r="A59">
        <v>11</v>
      </c>
      <c r="B59">
        <v>19</v>
      </c>
      <c r="C59" s="1">
        <v>44336</v>
      </c>
      <c r="D59">
        <v>23</v>
      </c>
      <c r="E59">
        <v>4</v>
      </c>
      <c r="F59">
        <v>12</v>
      </c>
      <c r="G59">
        <v>1</v>
      </c>
      <c r="H59">
        <v>6</v>
      </c>
      <c r="I59">
        <v>945</v>
      </c>
      <c r="J59">
        <v>4</v>
      </c>
      <c r="K59" s="2" t="str">
        <f>_xlfn.XLOOKUP(A59,Configuration!$A:$A,Configuration!$C:$C,0)</f>
        <v>Métropole</v>
      </c>
      <c r="L59" s="3" t="str">
        <f>_xlfn.XLOOKUP(A59,Configuration!$A:$A,Configuration!$B:$B,0)</f>
        <v>Ile-de-France</v>
      </c>
      <c r="M59" s="2" t="str">
        <f>_xlfn.XLOOKUP(B59,Configuration!$K:$K,Configuration!$L:$L,0)</f>
        <v>N</v>
      </c>
      <c r="N59" s="2">
        <f>SUMIFS('Src. vacsi-tot-a-reg-2021-05-13'!F:F,'Src. vacsi-tot-a-reg-2021-05-13'!$A:$A,$A59,'Src. vacsi-tot-a-reg-2021-05-13'!$K:$K,$B59)</f>
        <v>0</v>
      </c>
      <c r="O59" s="2">
        <f>SUMIFS('Src. vacsi-tot-a-reg-2021-05-13'!I:I,'Src. vacsi-tot-a-reg-2021-05-13'!$A:$A,$A59,'Src. vacsi-tot-a-reg-2021-05-13'!$K:$K,$B59)</f>
        <v>0</v>
      </c>
      <c r="P59" s="2">
        <f>SUMIFS('Src. vacsi-tot-a-reg-2021-05-13'!J:J,'Src. vacsi-tot-a-reg-2021-05-13'!$A:$A,$A59,'Src. vacsi-tot-a-reg-2021-05-13'!$K:$K,$B59)</f>
        <v>0</v>
      </c>
    </row>
    <row r="60" spans="1:16" x14ac:dyDescent="0.25">
      <c r="A60">
        <v>11</v>
      </c>
      <c r="B60">
        <v>29</v>
      </c>
      <c r="C60" s="1">
        <v>44336</v>
      </c>
      <c r="D60">
        <v>101</v>
      </c>
      <c r="E60">
        <v>20</v>
      </c>
      <c r="F60">
        <v>62</v>
      </c>
      <c r="G60">
        <v>9</v>
      </c>
      <c r="H60">
        <v>10</v>
      </c>
      <c r="I60">
        <v>3491</v>
      </c>
      <c r="J60">
        <v>35</v>
      </c>
      <c r="K60" s="2" t="str">
        <f>_xlfn.XLOOKUP(A60,Configuration!$A:$A,Configuration!$C:$C,0)</f>
        <v>Métropole</v>
      </c>
      <c r="L60" s="3" t="str">
        <f>_xlfn.XLOOKUP(A60,Configuration!$A:$A,Configuration!$B:$B,0)</f>
        <v>Ile-de-France</v>
      </c>
      <c r="M60" s="2" t="str">
        <f>_xlfn.XLOOKUP(B60,Configuration!$K:$K,Configuration!$L:$L,0)</f>
        <v>N</v>
      </c>
      <c r="N60" s="2">
        <f>SUMIFS('Src. vacsi-tot-a-reg-2021-05-13'!F:F,'Src. vacsi-tot-a-reg-2021-05-13'!$A:$A,$A60,'Src. vacsi-tot-a-reg-2021-05-13'!$K:$K,$B60)</f>
        <v>1962535</v>
      </c>
      <c r="O60" s="2">
        <f>SUMIFS('Src. vacsi-tot-a-reg-2021-05-13'!I:I,'Src. vacsi-tot-a-reg-2021-05-13'!$A:$A,$A60,'Src. vacsi-tot-a-reg-2021-05-13'!$K:$K,$B60)</f>
        <v>1707435</v>
      </c>
      <c r="P60" s="2">
        <f>SUMIFS('Src. vacsi-tot-a-reg-2021-05-13'!J:J,'Src. vacsi-tot-a-reg-2021-05-13'!$A:$A,$A60,'Src. vacsi-tot-a-reg-2021-05-13'!$K:$K,$B60)</f>
        <v>1900043</v>
      </c>
    </row>
    <row r="61" spans="1:16" x14ac:dyDescent="0.25">
      <c r="A61">
        <v>11</v>
      </c>
      <c r="B61">
        <v>39</v>
      </c>
      <c r="C61" s="1">
        <v>44336</v>
      </c>
      <c r="D61">
        <v>191</v>
      </c>
      <c r="E61">
        <v>48</v>
      </c>
      <c r="F61">
        <v>115</v>
      </c>
      <c r="G61">
        <v>18</v>
      </c>
      <c r="H61">
        <v>10</v>
      </c>
      <c r="I61">
        <v>6492</v>
      </c>
      <c r="J61">
        <v>106</v>
      </c>
      <c r="K61" s="2" t="str">
        <f>_xlfn.XLOOKUP(A61,Configuration!$A:$A,Configuration!$C:$C,0)</f>
        <v>Métropole</v>
      </c>
      <c r="L61" s="3" t="str">
        <f>_xlfn.XLOOKUP(A61,Configuration!$A:$A,Configuration!$B:$B,0)</f>
        <v>Ile-de-France</v>
      </c>
      <c r="M61" s="2" t="str">
        <f>_xlfn.XLOOKUP(B61,Configuration!$K:$K,Configuration!$L:$L,0)</f>
        <v>N</v>
      </c>
      <c r="N61" s="2">
        <f>SUMIFS('Src. vacsi-tot-a-reg-2021-05-13'!F:F,'Src. vacsi-tot-a-reg-2021-05-13'!$A:$A,$A61,'Src. vacsi-tot-a-reg-2021-05-13'!$K:$K,$B61)</f>
        <v>1757848</v>
      </c>
      <c r="O61" s="2">
        <f>SUMIFS('Src. vacsi-tot-a-reg-2021-05-13'!I:I,'Src. vacsi-tot-a-reg-2021-05-13'!$A:$A,$A61,'Src. vacsi-tot-a-reg-2021-05-13'!$K:$K,$B61)</f>
        <v>1431561</v>
      </c>
      <c r="P61" s="2">
        <f>SUMIFS('Src. vacsi-tot-a-reg-2021-05-13'!J:J,'Src. vacsi-tot-a-reg-2021-05-13'!$A:$A,$A61,'Src. vacsi-tot-a-reg-2021-05-13'!$K:$K,$B61)</f>
        <v>1675259</v>
      </c>
    </row>
    <row r="62" spans="1:16" x14ac:dyDescent="0.25">
      <c r="A62">
        <v>11</v>
      </c>
      <c r="B62">
        <v>49</v>
      </c>
      <c r="C62" s="1">
        <v>44336</v>
      </c>
      <c r="D62">
        <v>359</v>
      </c>
      <c r="E62">
        <v>110</v>
      </c>
      <c r="F62">
        <v>201</v>
      </c>
      <c r="G62">
        <v>40</v>
      </c>
      <c r="H62">
        <v>8</v>
      </c>
      <c r="I62">
        <v>9275</v>
      </c>
      <c r="J62">
        <v>324</v>
      </c>
      <c r="K62" s="2" t="str">
        <f>_xlfn.XLOOKUP(A62,Configuration!$A:$A,Configuration!$C:$C,0)</f>
        <v>Métropole</v>
      </c>
      <c r="L62" s="3" t="str">
        <f>_xlfn.XLOOKUP(A62,Configuration!$A:$A,Configuration!$B:$B,0)</f>
        <v>Ile-de-France</v>
      </c>
      <c r="M62" s="2" t="str">
        <f>_xlfn.XLOOKUP(B62,Configuration!$K:$K,Configuration!$L:$L,0)</f>
        <v>N</v>
      </c>
      <c r="N62" s="2">
        <f>SUMIFS('Src. vacsi-tot-a-reg-2021-05-13'!F:F,'Src. vacsi-tot-a-reg-2021-05-13'!$A:$A,$A62,'Src. vacsi-tot-a-reg-2021-05-13'!$K:$K,$B62)</f>
        <v>1671811</v>
      </c>
      <c r="O62" s="2">
        <f>SUMIFS('Src. vacsi-tot-a-reg-2021-05-13'!I:I,'Src. vacsi-tot-a-reg-2021-05-13'!$A:$A,$A62,'Src. vacsi-tot-a-reg-2021-05-13'!$K:$K,$B62)</f>
        <v>1221184</v>
      </c>
      <c r="P62" s="2">
        <f>SUMIFS('Src. vacsi-tot-a-reg-2021-05-13'!J:J,'Src. vacsi-tot-a-reg-2021-05-13'!$A:$A,$A62,'Src. vacsi-tot-a-reg-2021-05-13'!$K:$K,$B62)</f>
        <v>1561406</v>
      </c>
    </row>
    <row r="63" spans="1:16" x14ac:dyDescent="0.25">
      <c r="A63">
        <v>11</v>
      </c>
      <c r="B63">
        <v>59</v>
      </c>
      <c r="C63" s="1">
        <v>44336</v>
      </c>
      <c r="D63">
        <v>779</v>
      </c>
      <c r="E63">
        <v>257</v>
      </c>
      <c r="F63">
        <v>353</v>
      </c>
      <c r="G63">
        <v>158</v>
      </c>
      <c r="H63">
        <v>11</v>
      </c>
      <c r="I63">
        <v>14893</v>
      </c>
      <c r="J63">
        <v>1116</v>
      </c>
      <c r="K63" s="2" t="str">
        <f>_xlfn.XLOOKUP(A63,Configuration!$A:$A,Configuration!$C:$C,0)</f>
        <v>Métropole</v>
      </c>
      <c r="L63" s="3" t="str">
        <f>_xlfn.XLOOKUP(A63,Configuration!$A:$A,Configuration!$B:$B,0)</f>
        <v>Ile-de-France</v>
      </c>
      <c r="M63" s="2" t="str">
        <f>_xlfn.XLOOKUP(B63,Configuration!$K:$K,Configuration!$L:$L,0)</f>
        <v>N</v>
      </c>
      <c r="N63" s="2">
        <f>SUMIFS('Src. vacsi-tot-a-reg-2021-05-13'!F:F,'Src. vacsi-tot-a-reg-2021-05-13'!$A:$A,$A63,'Src. vacsi-tot-a-reg-2021-05-13'!$K:$K,$B63)</f>
        <v>1538636</v>
      </c>
      <c r="O63" s="2">
        <f>SUMIFS('Src. vacsi-tot-a-reg-2021-05-13'!I:I,'Src. vacsi-tot-a-reg-2021-05-13'!$A:$A,$A63,'Src. vacsi-tot-a-reg-2021-05-13'!$K:$K,$B63)</f>
        <v>774986</v>
      </c>
      <c r="P63" s="2">
        <f>SUMIFS('Src. vacsi-tot-a-reg-2021-05-13'!J:J,'Src. vacsi-tot-a-reg-2021-05-13'!$A:$A,$A63,'Src. vacsi-tot-a-reg-2021-05-13'!$K:$K,$B63)</f>
        <v>1320903</v>
      </c>
    </row>
    <row r="64" spans="1:16" x14ac:dyDescent="0.25">
      <c r="A64">
        <v>11</v>
      </c>
      <c r="B64">
        <v>69</v>
      </c>
      <c r="C64" s="1">
        <v>44336</v>
      </c>
      <c r="D64">
        <v>1103</v>
      </c>
      <c r="E64">
        <v>418</v>
      </c>
      <c r="F64">
        <v>426</v>
      </c>
      <c r="G64">
        <v>246</v>
      </c>
      <c r="H64">
        <v>13</v>
      </c>
      <c r="I64">
        <v>16973</v>
      </c>
      <c r="J64">
        <v>2769</v>
      </c>
      <c r="K64" s="2" t="str">
        <f>_xlfn.XLOOKUP(A64,Configuration!$A:$A,Configuration!$C:$C,0)</f>
        <v>Métropole</v>
      </c>
      <c r="L64" s="3" t="str">
        <f>_xlfn.XLOOKUP(A64,Configuration!$A:$A,Configuration!$B:$B,0)</f>
        <v>Ile-de-France</v>
      </c>
      <c r="M64" s="2" t="str">
        <f>_xlfn.XLOOKUP(B64,Configuration!$K:$K,Configuration!$L:$L,0)</f>
        <v>Y</v>
      </c>
      <c r="N64" s="2">
        <f>SUMIFS('Src. vacsi-tot-a-reg-2021-05-13'!F:F,'Src. vacsi-tot-a-reg-2021-05-13'!$A:$A,$A64,'Src. vacsi-tot-a-reg-2021-05-13'!$K:$K,$B64)</f>
        <v>1177841</v>
      </c>
      <c r="O64" s="2">
        <f>SUMIFS('Src. vacsi-tot-a-reg-2021-05-13'!I:I,'Src. vacsi-tot-a-reg-2021-05-13'!$A:$A,$A64,'Src. vacsi-tot-a-reg-2021-05-13'!$K:$K,$B64)</f>
        <v>435848</v>
      </c>
      <c r="P64" s="2">
        <f>SUMIFS('Src. vacsi-tot-a-reg-2021-05-13'!J:J,'Src. vacsi-tot-a-reg-2021-05-13'!$A:$A,$A64,'Src. vacsi-tot-a-reg-2021-05-13'!$K:$K,$B64)</f>
        <v>926681</v>
      </c>
    </row>
    <row r="65" spans="1:16" x14ac:dyDescent="0.25">
      <c r="A65">
        <v>11</v>
      </c>
      <c r="B65">
        <v>79</v>
      </c>
      <c r="C65" s="1">
        <v>44336</v>
      </c>
      <c r="D65">
        <v>1181</v>
      </c>
      <c r="E65">
        <v>240</v>
      </c>
      <c r="F65">
        <v>452</v>
      </c>
      <c r="G65">
        <v>474</v>
      </c>
      <c r="H65">
        <v>15</v>
      </c>
      <c r="I65">
        <v>16585</v>
      </c>
      <c r="J65">
        <v>4696</v>
      </c>
      <c r="K65" s="2" t="str">
        <f>_xlfn.XLOOKUP(A65,Configuration!$A:$A,Configuration!$C:$C,0)</f>
        <v>Métropole</v>
      </c>
      <c r="L65" s="3" t="str">
        <f>_xlfn.XLOOKUP(A65,Configuration!$A:$A,Configuration!$B:$B,0)</f>
        <v>Ile-de-France</v>
      </c>
      <c r="M65" s="2" t="str">
        <f>_xlfn.XLOOKUP(B65,Configuration!$K:$K,Configuration!$L:$L,0)</f>
        <v>Y</v>
      </c>
      <c r="N65" s="2">
        <f>SUMIFS('Src. vacsi-tot-a-reg-2021-05-13'!F:F,'Src. vacsi-tot-a-reg-2021-05-13'!$A:$A,$A65,'Src. vacsi-tot-a-reg-2021-05-13'!$K:$K,$B65)</f>
        <v>792962</v>
      </c>
      <c r="O65" s="2">
        <f>SUMIFS('Src. vacsi-tot-a-reg-2021-05-13'!I:I,'Src. vacsi-tot-a-reg-2021-05-13'!$A:$A,$A65,'Src. vacsi-tot-a-reg-2021-05-13'!$K:$K,$B65)</f>
        <v>195177</v>
      </c>
      <c r="P65" s="2">
        <f>SUMIFS('Src. vacsi-tot-a-reg-2021-05-13'!J:J,'Src. vacsi-tot-a-reg-2021-05-13'!$A:$A,$A65,'Src. vacsi-tot-a-reg-2021-05-13'!$K:$K,$B65)</f>
        <v>367454</v>
      </c>
    </row>
    <row r="66" spans="1:16" x14ac:dyDescent="0.25">
      <c r="A66">
        <v>11</v>
      </c>
      <c r="B66">
        <v>89</v>
      </c>
      <c r="C66" s="1">
        <v>44336</v>
      </c>
      <c r="D66">
        <v>1090</v>
      </c>
      <c r="E66">
        <v>38</v>
      </c>
      <c r="F66">
        <v>403</v>
      </c>
      <c r="G66">
        <v>644</v>
      </c>
      <c r="H66">
        <v>5</v>
      </c>
      <c r="I66">
        <v>15808</v>
      </c>
      <c r="J66">
        <v>6752</v>
      </c>
      <c r="K66" s="2" t="str">
        <f>_xlfn.XLOOKUP(A66,Configuration!$A:$A,Configuration!$C:$C,0)</f>
        <v>Métropole</v>
      </c>
      <c r="L66" s="3" t="str">
        <f>_xlfn.XLOOKUP(A66,Configuration!$A:$A,Configuration!$B:$B,0)</f>
        <v>Ile-de-France</v>
      </c>
      <c r="M66" s="2" t="str">
        <f>_xlfn.XLOOKUP(B66,Configuration!$K:$K,Configuration!$L:$L,0)</f>
        <v>Y</v>
      </c>
      <c r="N66" s="2">
        <f>SUMIFS('Src. vacsi-tot-a-reg-2021-05-13'!F:F,'Src. vacsi-tot-a-reg-2021-05-13'!$A:$A,$A66,'Src. vacsi-tot-a-reg-2021-05-13'!$K:$K,$B66)</f>
        <v>546230</v>
      </c>
      <c r="O66" s="2">
        <f>SUMIFS('Src. vacsi-tot-a-reg-2021-05-13'!I:I,'Src. vacsi-tot-a-reg-2021-05-13'!$A:$A,$A66,'Src. vacsi-tot-a-reg-2021-05-13'!$K:$K,$B66)</f>
        <v>152296</v>
      </c>
      <c r="P66" s="2">
        <f>SUMIFS('Src. vacsi-tot-a-reg-2021-05-13'!J:J,'Src. vacsi-tot-a-reg-2021-05-13'!$A:$A,$A66,'Src. vacsi-tot-a-reg-2021-05-13'!$K:$K,$B66)</f>
        <v>214317</v>
      </c>
    </row>
    <row r="67" spans="1:16" x14ac:dyDescent="0.25">
      <c r="A67">
        <v>11</v>
      </c>
      <c r="B67">
        <v>90</v>
      </c>
      <c r="C67" s="1">
        <v>44336</v>
      </c>
      <c r="D67">
        <v>564</v>
      </c>
      <c r="E67">
        <v>8</v>
      </c>
      <c r="F67">
        <v>204</v>
      </c>
      <c r="G67">
        <v>352</v>
      </c>
      <c r="H67">
        <v>0</v>
      </c>
      <c r="I67">
        <v>7377</v>
      </c>
      <c r="J67">
        <v>3939</v>
      </c>
      <c r="K67" s="2" t="str">
        <f>_xlfn.XLOOKUP(A67,Configuration!$A:$A,Configuration!$C:$C,0)</f>
        <v>Métropole</v>
      </c>
      <c r="L67" s="3" t="str">
        <f>_xlfn.XLOOKUP(A67,Configuration!$A:$A,Configuration!$B:$B,0)</f>
        <v>Ile-de-France</v>
      </c>
      <c r="M67" s="2" t="str">
        <f>_xlfn.XLOOKUP(B67,Configuration!$K:$K,Configuration!$L:$L,0)</f>
        <v>Y</v>
      </c>
      <c r="N67" s="2">
        <f>SUMIFS('Src. vacsi-tot-a-reg-2021-05-13'!F:F,'Src. vacsi-tot-a-reg-2021-05-13'!$A:$A,$A67,'Src. vacsi-tot-a-reg-2021-05-13'!$K:$K,$B67)</f>
        <v>0</v>
      </c>
      <c r="O67" s="2">
        <f>SUMIFS('Src. vacsi-tot-a-reg-2021-05-13'!I:I,'Src. vacsi-tot-a-reg-2021-05-13'!$A:$A,$A67,'Src. vacsi-tot-a-reg-2021-05-13'!$K:$K,$B67)</f>
        <v>0</v>
      </c>
      <c r="P67" s="2">
        <f>SUMIFS('Src. vacsi-tot-a-reg-2021-05-13'!J:J,'Src. vacsi-tot-a-reg-2021-05-13'!$A:$A,$A67,'Src. vacsi-tot-a-reg-2021-05-13'!$K:$K,$B67)</f>
        <v>0</v>
      </c>
    </row>
    <row r="68" spans="1:16" x14ac:dyDescent="0.25">
      <c r="A68">
        <v>24</v>
      </c>
      <c r="B68">
        <v>0</v>
      </c>
      <c r="C68" s="1">
        <v>44336</v>
      </c>
      <c r="D68">
        <v>781</v>
      </c>
      <c r="E68">
        <v>137</v>
      </c>
      <c r="F68">
        <v>334</v>
      </c>
      <c r="G68">
        <v>298</v>
      </c>
      <c r="H68">
        <v>12</v>
      </c>
      <c r="I68">
        <v>11617</v>
      </c>
      <c r="J68">
        <v>2682</v>
      </c>
      <c r="K68" s="2" t="str">
        <f>_xlfn.XLOOKUP(A68,Configuration!$A:$A,Configuration!$C:$C,0)</f>
        <v>Métropole</v>
      </c>
      <c r="L68" s="3" t="str">
        <f>_xlfn.XLOOKUP(A68,Configuration!$A:$A,Configuration!$B:$B,0)</f>
        <v>Centre-Val de Loire</v>
      </c>
      <c r="M68" s="2" t="str">
        <f>_xlfn.XLOOKUP(B68,Configuration!$K:$K,Configuration!$L:$L,0)</f>
        <v>N</v>
      </c>
      <c r="N68" s="2">
        <f>SUMIFS('Src. vacsi-tot-a-reg-2021-05-13'!F:F,'Src. vacsi-tot-a-reg-2021-05-13'!$A:$A,$A68,'Src. vacsi-tot-a-reg-2021-05-13'!$K:$K,$B68)</f>
        <v>2559073</v>
      </c>
      <c r="O68" s="2">
        <f>SUMIFS('Src. vacsi-tot-a-reg-2021-05-13'!I:I,'Src. vacsi-tot-a-reg-2021-05-13'!$A:$A,$A68,'Src. vacsi-tot-a-reg-2021-05-13'!$K:$K,$B68)</f>
        <v>1712991</v>
      </c>
      <c r="P68" s="2">
        <f>SUMIFS('Src. vacsi-tot-a-reg-2021-05-13'!J:J,'Src. vacsi-tot-a-reg-2021-05-13'!$A:$A,$A68,'Src. vacsi-tot-a-reg-2021-05-13'!$K:$K,$B68)</f>
        <v>2172801</v>
      </c>
    </row>
    <row r="69" spans="1:16" x14ac:dyDescent="0.25">
      <c r="A69">
        <v>24</v>
      </c>
      <c r="B69">
        <v>9</v>
      </c>
      <c r="C69" s="1">
        <v>44336</v>
      </c>
      <c r="D69">
        <v>2</v>
      </c>
      <c r="E69">
        <v>0</v>
      </c>
      <c r="F69">
        <v>2</v>
      </c>
      <c r="G69">
        <v>0</v>
      </c>
      <c r="H69">
        <v>0</v>
      </c>
      <c r="I69">
        <v>81</v>
      </c>
      <c r="J69">
        <v>0</v>
      </c>
      <c r="K69" s="2" t="str">
        <f>_xlfn.XLOOKUP(A69,Configuration!$A:$A,Configuration!$C:$C,0)</f>
        <v>Métropole</v>
      </c>
      <c r="L69" s="3" t="str">
        <f>_xlfn.XLOOKUP(A69,Configuration!$A:$A,Configuration!$B:$B,0)</f>
        <v>Centre-Val de Loire</v>
      </c>
      <c r="M69" s="2" t="str">
        <f>_xlfn.XLOOKUP(B69,Configuration!$K:$K,Configuration!$L:$L,0)</f>
        <v>N</v>
      </c>
      <c r="N69" s="2">
        <f>SUMIFS('Src. vacsi-tot-a-reg-2021-05-13'!F:F,'Src. vacsi-tot-a-reg-2021-05-13'!$A:$A,$A69,'Src. vacsi-tot-a-reg-2021-05-13'!$K:$K,$B69)</f>
        <v>0</v>
      </c>
      <c r="O69" s="2">
        <f>SUMIFS('Src. vacsi-tot-a-reg-2021-05-13'!I:I,'Src. vacsi-tot-a-reg-2021-05-13'!$A:$A,$A69,'Src. vacsi-tot-a-reg-2021-05-13'!$K:$K,$B69)</f>
        <v>0</v>
      </c>
      <c r="P69" s="2">
        <f>SUMIFS('Src. vacsi-tot-a-reg-2021-05-13'!J:J,'Src. vacsi-tot-a-reg-2021-05-13'!$A:$A,$A69,'Src. vacsi-tot-a-reg-2021-05-13'!$K:$K,$B69)</f>
        <v>0</v>
      </c>
    </row>
    <row r="70" spans="1:16" x14ac:dyDescent="0.25">
      <c r="A70">
        <v>24</v>
      </c>
      <c r="B70">
        <v>19</v>
      </c>
      <c r="C70" s="1">
        <v>44336</v>
      </c>
      <c r="D70">
        <v>2</v>
      </c>
      <c r="E70">
        <v>1</v>
      </c>
      <c r="F70">
        <v>1</v>
      </c>
      <c r="G70">
        <v>0</v>
      </c>
      <c r="H70">
        <v>0</v>
      </c>
      <c r="I70">
        <v>74</v>
      </c>
      <c r="J70">
        <v>0</v>
      </c>
      <c r="K70" s="2" t="str">
        <f>_xlfn.XLOOKUP(A70,Configuration!$A:$A,Configuration!$C:$C,0)</f>
        <v>Métropole</v>
      </c>
      <c r="L70" s="3" t="str">
        <f>_xlfn.XLOOKUP(A70,Configuration!$A:$A,Configuration!$B:$B,0)</f>
        <v>Centre-Val de Loire</v>
      </c>
      <c r="M70" s="2" t="str">
        <f>_xlfn.XLOOKUP(B70,Configuration!$K:$K,Configuration!$L:$L,0)</f>
        <v>N</v>
      </c>
      <c r="N70" s="2">
        <f>SUMIFS('Src. vacsi-tot-a-reg-2021-05-13'!F:F,'Src. vacsi-tot-a-reg-2021-05-13'!$A:$A,$A70,'Src. vacsi-tot-a-reg-2021-05-13'!$K:$K,$B70)</f>
        <v>0</v>
      </c>
      <c r="O70" s="2">
        <f>SUMIFS('Src. vacsi-tot-a-reg-2021-05-13'!I:I,'Src. vacsi-tot-a-reg-2021-05-13'!$A:$A,$A70,'Src. vacsi-tot-a-reg-2021-05-13'!$K:$K,$B70)</f>
        <v>0</v>
      </c>
      <c r="P70" s="2">
        <f>SUMIFS('Src. vacsi-tot-a-reg-2021-05-13'!J:J,'Src. vacsi-tot-a-reg-2021-05-13'!$A:$A,$A70,'Src. vacsi-tot-a-reg-2021-05-13'!$K:$K,$B70)</f>
        <v>0</v>
      </c>
    </row>
    <row r="71" spans="1:16" x14ac:dyDescent="0.25">
      <c r="A71">
        <v>24</v>
      </c>
      <c r="B71">
        <v>29</v>
      </c>
      <c r="C71" s="1">
        <v>44336</v>
      </c>
      <c r="D71">
        <v>11</v>
      </c>
      <c r="E71">
        <v>0</v>
      </c>
      <c r="F71">
        <v>7</v>
      </c>
      <c r="G71">
        <v>1</v>
      </c>
      <c r="H71">
        <v>3</v>
      </c>
      <c r="I71">
        <v>280</v>
      </c>
      <c r="J71">
        <v>1</v>
      </c>
      <c r="K71" s="2" t="str">
        <f>_xlfn.XLOOKUP(A71,Configuration!$A:$A,Configuration!$C:$C,0)</f>
        <v>Métropole</v>
      </c>
      <c r="L71" s="3" t="str">
        <f>_xlfn.XLOOKUP(A71,Configuration!$A:$A,Configuration!$B:$B,0)</f>
        <v>Centre-Val de Loire</v>
      </c>
      <c r="M71" s="2" t="str">
        <f>_xlfn.XLOOKUP(B71,Configuration!$K:$K,Configuration!$L:$L,0)</f>
        <v>N</v>
      </c>
      <c r="N71" s="2">
        <f>SUMIFS('Src. vacsi-tot-a-reg-2021-05-13'!F:F,'Src. vacsi-tot-a-reg-2021-05-13'!$A:$A,$A71,'Src. vacsi-tot-a-reg-2021-05-13'!$K:$K,$B71)</f>
        <v>308746</v>
      </c>
      <c r="O71" s="2">
        <f>SUMIFS('Src. vacsi-tot-a-reg-2021-05-13'!I:I,'Src. vacsi-tot-a-reg-2021-05-13'!$A:$A,$A71,'Src. vacsi-tot-a-reg-2021-05-13'!$K:$K,$B71)</f>
        <v>281275</v>
      </c>
      <c r="P71" s="2">
        <f>SUMIFS('Src. vacsi-tot-a-reg-2021-05-13'!J:J,'Src. vacsi-tot-a-reg-2021-05-13'!$A:$A,$A71,'Src. vacsi-tot-a-reg-2021-05-13'!$K:$K,$B71)</f>
        <v>299520</v>
      </c>
    </row>
    <row r="72" spans="1:16" x14ac:dyDescent="0.25">
      <c r="A72">
        <v>24</v>
      </c>
      <c r="B72">
        <v>39</v>
      </c>
      <c r="C72" s="1">
        <v>44336</v>
      </c>
      <c r="D72">
        <v>15</v>
      </c>
      <c r="E72">
        <v>5</v>
      </c>
      <c r="F72">
        <v>7</v>
      </c>
      <c r="G72">
        <v>3</v>
      </c>
      <c r="H72">
        <v>0</v>
      </c>
      <c r="I72">
        <v>486</v>
      </c>
      <c r="J72">
        <v>3</v>
      </c>
      <c r="K72" s="2" t="str">
        <f>_xlfn.XLOOKUP(A72,Configuration!$A:$A,Configuration!$C:$C,0)</f>
        <v>Métropole</v>
      </c>
      <c r="L72" s="3" t="str">
        <f>_xlfn.XLOOKUP(A72,Configuration!$A:$A,Configuration!$B:$B,0)</f>
        <v>Centre-Val de Loire</v>
      </c>
      <c r="M72" s="2" t="str">
        <f>_xlfn.XLOOKUP(B72,Configuration!$K:$K,Configuration!$L:$L,0)</f>
        <v>N</v>
      </c>
      <c r="N72" s="2">
        <f>SUMIFS('Src. vacsi-tot-a-reg-2021-05-13'!F:F,'Src. vacsi-tot-a-reg-2021-05-13'!$A:$A,$A72,'Src. vacsi-tot-a-reg-2021-05-13'!$K:$K,$B72)</f>
        <v>292368</v>
      </c>
      <c r="O72" s="2">
        <f>SUMIFS('Src. vacsi-tot-a-reg-2021-05-13'!I:I,'Src. vacsi-tot-a-reg-2021-05-13'!$A:$A,$A72,'Src. vacsi-tot-a-reg-2021-05-13'!$K:$K,$B72)</f>
        <v>252265</v>
      </c>
      <c r="P72" s="2">
        <f>SUMIFS('Src. vacsi-tot-a-reg-2021-05-13'!J:J,'Src. vacsi-tot-a-reg-2021-05-13'!$A:$A,$A72,'Src. vacsi-tot-a-reg-2021-05-13'!$K:$K,$B72)</f>
        <v>278490</v>
      </c>
    </row>
    <row r="73" spans="1:16" x14ac:dyDescent="0.25">
      <c r="A73">
        <v>24</v>
      </c>
      <c r="B73">
        <v>49</v>
      </c>
      <c r="C73" s="1">
        <v>44336</v>
      </c>
      <c r="D73">
        <v>43</v>
      </c>
      <c r="E73">
        <v>8</v>
      </c>
      <c r="F73">
        <v>28</v>
      </c>
      <c r="G73">
        <v>5</v>
      </c>
      <c r="H73">
        <v>2</v>
      </c>
      <c r="I73">
        <v>839</v>
      </c>
      <c r="J73">
        <v>14</v>
      </c>
      <c r="K73" s="2" t="str">
        <f>_xlfn.XLOOKUP(A73,Configuration!$A:$A,Configuration!$C:$C,0)</f>
        <v>Métropole</v>
      </c>
      <c r="L73" s="3" t="str">
        <f>_xlfn.XLOOKUP(A73,Configuration!$A:$A,Configuration!$B:$B,0)</f>
        <v>Centre-Val de Loire</v>
      </c>
      <c r="M73" s="2" t="str">
        <f>_xlfn.XLOOKUP(B73,Configuration!$K:$K,Configuration!$L:$L,0)</f>
        <v>N</v>
      </c>
      <c r="N73" s="2">
        <f>SUMIFS('Src. vacsi-tot-a-reg-2021-05-13'!F:F,'Src. vacsi-tot-a-reg-2021-05-13'!$A:$A,$A73,'Src. vacsi-tot-a-reg-2021-05-13'!$K:$K,$B73)</f>
        <v>320587</v>
      </c>
      <c r="O73" s="2">
        <f>SUMIFS('Src. vacsi-tot-a-reg-2021-05-13'!I:I,'Src. vacsi-tot-a-reg-2021-05-13'!$A:$A,$A73,'Src. vacsi-tot-a-reg-2021-05-13'!$K:$K,$B73)</f>
        <v>255360</v>
      </c>
      <c r="P73" s="2">
        <f>SUMIFS('Src. vacsi-tot-a-reg-2021-05-13'!J:J,'Src. vacsi-tot-a-reg-2021-05-13'!$A:$A,$A73,'Src. vacsi-tot-a-reg-2021-05-13'!$K:$K,$B73)</f>
        <v>300379</v>
      </c>
    </row>
    <row r="74" spans="1:16" x14ac:dyDescent="0.25">
      <c r="A74">
        <v>24</v>
      </c>
      <c r="B74">
        <v>59</v>
      </c>
      <c r="C74" s="1">
        <v>44336</v>
      </c>
      <c r="D74">
        <v>90</v>
      </c>
      <c r="E74">
        <v>26</v>
      </c>
      <c r="F74">
        <v>40</v>
      </c>
      <c r="G74">
        <v>20</v>
      </c>
      <c r="H74">
        <v>4</v>
      </c>
      <c r="I74">
        <v>1472</v>
      </c>
      <c r="J74">
        <v>76</v>
      </c>
      <c r="K74" s="2" t="str">
        <f>_xlfn.XLOOKUP(A74,Configuration!$A:$A,Configuration!$C:$C,0)</f>
        <v>Métropole</v>
      </c>
      <c r="L74" s="3" t="str">
        <f>_xlfn.XLOOKUP(A74,Configuration!$A:$A,Configuration!$B:$B,0)</f>
        <v>Centre-Val de Loire</v>
      </c>
      <c r="M74" s="2" t="str">
        <f>_xlfn.XLOOKUP(B74,Configuration!$K:$K,Configuration!$L:$L,0)</f>
        <v>N</v>
      </c>
      <c r="N74" s="2">
        <f>SUMIFS('Src. vacsi-tot-a-reg-2021-05-13'!F:F,'Src. vacsi-tot-a-reg-2021-05-13'!$A:$A,$A74,'Src. vacsi-tot-a-reg-2021-05-13'!$K:$K,$B74)</f>
        <v>340563</v>
      </c>
      <c r="O74" s="2">
        <f>SUMIFS('Src. vacsi-tot-a-reg-2021-05-13'!I:I,'Src. vacsi-tot-a-reg-2021-05-13'!$A:$A,$A74,'Src. vacsi-tot-a-reg-2021-05-13'!$K:$K,$B74)</f>
        <v>194267</v>
      </c>
      <c r="P74" s="2">
        <f>SUMIFS('Src. vacsi-tot-a-reg-2021-05-13'!J:J,'Src. vacsi-tot-a-reg-2021-05-13'!$A:$A,$A74,'Src. vacsi-tot-a-reg-2021-05-13'!$K:$K,$B74)</f>
        <v>299265</v>
      </c>
    </row>
    <row r="75" spans="1:16" x14ac:dyDescent="0.25">
      <c r="A75">
        <v>24</v>
      </c>
      <c r="B75">
        <v>69</v>
      </c>
      <c r="C75" s="1">
        <v>44336</v>
      </c>
      <c r="D75">
        <v>150</v>
      </c>
      <c r="E75">
        <v>47</v>
      </c>
      <c r="F75">
        <v>62</v>
      </c>
      <c r="G75">
        <v>41</v>
      </c>
      <c r="H75">
        <v>0</v>
      </c>
      <c r="I75">
        <v>2029</v>
      </c>
      <c r="J75">
        <v>236</v>
      </c>
      <c r="K75" s="2" t="str">
        <f>_xlfn.XLOOKUP(A75,Configuration!$A:$A,Configuration!$C:$C,0)</f>
        <v>Métropole</v>
      </c>
      <c r="L75" s="3" t="str">
        <f>_xlfn.XLOOKUP(A75,Configuration!$A:$A,Configuration!$B:$B,0)</f>
        <v>Centre-Val de Loire</v>
      </c>
      <c r="M75" s="2" t="str">
        <f>_xlfn.XLOOKUP(B75,Configuration!$K:$K,Configuration!$L:$L,0)</f>
        <v>Y</v>
      </c>
      <c r="N75" s="2">
        <f>SUMIFS('Src. vacsi-tot-a-reg-2021-05-13'!F:F,'Src. vacsi-tot-a-reg-2021-05-13'!$A:$A,$A75,'Src. vacsi-tot-a-reg-2021-05-13'!$K:$K,$B75)</f>
        <v>330686</v>
      </c>
      <c r="O75" s="2">
        <f>SUMIFS('Src. vacsi-tot-a-reg-2021-05-13'!I:I,'Src. vacsi-tot-a-reg-2021-05-13'!$A:$A,$A75,'Src. vacsi-tot-a-reg-2021-05-13'!$K:$K,$B75)</f>
        <v>113523</v>
      </c>
      <c r="P75" s="2">
        <f>SUMIFS('Src. vacsi-tot-a-reg-2021-05-13'!J:J,'Src. vacsi-tot-a-reg-2021-05-13'!$A:$A,$A75,'Src. vacsi-tot-a-reg-2021-05-13'!$K:$K,$B75)</f>
        <v>273486</v>
      </c>
    </row>
    <row r="76" spans="1:16" x14ac:dyDescent="0.25">
      <c r="A76">
        <v>24</v>
      </c>
      <c r="B76">
        <v>79</v>
      </c>
      <c r="C76" s="1">
        <v>44336</v>
      </c>
      <c r="D76">
        <v>190</v>
      </c>
      <c r="E76">
        <v>41</v>
      </c>
      <c r="F76">
        <v>68</v>
      </c>
      <c r="G76">
        <v>78</v>
      </c>
      <c r="H76">
        <v>3</v>
      </c>
      <c r="I76">
        <v>2332</v>
      </c>
      <c r="J76">
        <v>546</v>
      </c>
      <c r="K76" s="2" t="str">
        <f>_xlfn.XLOOKUP(A76,Configuration!$A:$A,Configuration!$C:$C,0)</f>
        <v>Métropole</v>
      </c>
      <c r="L76" s="3" t="str">
        <f>_xlfn.XLOOKUP(A76,Configuration!$A:$A,Configuration!$B:$B,0)</f>
        <v>Centre-Val de Loire</v>
      </c>
      <c r="M76" s="2" t="str">
        <f>_xlfn.XLOOKUP(B76,Configuration!$K:$K,Configuration!$L:$L,0)</f>
        <v>Y</v>
      </c>
      <c r="N76" s="2">
        <f>SUMIFS('Src. vacsi-tot-a-reg-2021-05-13'!F:F,'Src. vacsi-tot-a-reg-2021-05-13'!$A:$A,$A76,'Src. vacsi-tot-a-reg-2021-05-13'!$K:$K,$B76)</f>
        <v>240021</v>
      </c>
      <c r="O76" s="2">
        <f>SUMIFS('Src. vacsi-tot-a-reg-2021-05-13'!I:I,'Src. vacsi-tot-a-reg-2021-05-13'!$A:$A,$A76,'Src. vacsi-tot-a-reg-2021-05-13'!$K:$K,$B76)</f>
        <v>35140</v>
      </c>
      <c r="P76" s="2">
        <f>SUMIFS('Src. vacsi-tot-a-reg-2021-05-13'!J:J,'Src. vacsi-tot-a-reg-2021-05-13'!$A:$A,$A76,'Src. vacsi-tot-a-reg-2021-05-13'!$K:$K,$B76)</f>
        <v>110465</v>
      </c>
    </row>
    <row r="77" spans="1:16" x14ac:dyDescent="0.25">
      <c r="A77">
        <v>24</v>
      </c>
      <c r="B77">
        <v>89</v>
      </c>
      <c r="C77" s="1">
        <v>44336</v>
      </c>
      <c r="D77">
        <v>192</v>
      </c>
      <c r="E77">
        <v>8</v>
      </c>
      <c r="F77">
        <v>82</v>
      </c>
      <c r="G77">
        <v>102</v>
      </c>
      <c r="H77">
        <v>0</v>
      </c>
      <c r="I77">
        <v>2688</v>
      </c>
      <c r="J77">
        <v>1081</v>
      </c>
      <c r="K77" s="2" t="str">
        <f>_xlfn.XLOOKUP(A77,Configuration!$A:$A,Configuration!$C:$C,0)</f>
        <v>Métropole</v>
      </c>
      <c r="L77" s="3" t="str">
        <f>_xlfn.XLOOKUP(A77,Configuration!$A:$A,Configuration!$B:$B,0)</f>
        <v>Centre-Val de Loire</v>
      </c>
      <c r="M77" s="2" t="str">
        <f>_xlfn.XLOOKUP(B77,Configuration!$K:$K,Configuration!$L:$L,0)</f>
        <v>Y</v>
      </c>
      <c r="N77" s="2">
        <f>SUMIFS('Src. vacsi-tot-a-reg-2021-05-13'!F:F,'Src. vacsi-tot-a-reg-2021-05-13'!$A:$A,$A77,'Src. vacsi-tot-a-reg-2021-05-13'!$K:$K,$B77)</f>
        <v>187505</v>
      </c>
      <c r="O77" s="2">
        <f>SUMIFS('Src. vacsi-tot-a-reg-2021-05-13'!I:I,'Src. vacsi-tot-a-reg-2021-05-13'!$A:$A,$A77,'Src. vacsi-tot-a-reg-2021-05-13'!$K:$K,$B77)</f>
        <v>42936</v>
      </c>
      <c r="P77" s="2">
        <f>SUMIFS('Src. vacsi-tot-a-reg-2021-05-13'!J:J,'Src. vacsi-tot-a-reg-2021-05-13'!$A:$A,$A77,'Src. vacsi-tot-a-reg-2021-05-13'!$K:$K,$B77)</f>
        <v>72683</v>
      </c>
    </row>
    <row r="78" spans="1:16" x14ac:dyDescent="0.25">
      <c r="A78">
        <v>24</v>
      </c>
      <c r="B78">
        <v>90</v>
      </c>
      <c r="C78" s="1">
        <v>44336</v>
      </c>
      <c r="D78">
        <v>84</v>
      </c>
      <c r="E78">
        <v>1</v>
      </c>
      <c r="F78">
        <v>36</v>
      </c>
      <c r="G78">
        <v>47</v>
      </c>
      <c r="H78">
        <v>0</v>
      </c>
      <c r="I78">
        <v>1249</v>
      </c>
      <c r="J78">
        <v>711</v>
      </c>
      <c r="K78" s="2" t="str">
        <f>_xlfn.XLOOKUP(A78,Configuration!$A:$A,Configuration!$C:$C,0)</f>
        <v>Métropole</v>
      </c>
      <c r="L78" s="3" t="str">
        <f>_xlfn.XLOOKUP(A78,Configuration!$A:$A,Configuration!$B:$B,0)</f>
        <v>Centre-Val de Loire</v>
      </c>
      <c r="M78" s="2" t="str">
        <f>_xlfn.XLOOKUP(B78,Configuration!$K:$K,Configuration!$L:$L,0)</f>
        <v>Y</v>
      </c>
      <c r="N78" s="2">
        <f>SUMIFS('Src. vacsi-tot-a-reg-2021-05-13'!F:F,'Src. vacsi-tot-a-reg-2021-05-13'!$A:$A,$A78,'Src. vacsi-tot-a-reg-2021-05-13'!$K:$K,$B78)</f>
        <v>0</v>
      </c>
      <c r="O78" s="2">
        <f>SUMIFS('Src. vacsi-tot-a-reg-2021-05-13'!I:I,'Src. vacsi-tot-a-reg-2021-05-13'!$A:$A,$A78,'Src. vacsi-tot-a-reg-2021-05-13'!$K:$K,$B78)</f>
        <v>0</v>
      </c>
      <c r="P78" s="2">
        <f>SUMIFS('Src. vacsi-tot-a-reg-2021-05-13'!J:J,'Src. vacsi-tot-a-reg-2021-05-13'!$A:$A,$A78,'Src. vacsi-tot-a-reg-2021-05-13'!$K:$K,$B78)</f>
        <v>0</v>
      </c>
    </row>
    <row r="79" spans="1:16" x14ac:dyDescent="0.25">
      <c r="A79">
        <v>27</v>
      </c>
      <c r="B79">
        <v>0</v>
      </c>
      <c r="C79" s="1">
        <v>44336</v>
      </c>
      <c r="D79">
        <v>826</v>
      </c>
      <c r="E79">
        <v>119</v>
      </c>
      <c r="F79">
        <v>433</v>
      </c>
      <c r="G79">
        <v>252</v>
      </c>
      <c r="H79">
        <v>22</v>
      </c>
      <c r="I79">
        <v>18843</v>
      </c>
      <c r="J79">
        <v>4714</v>
      </c>
      <c r="K79" s="2" t="str">
        <f>_xlfn.XLOOKUP(A79,Configuration!$A:$A,Configuration!$C:$C,0)</f>
        <v>Métropole</v>
      </c>
      <c r="L79" s="3" t="str">
        <f>_xlfn.XLOOKUP(A79,Configuration!$A:$A,Configuration!$B:$B,0)</f>
        <v>Bourgogne-Franche-Comté</v>
      </c>
      <c r="M79" s="2" t="str">
        <f>_xlfn.XLOOKUP(B79,Configuration!$K:$K,Configuration!$L:$L,0)</f>
        <v>N</v>
      </c>
      <c r="N79" s="2">
        <f>SUMIFS('Src. vacsi-tot-a-reg-2021-05-13'!F:F,'Src. vacsi-tot-a-reg-2021-05-13'!$A:$A,$A79,'Src. vacsi-tot-a-reg-2021-05-13'!$K:$K,$B79)</f>
        <v>2783039</v>
      </c>
      <c r="O79" s="2">
        <f>SUMIFS('Src. vacsi-tot-a-reg-2021-05-13'!I:I,'Src. vacsi-tot-a-reg-2021-05-13'!$A:$A,$A79,'Src. vacsi-tot-a-reg-2021-05-13'!$K:$K,$B79)</f>
        <v>1828461</v>
      </c>
      <c r="P79" s="2">
        <f>SUMIFS('Src. vacsi-tot-a-reg-2021-05-13'!J:J,'Src. vacsi-tot-a-reg-2021-05-13'!$A:$A,$A79,'Src. vacsi-tot-a-reg-2021-05-13'!$K:$K,$B79)</f>
        <v>2320272</v>
      </c>
    </row>
    <row r="80" spans="1:16" x14ac:dyDescent="0.25">
      <c r="A80">
        <v>27</v>
      </c>
      <c r="B80">
        <v>9</v>
      </c>
      <c r="C80" s="1">
        <v>44336</v>
      </c>
      <c r="D80">
        <v>1</v>
      </c>
      <c r="E80">
        <v>0</v>
      </c>
      <c r="F80">
        <v>1</v>
      </c>
      <c r="G80">
        <v>0</v>
      </c>
      <c r="H80">
        <v>0</v>
      </c>
      <c r="I80">
        <v>79</v>
      </c>
      <c r="J80">
        <v>0</v>
      </c>
      <c r="K80" s="2" t="str">
        <f>_xlfn.XLOOKUP(A80,Configuration!$A:$A,Configuration!$C:$C,0)</f>
        <v>Métropole</v>
      </c>
      <c r="L80" s="3" t="str">
        <f>_xlfn.XLOOKUP(A80,Configuration!$A:$A,Configuration!$B:$B,0)</f>
        <v>Bourgogne-Franche-Comté</v>
      </c>
      <c r="M80" s="2" t="str">
        <f>_xlfn.XLOOKUP(B80,Configuration!$K:$K,Configuration!$L:$L,0)</f>
        <v>N</v>
      </c>
      <c r="N80" s="2">
        <f>SUMIFS('Src. vacsi-tot-a-reg-2021-05-13'!F:F,'Src. vacsi-tot-a-reg-2021-05-13'!$A:$A,$A80,'Src. vacsi-tot-a-reg-2021-05-13'!$K:$K,$B80)</f>
        <v>0</v>
      </c>
      <c r="O80" s="2">
        <f>SUMIFS('Src. vacsi-tot-a-reg-2021-05-13'!I:I,'Src. vacsi-tot-a-reg-2021-05-13'!$A:$A,$A80,'Src. vacsi-tot-a-reg-2021-05-13'!$K:$K,$B80)</f>
        <v>0</v>
      </c>
      <c r="P80" s="2">
        <f>SUMIFS('Src. vacsi-tot-a-reg-2021-05-13'!J:J,'Src. vacsi-tot-a-reg-2021-05-13'!$A:$A,$A80,'Src. vacsi-tot-a-reg-2021-05-13'!$K:$K,$B80)</f>
        <v>0</v>
      </c>
    </row>
    <row r="81" spans="1:16" x14ac:dyDescent="0.25">
      <c r="A81">
        <v>27</v>
      </c>
      <c r="B81">
        <v>19</v>
      </c>
      <c r="C81" s="1">
        <v>44336</v>
      </c>
      <c r="D81">
        <v>4</v>
      </c>
      <c r="E81">
        <v>2</v>
      </c>
      <c r="F81">
        <v>2</v>
      </c>
      <c r="G81">
        <v>0</v>
      </c>
      <c r="H81">
        <v>0</v>
      </c>
      <c r="I81">
        <v>185</v>
      </c>
      <c r="J81">
        <v>0</v>
      </c>
      <c r="K81" s="2" t="str">
        <f>_xlfn.XLOOKUP(A81,Configuration!$A:$A,Configuration!$C:$C,0)</f>
        <v>Métropole</v>
      </c>
      <c r="L81" s="3" t="str">
        <f>_xlfn.XLOOKUP(A81,Configuration!$A:$A,Configuration!$B:$B,0)</f>
        <v>Bourgogne-Franche-Comté</v>
      </c>
      <c r="M81" s="2" t="str">
        <f>_xlfn.XLOOKUP(B81,Configuration!$K:$K,Configuration!$L:$L,0)</f>
        <v>N</v>
      </c>
      <c r="N81" s="2">
        <f>SUMIFS('Src. vacsi-tot-a-reg-2021-05-13'!F:F,'Src. vacsi-tot-a-reg-2021-05-13'!$A:$A,$A81,'Src. vacsi-tot-a-reg-2021-05-13'!$K:$K,$B81)</f>
        <v>0</v>
      </c>
      <c r="O81" s="2">
        <f>SUMIFS('Src. vacsi-tot-a-reg-2021-05-13'!I:I,'Src. vacsi-tot-a-reg-2021-05-13'!$A:$A,$A81,'Src. vacsi-tot-a-reg-2021-05-13'!$K:$K,$B81)</f>
        <v>0</v>
      </c>
      <c r="P81" s="2">
        <f>SUMIFS('Src. vacsi-tot-a-reg-2021-05-13'!J:J,'Src. vacsi-tot-a-reg-2021-05-13'!$A:$A,$A81,'Src. vacsi-tot-a-reg-2021-05-13'!$K:$K,$B81)</f>
        <v>0</v>
      </c>
    </row>
    <row r="82" spans="1:16" x14ac:dyDescent="0.25">
      <c r="A82">
        <v>27</v>
      </c>
      <c r="B82">
        <v>29</v>
      </c>
      <c r="C82" s="1">
        <v>44336</v>
      </c>
      <c r="D82">
        <v>8</v>
      </c>
      <c r="E82">
        <v>2</v>
      </c>
      <c r="F82">
        <v>3</v>
      </c>
      <c r="G82">
        <v>1</v>
      </c>
      <c r="H82">
        <v>2</v>
      </c>
      <c r="I82">
        <v>494</v>
      </c>
      <c r="J82">
        <v>4</v>
      </c>
      <c r="K82" s="2" t="str">
        <f>_xlfn.XLOOKUP(A82,Configuration!$A:$A,Configuration!$C:$C,0)</f>
        <v>Métropole</v>
      </c>
      <c r="L82" s="3" t="str">
        <f>_xlfn.XLOOKUP(A82,Configuration!$A:$A,Configuration!$B:$B,0)</f>
        <v>Bourgogne-Franche-Comté</v>
      </c>
      <c r="M82" s="2" t="str">
        <f>_xlfn.XLOOKUP(B82,Configuration!$K:$K,Configuration!$L:$L,0)</f>
        <v>N</v>
      </c>
      <c r="N82" s="2">
        <f>SUMIFS('Src. vacsi-tot-a-reg-2021-05-13'!F:F,'Src. vacsi-tot-a-reg-2021-05-13'!$A:$A,$A82,'Src. vacsi-tot-a-reg-2021-05-13'!$K:$K,$B82)</f>
        <v>341853</v>
      </c>
      <c r="O82" s="2">
        <f>SUMIFS('Src. vacsi-tot-a-reg-2021-05-13'!I:I,'Src. vacsi-tot-a-reg-2021-05-13'!$A:$A,$A82,'Src. vacsi-tot-a-reg-2021-05-13'!$K:$K,$B82)</f>
        <v>306980</v>
      </c>
      <c r="P82" s="2">
        <f>SUMIFS('Src. vacsi-tot-a-reg-2021-05-13'!J:J,'Src. vacsi-tot-a-reg-2021-05-13'!$A:$A,$A82,'Src. vacsi-tot-a-reg-2021-05-13'!$K:$K,$B82)</f>
        <v>330504</v>
      </c>
    </row>
    <row r="83" spans="1:16" x14ac:dyDescent="0.25">
      <c r="A83">
        <v>27</v>
      </c>
      <c r="B83">
        <v>39</v>
      </c>
      <c r="C83" s="1">
        <v>44336</v>
      </c>
      <c r="D83">
        <v>11</v>
      </c>
      <c r="E83">
        <v>2</v>
      </c>
      <c r="F83">
        <v>5</v>
      </c>
      <c r="G83">
        <v>1</v>
      </c>
      <c r="H83">
        <v>3</v>
      </c>
      <c r="I83">
        <v>695</v>
      </c>
      <c r="J83">
        <v>10</v>
      </c>
      <c r="K83" s="2" t="str">
        <f>_xlfn.XLOOKUP(A83,Configuration!$A:$A,Configuration!$C:$C,0)</f>
        <v>Métropole</v>
      </c>
      <c r="L83" s="3" t="str">
        <f>_xlfn.XLOOKUP(A83,Configuration!$A:$A,Configuration!$B:$B,0)</f>
        <v>Bourgogne-Franche-Comté</v>
      </c>
      <c r="M83" s="2" t="str">
        <f>_xlfn.XLOOKUP(B83,Configuration!$K:$K,Configuration!$L:$L,0)</f>
        <v>N</v>
      </c>
      <c r="N83" s="2">
        <f>SUMIFS('Src. vacsi-tot-a-reg-2021-05-13'!F:F,'Src. vacsi-tot-a-reg-2021-05-13'!$A:$A,$A83,'Src. vacsi-tot-a-reg-2021-05-13'!$K:$K,$B83)</f>
        <v>315411</v>
      </c>
      <c r="O83" s="2">
        <f>SUMIFS('Src. vacsi-tot-a-reg-2021-05-13'!I:I,'Src. vacsi-tot-a-reg-2021-05-13'!$A:$A,$A83,'Src. vacsi-tot-a-reg-2021-05-13'!$K:$K,$B83)</f>
        <v>267706</v>
      </c>
      <c r="P83" s="2">
        <f>SUMIFS('Src. vacsi-tot-a-reg-2021-05-13'!J:J,'Src. vacsi-tot-a-reg-2021-05-13'!$A:$A,$A83,'Src. vacsi-tot-a-reg-2021-05-13'!$K:$K,$B83)</f>
        <v>298938</v>
      </c>
    </row>
    <row r="84" spans="1:16" x14ac:dyDescent="0.25">
      <c r="A84">
        <v>27</v>
      </c>
      <c r="B84">
        <v>49</v>
      </c>
      <c r="C84" s="1">
        <v>44336</v>
      </c>
      <c r="D84">
        <v>29</v>
      </c>
      <c r="E84">
        <v>5</v>
      </c>
      <c r="F84">
        <v>15</v>
      </c>
      <c r="G84">
        <v>4</v>
      </c>
      <c r="H84">
        <v>5</v>
      </c>
      <c r="I84">
        <v>1180</v>
      </c>
      <c r="J84">
        <v>23</v>
      </c>
      <c r="K84" s="2" t="str">
        <f>_xlfn.XLOOKUP(A84,Configuration!$A:$A,Configuration!$C:$C,0)</f>
        <v>Métropole</v>
      </c>
      <c r="L84" s="3" t="str">
        <f>_xlfn.XLOOKUP(A84,Configuration!$A:$A,Configuration!$B:$B,0)</f>
        <v>Bourgogne-Franche-Comté</v>
      </c>
      <c r="M84" s="2" t="str">
        <f>_xlfn.XLOOKUP(B84,Configuration!$K:$K,Configuration!$L:$L,0)</f>
        <v>N</v>
      </c>
      <c r="N84" s="2">
        <f>SUMIFS('Src. vacsi-tot-a-reg-2021-05-13'!F:F,'Src. vacsi-tot-a-reg-2021-05-13'!$A:$A,$A84,'Src. vacsi-tot-a-reg-2021-05-13'!$K:$K,$B84)</f>
        <v>341897</v>
      </c>
      <c r="O84" s="2">
        <f>SUMIFS('Src. vacsi-tot-a-reg-2021-05-13'!I:I,'Src. vacsi-tot-a-reg-2021-05-13'!$A:$A,$A84,'Src. vacsi-tot-a-reg-2021-05-13'!$K:$K,$B84)</f>
        <v>261888</v>
      </c>
      <c r="P84" s="2">
        <f>SUMIFS('Src. vacsi-tot-a-reg-2021-05-13'!J:J,'Src. vacsi-tot-a-reg-2021-05-13'!$A:$A,$A84,'Src. vacsi-tot-a-reg-2021-05-13'!$K:$K,$B84)</f>
        <v>316523</v>
      </c>
    </row>
    <row r="85" spans="1:16" x14ac:dyDescent="0.25">
      <c r="A85">
        <v>27</v>
      </c>
      <c r="B85">
        <v>59</v>
      </c>
      <c r="C85" s="1">
        <v>44336</v>
      </c>
      <c r="D85">
        <v>76</v>
      </c>
      <c r="E85">
        <v>23</v>
      </c>
      <c r="F85">
        <v>40</v>
      </c>
      <c r="G85">
        <v>10</v>
      </c>
      <c r="H85">
        <v>3</v>
      </c>
      <c r="I85">
        <v>1940</v>
      </c>
      <c r="J85">
        <v>125</v>
      </c>
      <c r="K85" s="2" t="str">
        <f>_xlfn.XLOOKUP(A85,Configuration!$A:$A,Configuration!$C:$C,0)</f>
        <v>Métropole</v>
      </c>
      <c r="L85" s="3" t="str">
        <f>_xlfn.XLOOKUP(A85,Configuration!$A:$A,Configuration!$B:$B,0)</f>
        <v>Bourgogne-Franche-Comté</v>
      </c>
      <c r="M85" s="2" t="str">
        <f>_xlfn.XLOOKUP(B85,Configuration!$K:$K,Configuration!$L:$L,0)</f>
        <v>N</v>
      </c>
      <c r="N85" s="2">
        <f>SUMIFS('Src. vacsi-tot-a-reg-2021-05-13'!F:F,'Src. vacsi-tot-a-reg-2021-05-13'!$A:$A,$A85,'Src. vacsi-tot-a-reg-2021-05-13'!$K:$K,$B85)</f>
        <v>373767</v>
      </c>
      <c r="O85" s="2">
        <f>SUMIFS('Src. vacsi-tot-a-reg-2021-05-13'!I:I,'Src. vacsi-tot-a-reg-2021-05-13'!$A:$A,$A85,'Src. vacsi-tot-a-reg-2021-05-13'!$K:$K,$B85)</f>
        <v>209848</v>
      </c>
      <c r="P85" s="2">
        <f>SUMIFS('Src. vacsi-tot-a-reg-2021-05-13'!J:J,'Src. vacsi-tot-a-reg-2021-05-13'!$A:$A,$A85,'Src. vacsi-tot-a-reg-2021-05-13'!$K:$K,$B85)</f>
        <v>321397</v>
      </c>
    </row>
    <row r="86" spans="1:16" x14ac:dyDescent="0.25">
      <c r="A86">
        <v>27</v>
      </c>
      <c r="B86">
        <v>69</v>
      </c>
      <c r="C86" s="1">
        <v>44336</v>
      </c>
      <c r="D86">
        <v>139</v>
      </c>
      <c r="E86">
        <v>42</v>
      </c>
      <c r="F86">
        <v>59</v>
      </c>
      <c r="G86">
        <v>30</v>
      </c>
      <c r="H86">
        <v>8</v>
      </c>
      <c r="I86">
        <v>3086</v>
      </c>
      <c r="J86">
        <v>419</v>
      </c>
      <c r="K86" s="2" t="str">
        <f>_xlfn.XLOOKUP(A86,Configuration!$A:$A,Configuration!$C:$C,0)</f>
        <v>Métropole</v>
      </c>
      <c r="L86" s="3" t="str">
        <f>_xlfn.XLOOKUP(A86,Configuration!$A:$A,Configuration!$B:$B,0)</f>
        <v>Bourgogne-Franche-Comté</v>
      </c>
      <c r="M86" s="2" t="str">
        <f>_xlfn.XLOOKUP(B86,Configuration!$K:$K,Configuration!$L:$L,0)</f>
        <v>Y</v>
      </c>
      <c r="N86" s="2">
        <f>SUMIFS('Src. vacsi-tot-a-reg-2021-05-13'!F:F,'Src. vacsi-tot-a-reg-2021-05-13'!$A:$A,$A86,'Src. vacsi-tot-a-reg-2021-05-13'!$K:$K,$B86)</f>
        <v>370797</v>
      </c>
      <c r="O86" s="2">
        <f>SUMIFS('Src. vacsi-tot-a-reg-2021-05-13'!I:I,'Src. vacsi-tot-a-reg-2021-05-13'!$A:$A,$A86,'Src. vacsi-tot-a-reg-2021-05-13'!$K:$K,$B86)</f>
        <v>131798</v>
      </c>
      <c r="P86" s="2">
        <f>SUMIFS('Src. vacsi-tot-a-reg-2021-05-13'!J:J,'Src. vacsi-tot-a-reg-2021-05-13'!$A:$A,$A86,'Src. vacsi-tot-a-reg-2021-05-13'!$K:$K,$B86)</f>
        <v>297413</v>
      </c>
    </row>
    <row r="87" spans="1:16" x14ac:dyDescent="0.25">
      <c r="A87">
        <v>27</v>
      </c>
      <c r="B87">
        <v>79</v>
      </c>
      <c r="C87" s="1">
        <v>44336</v>
      </c>
      <c r="D87">
        <v>200</v>
      </c>
      <c r="E87">
        <v>36</v>
      </c>
      <c r="F87">
        <v>97</v>
      </c>
      <c r="G87">
        <v>67</v>
      </c>
      <c r="H87">
        <v>0</v>
      </c>
      <c r="I87">
        <v>4193</v>
      </c>
      <c r="J87">
        <v>1026</v>
      </c>
      <c r="K87" s="2" t="str">
        <f>_xlfn.XLOOKUP(A87,Configuration!$A:$A,Configuration!$C:$C,0)</f>
        <v>Métropole</v>
      </c>
      <c r="L87" s="3" t="str">
        <f>_xlfn.XLOOKUP(A87,Configuration!$A:$A,Configuration!$B:$B,0)</f>
        <v>Bourgogne-Franche-Comté</v>
      </c>
      <c r="M87" s="2" t="str">
        <f>_xlfn.XLOOKUP(B87,Configuration!$K:$K,Configuration!$L:$L,0)</f>
        <v>Y</v>
      </c>
      <c r="N87" s="2">
        <f>SUMIFS('Src. vacsi-tot-a-reg-2021-05-13'!F:F,'Src. vacsi-tot-a-reg-2021-05-13'!$A:$A,$A87,'Src. vacsi-tot-a-reg-2021-05-13'!$K:$K,$B87)</f>
        <v>274422</v>
      </c>
      <c r="O87" s="2">
        <f>SUMIFS('Src. vacsi-tot-a-reg-2021-05-13'!I:I,'Src. vacsi-tot-a-reg-2021-05-13'!$A:$A,$A87,'Src. vacsi-tot-a-reg-2021-05-13'!$K:$K,$B87)</f>
        <v>43147</v>
      </c>
      <c r="P87" s="2">
        <f>SUMIFS('Src. vacsi-tot-a-reg-2021-05-13'!J:J,'Src. vacsi-tot-a-reg-2021-05-13'!$A:$A,$A87,'Src. vacsi-tot-a-reg-2021-05-13'!$K:$K,$B87)</f>
        <v>119968</v>
      </c>
    </row>
    <row r="88" spans="1:16" x14ac:dyDescent="0.25">
      <c r="A88">
        <v>27</v>
      </c>
      <c r="B88">
        <v>89</v>
      </c>
      <c r="C88" s="1">
        <v>44336</v>
      </c>
      <c r="D88">
        <v>236</v>
      </c>
      <c r="E88">
        <v>6</v>
      </c>
      <c r="F88">
        <v>140</v>
      </c>
      <c r="G88">
        <v>89</v>
      </c>
      <c r="H88">
        <v>1</v>
      </c>
      <c r="I88">
        <v>4693</v>
      </c>
      <c r="J88">
        <v>1975</v>
      </c>
      <c r="K88" s="2" t="str">
        <f>_xlfn.XLOOKUP(A88,Configuration!$A:$A,Configuration!$C:$C,0)</f>
        <v>Métropole</v>
      </c>
      <c r="L88" s="3" t="str">
        <f>_xlfn.XLOOKUP(A88,Configuration!$A:$A,Configuration!$B:$B,0)</f>
        <v>Bourgogne-Franche-Comté</v>
      </c>
      <c r="M88" s="2" t="str">
        <f>_xlfn.XLOOKUP(B88,Configuration!$K:$K,Configuration!$L:$L,0)</f>
        <v>Y</v>
      </c>
      <c r="N88" s="2">
        <f>SUMIFS('Src. vacsi-tot-a-reg-2021-05-13'!F:F,'Src. vacsi-tot-a-reg-2021-05-13'!$A:$A,$A88,'Src. vacsi-tot-a-reg-2021-05-13'!$K:$K,$B88)</f>
        <v>203728</v>
      </c>
      <c r="O88" s="2">
        <f>SUMIFS('Src. vacsi-tot-a-reg-2021-05-13'!I:I,'Src. vacsi-tot-a-reg-2021-05-13'!$A:$A,$A88,'Src. vacsi-tot-a-reg-2021-05-13'!$K:$K,$B88)</f>
        <v>46414</v>
      </c>
      <c r="P88" s="2">
        <f>SUMIFS('Src. vacsi-tot-a-reg-2021-05-13'!J:J,'Src. vacsi-tot-a-reg-2021-05-13'!$A:$A,$A88,'Src. vacsi-tot-a-reg-2021-05-13'!$K:$K,$B88)</f>
        <v>74457</v>
      </c>
    </row>
    <row r="89" spans="1:16" x14ac:dyDescent="0.25">
      <c r="A89">
        <v>27</v>
      </c>
      <c r="B89">
        <v>90</v>
      </c>
      <c r="C89" s="1">
        <v>44336</v>
      </c>
      <c r="D89">
        <v>118</v>
      </c>
      <c r="E89">
        <v>0</v>
      </c>
      <c r="F89">
        <v>69</v>
      </c>
      <c r="G89">
        <v>49</v>
      </c>
      <c r="H89">
        <v>0</v>
      </c>
      <c r="I89">
        <v>2158</v>
      </c>
      <c r="J89">
        <v>1112</v>
      </c>
      <c r="K89" s="2" t="str">
        <f>_xlfn.XLOOKUP(A89,Configuration!$A:$A,Configuration!$C:$C,0)</f>
        <v>Métropole</v>
      </c>
      <c r="L89" s="3" t="str">
        <f>_xlfn.XLOOKUP(A89,Configuration!$A:$A,Configuration!$B:$B,0)</f>
        <v>Bourgogne-Franche-Comté</v>
      </c>
      <c r="M89" s="2" t="str">
        <f>_xlfn.XLOOKUP(B89,Configuration!$K:$K,Configuration!$L:$L,0)</f>
        <v>Y</v>
      </c>
      <c r="N89" s="2">
        <f>SUMIFS('Src. vacsi-tot-a-reg-2021-05-13'!F:F,'Src. vacsi-tot-a-reg-2021-05-13'!$A:$A,$A89,'Src. vacsi-tot-a-reg-2021-05-13'!$K:$K,$B89)</f>
        <v>0</v>
      </c>
      <c r="O89" s="2">
        <f>SUMIFS('Src. vacsi-tot-a-reg-2021-05-13'!I:I,'Src. vacsi-tot-a-reg-2021-05-13'!$A:$A,$A89,'Src. vacsi-tot-a-reg-2021-05-13'!$K:$K,$B89)</f>
        <v>0</v>
      </c>
      <c r="P89" s="2">
        <f>SUMIFS('Src. vacsi-tot-a-reg-2021-05-13'!J:J,'Src. vacsi-tot-a-reg-2021-05-13'!$A:$A,$A89,'Src. vacsi-tot-a-reg-2021-05-13'!$K:$K,$B89)</f>
        <v>0</v>
      </c>
    </row>
    <row r="90" spans="1:16" x14ac:dyDescent="0.25">
      <c r="A90">
        <v>28</v>
      </c>
      <c r="B90">
        <v>0</v>
      </c>
      <c r="C90" s="1">
        <v>44336</v>
      </c>
      <c r="D90">
        <v>1150</v>
      </c>
      <c r="E90">
        <v>169</v>
      </c>
      <c r="F90">
        <v>528</v>
      </c>
      <c r="G90">
        <v>451</v>
      </c>
      <c r="H90">
        <v>2</v>
      </c>
      <c r="I90">
        <v>13302</v>
      </c>
      <c r="J90">
        <v>3243</v>
      </c>
      <c r="K90" s="2" t="str">
        <f>_xlfn.XLOOKUP(A90,Configuration!$A:$A,Configuration!$C:$C,0)</f>
        <v>Métropole</v>
      </c>
      <c r="L90" s="3" t="str">
        <f>_xlfn.XLOOKUP(A90,Configuration!$A:$A,Configuration!$B:$B,0)</f>
        <v>Normandie</v>
      </c>
      <c r="M90" s="2" t="str">
        <f>_xlfn.XLOOKUP(B90,Configuration!$K:$K,Configuration!$L:$L,0)</f>
        <v>N</v>
      </c>
      <c r="N90" s="2">
        <f>SUMIFS('Src. vacsi-tot-a-reg-2021-05-13'!F:F,'Src. vacsi-tot-a-reg-2021-05-13'!$A:$A,$A90,'Src. vacsi-tot-a-reg-2021-05-13'!$K:$K,$B90)</f>
        <v>3303500</v>
      </c>
      <c r="O90" s="2">
        <f>SUMIFS('Src. vacsi-tot-a-reg-2021-05-13'!I:I,'Src. vacsi-tot-a-reg-2021-05-13'!$A:$A,$A90,'Src. vacsi-tot-a-reg-2021-05-13'!$K:$K,$B90)</f>
        <v>2133144</v>
      </c>
      <c r="P90" s="2">
        <f>SUMIFS('Src. vacsi-tot-a-reg-2021-05-13'!J:J,'Src. vacsi-tot-a-reg-2021-05-13'!$A:$A,$A90,'Src. vacsi-tot-a-reg-2021-05-13'!$K:$K,$B90)</f>
        <v>2753224</v>
      </c>
    </row>
    <row r="91" spans="1:16" x14ac:dyDescent="0.25">
      <c r="A91">
        <v>28</v>
      </c>
      <c r="B91">
        <v>9</v>
      </c>
      <c r="C91" s="1">
        <v>44336</v>
      </c>
      <c r="D91">
        <v>2</v>
      </c>
      <c r="E91">
        <v>0</v>
      </c>
      <c r="F91">
        <v>1</v>
      </c>
      <c r="G91">
        <v>1</v>
      </c>
      <c r="H91">
        <v>0</v>
      </c>
      <c r="I91">
        <v>74</v>
      </c>
      <c r="J91">
        <v>0</v>
      </c>
      <c r="K91" s="2" t="str">
        <f>_xlfn.XLOOKUP(A91,Configuration!$A:$A,Configuration!$C:$C,0)</f>
        <v>Métropole</v>
      </c>
      <c r="L91" s="3" t="str">
        <f>_xlfn.XLOOKUP(A91,Configuration!$A:$A,Configuration!$B:$B,0)</f>
        <v>Normandie</v>
      </c>
      <c r="M91" s="2" t="str">
        <f>_xlfn.XLOOKUP(B91,Configuration!$K:$K,Configuration!$L:$L,0)</f>
        <v>N</v>
      </c>
      <c r="N91" s="2">
        <f>SUMIFS('Src. vacsi-tot-a-reg-2021-05-13'!F:F,'Src. vacsi-tot-a-reg-2021-05-13'!$A:$A,$A91,'Src. vacsi-tot-a-reg-2021-05-13'!$K:$K,$B91)</f>
        <v>0</v>
      </c>
      <c r="O91" s="2">
        <f>SUMIFS('Src. vacsi-tot-a-reg-2021-05-13'!I:I,'Src. vacsi-tot-a-reg-2021-05-13'!$A:$A,$A91,'Src. vacsi-tot-a-reg-2021-05-13'!$K:$K,$B91)</f>
        <v>0</v>
      </c>
      <c r="P91" s="2">
        <f>SUMIFS('Src. vacsi-tot-a-reg-2021-05-13'!J:J,'Src. vacsi-tot-a-reg-2021-05-13'!$A:$A,$A91,'Src. vacsi-tot-a-reg-2021-05-13'!$K:$K,$B91)</f>
        <v>0</v>
      </c>
    </row>
    <row r="92" spans="1:16" x14ac:dyDescent="0.25">
      <c r="A92">
        <v>28</v>
      </c>
      <c r="B92">
        <v>19</v>
      </c>
      <c r="C92" s="1">
        <v>44336</v>
      </c>
      <c r="D92">
        <v>3</v>
      </c>
      <c r="E92">
        <v>0</v>
      </c>
      <c r="F92">
        <v>3</v>
      </c>
      <c r="G92">
        <v>0</v>
      </c>
      <c r="H92">
        <v>0</v>
      </c>
      <c r="I92">
        <v>80</v>
      </c>
      <c r="J92">
        <v>0</v>
      </c>
      <c r="K92" s="2" t="str">
        <f>_xlfn.XLOOKUP(A92,Configuration!$A:$A,Configuration!$C:$C,0)</f>
        <v>Métropole</v>
      </c>
      <c r="L92" s="3" t="str">
        <f>_xlfn.XLOOKUP(A92,Configuration!$A:$A,Configuration!$B:$B,0)</f>
        <v>Normandie</v>
      </c>
      <c r="M92" s="2" t="str">
        <f>_xlfn.XLOOKUP(B92,Configuration!$K:$K,Configuration!$L:$L,0)</f>
        <v>N</v>
      </c>
      <c r="N92" s="2">
        <f>SUMIFS('Src. vacsi-tot-a-reg-2021-05-13'!F:F,'Src. vacsi-tot-a-reg-2021-05-13'!$A:$A,$A92,'Src. vacsi-tot-a-reg-2021-05-13'!$K:$K,$B92)</f>
        <v>0</v>
      </c>
      <c r="O92" s="2">
        <f>SUMIFS('Src. vacsi-tot-a-reg-2021-05-13'!I:I,'Src. vacsi-tot-a-reg-2021-05-13'!$A:$A,$A92,'Src. vacsi-tot-a-reg-2021-05-13'!$K:$K,$B92)</f>
        <v>0</v>
      </c>
      <c r="P92" s="2">
        <f>SUMIFS('Src. vacsi-tot-a-reg-2021-05-13'!J:J,'Src. vacsi-tot-a-reg-2021-05-13'!$A:$A,$A92,'Src. vacsi-tot-a-reg-2021-05-13'!$K:$K,$B92)</f>
        <v>0</v>
      </c>
    </row>
    <row r="93" spans="1:16" x14ac:dyDescent="0.25">
      <c r="A93">
        <v>28</v>
      </c>
      <c r="B93">
        <v>29</v>
      </c>
      <c r="C93" s="1">
        <v>44336</v>
      </c>
      <c r="D93">
        <v>16</v>
      </c>
      <c r="E93">
        <v>1</v>
      </c>
      <c r="F93">
        <v>14</v>
      </c>
      <c r="G93">
        <v>1</v>
      </c>
      <c r="H93">
        <v>0</v>
      </c>
      <c r="I93">
        <v>286</v>
      </c>
      <c r="J93">
        <v>1</v>
      </c>
      <c r="K93" s="2" t="str">
        <f>_xlfn.XLOOKUP(A93,Configuration!$A:$A,Configuration!$C:$C,0)</f>
        <v>Métropole</v>
      </c>
      <c r="L93" s="3" t="str">
        <f>_xlfn.XLOOKUP(A93,Configuration!$A:$A,Configuration!$B:$B,0)</f>
        <v>Normandie</v>
      </c>
      <c r="M93" s="2" t="str">
        <f>_xlfn.XLOOKUP(B93,Configuration!$K:$K,Configuration!$L:$L,0)</f>
        <v>N</v>
      </c>
      <c r="N93" s="2">
        <f>SUMIFS('Src. vacsi-tot-a-reg-2021-05-13'!F:F,'Src. vacsi-tot-a-reg-2021-05-13'!$A:$A,$A93,'Src. vacsi-tot-a-reg-2021-05-13'!$K:$K,$B93)</f>
        <v>424012</v>
      </c>
      <c r="O93" s="2">
        <f>SUMIFS('Src. vacsi-tot-a-reg-2021-05-13'!I:I,'Src. vacsi-tot-a-reg-2021-05-13'!$A:$A,$A93,'Src. vacsi-tot-a-reg-2021-05-13'!$K:$K,$B93)</f>
        <v>372016</v>
      </c>
      <c r="P93" s="2">
        <f>SUMIFS('Src. vacsi-tot-a-reg-2021-05-13'!J:J,'Src. vacsi-tot-a-reg-2021-05-13'!$A:$A,$A93,'Src. vacsi-tot-a-reg-2021-05-13'!$K:$K,$B93)</f>
        <v>406662</v>
      </c>
    </row>
    <row r="94" spans="1:16" x14ac:dyDescent="0.25">
      <c r="A94">
        <v>28</v>
      </c>
      <c r="B94">
        <v>39</v>
      </c>
      <c r="C94" s="1">
        <v>44336</v>
      </c>
      <c r="D94">
        <v>34</v>
      </c>
      <c r="E94">
        <v>6</v>
      </c>
      <c r="F94">
        <v>24</v>
      </c>
      <c r="G94">
        <v>4</v>
      </c>
      <c r="H94">
        <v>0</v>
      </c>
      <c r="I94">
        <v>497</v>
      </c>
      <c r="J94">
        <v>9</v>
      </c>
      <c r="K94" s="2" t="str">
        <f>_xlfn.XLOOKUP(A94,Configuration!$A:$A,Configuration!$C:$C,0)</f>
        <v>Métropole</v>
      </c>
      <c r="L94" s="3" t="str">
        <f>_xlfn.XLOOKUP(A94,Configuration!$A:$A,Configuration!$B:$B,0)</f>
        <v>Normandie</v>
      </c>
      <c r="M94" s="2" t="str">
        <f>_xlfn.XLOOKUP(B94,Configuration!$K:$K,Configuration!$L:$L,0)</f>
        <v>N</v>
      </c>
      <c r="N94" s="2">
        <f>SUMIFS('Src. vacsi-tot-a-reg-2021-05-13'!F:F,'Src. vacsi-tot-a-reg-2021-05-13'!$A:$A,$A94,'Src. vacsi-tot-a-reg-2021-05-13'!$K:$K,$B94)</f>
        <v>385115</v>
      </c>
      <c r="O94" s="2">
        <f>SUMIFS('Src. vacsi-tot-a-reg-2021-05-13'!I:I,'Src. vacsi-tot-a-reg-2021-05-13'!$A:$A,$A94,'Src. vacsi-tot-a-reg-2021-05-13'!$K:$K,$B94)</f>
        <v>316365</v>
      </c>
      <c r="P94" s="2">
        <f>SUMIFS('Src. vacsi-tot-a-reg-2021-05-13'!J:J,'Src. vacsi-tot-a-reg-2021-05-13'!$A:$A,$A94,'Src. vacsi-tot-a-reg-2021-05-13'!$K:$K,$B94)</f>
        <v>360430</v>
      </c>
    </row>
    <row r="95" spans="1:16" x14ac:dyDescent="0.25">
      <c r="A95">
        <v>28</v>
      </c>
      <c r="B95">
        <v>49</v>
      </c>
      <c r="C95" s="1">
        <v>44336</v>
      </c>
      <c r="D95">
        <v>51</v>
      </c>
      <c r="E95">
        <v>9</v>
      </c>
      <c r="F95">
        <v>28</v>
      </c>
      <c r="G95">
        <v>13</v>
      </c>
      <c r="H95">
        <v>1</v>
      </c>
      <c r="I95">
        <v>833</v>
      </c>
      <c r="J95">
        <v>33</v>
      </c>
      <c r="K95" s="2" t="str">
        <f>_xlfn.XLOOKUP(A95,Configuration!$A:$A,Configuration!$C:$C,0)</f>
        <v>Métropole</v>
      </c>
      <c r="L95" s="3" t="str">
        <f>_xlfn.XLOOKUP(A95,Configuration!$A:$A,Configuration!$B:$B,0)</f>
        <v>Normandie</v>
      </c>
      <c r="M95" s="2" t="str">
        <f>_xlfn.XLOOKUP(B95,Configuration!$K:$K,Configuration!$L:$L,0)</f>
        <v>N</v>
      </c>
      <c r="N95" s="2">
        <f>SUMIFS('Src. vacsi-tot-a-reg-2021-05-13'!F:F,'Src. vacsi-tot-a-reg-2021-05-13'!$A:$A,$A95,'Src. vacsi-tot-a-reg-2021-05-13'!$K:$K,$B95)</f>
        <v>407095</v>
      </c>
      <c r="O95" s="2">
        <f>SUMIFS('Src. vacsi-tot-a-reg-2021-05-13'!I:I,'Src. vacsi-tot-a-reg-2021-05-13'!$A:$A,$A95,'Src. vacsi-tot-a-reg-2021-05-13'!$K:$K,$B95)</f>
        <v>303323</v>
      </c>
      <c r="P95" s="2">
        <f>SUMIFS('Src. vacsi-tot-a-reg-2021-05-13'!J:J,'Src. vacsi-tot-a-reg-2021-05-13'!$A:$A,$A95,'Src. vacsi-tot-a-reg-2021-05-13'!$K:$K,$B95)</f>
        <v>373708</v>
      </c>
    </row>
    <row r="96" spans="1:16" x14ac:dyDescent="0.25">
      <c r="A96">
        <v>28</v>
      </c>
      <c r="B96">
        <v>59</v>
      </c>
      <c r="C96" s="1">
        <v>44336</v>
      </c>
      <c r="D96">
        <v>118</v>
      </c>
      <c r="E96">
        <v>32</v>
      </c>
      <c r="F96">
        <v>54</v>
      </c>
      <c r="G96">
        <v>32</v>
      </c>
      <c r="H96">
        <v>0</v>
      </c>
      <c r="I96">
        <v>1624</v>
      </c>
      <c r="J96">
        <v>104</v>
      </c>
      <c r="K96" s="2" t="str">
        <f>_xlfn.XLOOKUP(A96,Configuration!$A:$A,Configuration!$C:$C,0)</f>
        <v>Métropole</v>
      </c>
      <c r="L96" s="3" t="str">
        <f>_xlfn.XLOOKUP(A96,Configuration!$A:$A,Configuration!$B:$B,0)</f>
        <v>Normandie</v>
      </c>
      <c r="M96" s="2" t="str">
        <f>_xlfn.XLOOKUP(B96,Configuration!$K:$K,Configuration!$L:$L,0)</f>
        <v>N</v>
      </c>
      <c r="N96" s="2">
        <f>SUMIFS('Src. vacsi-tot-a-reg-2021-05-13'!F:F,'Src. vacsi-tot-a-reg-2021-05-13'!$A:$A,$A96,'Src. vacsi-tot-a-reg-2021-05-13'!$K:$K,$B96)</f>
        <v>435868</v>
      </c>
      <c r="O96" s="2">
        <f>SUMIFS('Src. vacsi-tot-a-reg-2021-05-13'!I:I,'Src. vacsi-tot-a-reg-2021-05-13'!$A:$A,$A96,'Src. vacsi-tot-a-reg-2021-05-13'!$K:$K,$B96)</f>
        <v>230398</v>
      </c>
      <c r="P96" s="2">
        <f>SUMIFS('Src. vacsi-tot-a-reg-2021-05-13'!J:J,'Src. vacsi-tot-a-reg-2021-05-13'!$A:$A,$A96,'Src. vacsi-tot-a-reg-2021-05-13'!$K:$K,$B96)</f>
        <v>372738</v>
      </c>
    </row>
    <row r="97" spans="1:16" x14ac:dyDescent="0.25">
      <c r="A97">
        <v>28</v>
      </c>
      <c r="B97">
        <v>69</v>
      </c>
      <c r="C97" s="1">
        <v>44336</v>
      </c>
      <c r="D97">
        <v>226</v>
      </c>
      <c r="E97">
        <v>66</v>
      </c>
      <c r="F97">
        <v>88</v>
      </c>
      <c r="G97">
        <v>72</v>
      </c>
      <c r="H97">
        <v>0</v>
      </c>
      <c r="I97">
        <v>2459</v>
      </c>
      <c r="J97">
        <v>388</v>
      </c>
      <c r="K97" s="2" t="str">
        <f>_xlfn.XLOOKUP(A97,Configuration!$A:$A,Configuration!$C:$C,0)</f>
        <v>Métropole</v>
      </c>
      <c r="L97" s="3" t="str">
        <f>_xlfn.XLOOKUP(A97,Configuration!$A:$A,Configuration!$B:$B,0)</f>
        <v>Normandie</v>
      </c>
      <c r="M97" s="2" t="str">
        <f>_xlfn.XLOOKUP(B97,Configuration!$K:$K,Configuration!$L:$L,0)</f>
        <v>Y</v>
      </c>
      <c r="N97" s="2">
        <f>SUMIFS('Src. vacsi-tot-a-reg-2021-05-13'!F:F,'Src. vacsi-tot-a-reg-2021-05-13'!$A:$A,$A97,'Src. vacsi-tot-a-reg-2021-05-13'!$K:$K,$B97)</f>
        <v>428446</v>
      </c>
      <c r="O97" s="2">
        <f>SUMIFS('Src. vacsi-tot-a-reg-2021-05-13'!I:I,'Src. vacsi-tot-a-reg-2021-05-13'!$A:$A,$A97,'Src. vacsi-tot-a-reg-2021-05-13'!$K:$K,$B97)</f>
        <v>131397</v>
      </c>
      <c r="P97" s="2">
        <f>SUMIFS('Src. vacsi-tot-a-reg-2021-05-13'!J:J,'Src. vacsi-tot-a-reg-2021-05-13'!$A:$A,$A97,'Src. vacsi-tot-a-reg-2021-05-13'!$K:$K,$B97)</f>
        <v>343774</v>
      </c>
    </row>
    <row r="98" spans="1:16" x14ac:dyDescent="0.25">
      <c r="A98">
        <v>28</v>
      </c>
      <c r="B98">
        <v>79</v>
      </c>
      <c r="C98" s="1">
        <v>44336</v>
      </c>
      <c r="D98">
        <v>263</v>
      </c>
      <c r="E98">
        <v>52</v>
      </c>
      <c r="F98">
        <v>112</v>
      </c>
      <c r="G98">
        <v>99</v>
      </c>
      <c r="H98">
        <v>0</v>
      </c>
      <c r="I98">
        <v>2795</v>
      </c>
      <c r="J98">
        <v>709</v>
      </c>
      <c r="K98" s="2" t="str">
        <f>_xlfn.XLOOKUP(A98,Configuration!$A:$A,Configuration!$C:$C,0)</f>
        <v>Métropole</v>
      </c>
      <c r="L98" s="3" t="str">
        <f>_xlfn.XLOOKUP(A98,Configuration!$A:$A,Configuration!$B:$B,0)</f>
        <v>Normandie</v>
      </c>
      <c r="M98" s="2" t="str">
        <f>_xlfn.XLOOKUP(B98,Configuration!$K:$K,Configuration!$L:$L,0)</f>
        <v>Y</v>
      </c>
      <c r="N98" s="2">
        <f>SUMIFS('Src. vacsi-tot-a-reg-2021-05-13'!F:F,'Src. vacsi-tot-a-reg-2021-05-13'!$A:$A,$A98,'Src. vacsi-tot-a-reg-2021-05-13'!$K:$K,$B98)</f>
        <v>298735</v>
      </c>
      <c r="O98" s="2">
        <f>SUMIFS('Src. vacsi-tot-a-reg-2021-05-13'!I:I,'Src. vacsi-tot-a-reg-2021-05-13'!$A:$A,$A98,'Src. vacsi-tot-a-reg-2021-05-13'!$K:$K,$B98)</f>
        <v>33028</v>
      </c>
      <c r="P98" s="2">
        <f>SUMIFS('Src. vacsi-tot-a-reg-2021-05-13'!J:J,'Src. vacsi-tot-a-reg-2021-05-13'!$A:$A,$A98,'Src. vacsi-tot-a-reg-2021-05-13'!$K:$K,$B98)</f>
        <v>118219</v>
      </c>
    </row>
    <row r="99" spans="1:16" x14ac:dyDescent="0.25">
      <c r="A99">
        <v>28</v>
      </c>
      <c r="B99">
        <v>89</v>
      </c>
      <c r="C99" s="1">
        <v>44336</v>
      </c>
      <c r="D99">
        <v>273</v>
      </c>
      <c r="E99">
        <v>2</v>
      </c>
      <c r="F99">
        <v>125</v>
      </c>
      <c r="G99">
        <v>145</v>
      </c>
      <c r="H99">
        <v>1</v>
      </c>
      <c r="I99">
        <v>3155</v>
      </c>
      <c r="J99">
        <v>1233</v>
      </c>
      <c r="K99" s="2" t="str">
        <f>_xlfn.XLOOKUP(A99,Configuration!$A:$A,Configuration!$C:$C,0)</f>
        <v>Métropole</v>
      </c>
      <c r="L99" s="3" t="str">
        <f>_xlfn.XLOOKUP(A99,Configuration!$A:$A,Configuration!$B:$B,0)</f>
        <v>Normandie</v>
      </c>
      <c r="M99" s="2" t="str">
        <f>_xlfn.XLOOKUP(B99,Configuration!$K:$K,Configuration!$L:$L,0)</f>
        <v>Y</v>
      </c>
      <c r="N99" s="2">
        <f>SUMIFS('Src. vacsi-tot-a-reg-2021-05-13'!F:F,'Src. vacsi-tot-a-reg-2021-05-13'!$A:$A,$A99,'Src. vacsi-tot-a-reg-2021-05-13'!$K:$K,$B99)</f>
        <v>224975</v>
      </c>
      <c r="O99" s="2">
        <f>SUMIFS('Src. vacsi-tot-a-reg-2021-05-13'!I:I,'Src. vacsi-tot-a-reg-2021-05-13'!$A:$A,$A99,'Src. vacsi-tot-a-reg-2021-05-13'!$K:$K,$B99)</f>
        <v>47943</v>
      </c>
      <c r="P99" s="2">
        <f>SUMIFS('Src. vacsi-tot-a-reg-2021-05-13'!J:J,'Src. vacsi-tot-a-reg-2021-05-13'!$A:$A,$A99,'Src. vacsi-tot-a-reg-2021-05-13'!$K:$K,$B99)</f>
        <v>78563</v>
      </c>
    </row>
    <row r="100" spans="1:16" x14ac:dyDescent="0.25">
      <c r="A100">
        <v>28</v>
      </c>
      <c r="B100">
        <v>90</v>
      </c>
      <c r="C100" s="1">
        <v>44336</v>
      </c>
      <c r="D100">
        <v>156</v>
      </c>
      <c r="E100">
        <v>1</v>
      </c>
      <c r="F100">
        <v>72</v>
      </c>
      <c r="G100">
        <v>83</v>
      </c>
      <c r="H100">
        <v>0</v>
      </c>
      <c r="I100">
        <v>1388</v>
      </c>
      <c r="J100">
        <v>742</v>
      </c>
      <c r="K100" s="2" t="str">
        <f>_xlfn.XLOOKUP(A100,Configuration!$A:$A,Configuration!$C:$C,0)</f>
        <v>Métropole</v>
      </c>
      <c r="L100" s="3" t="str">
        <f>_xlfn.XLOOKUP(A100,Configuration!$A:$A,Configuration!$B:$B,0)</f>
        <v>Normandie</v>
      </c>
      <c r="M100" s="2" t="str">
        <f>_xlfn.XLOOKUP(B100,Configuration!$K:$K,Configuration!$L:$L,0)</f>
        <v>Y</v>
      </c>
      <c r="N100" s="2">
        <f>SUMIFS('Src. vacsi-tot-a-reg-2021-05-13'!F:F,'Src. vacsi-tot-a-reg-2021-05-13'!$A:$A,$A100,'Src. vacsi-tot-a-reg-2021-05-13'!$K:$K,$B100)</f>
        <v>0</v>
      </c>
      <c r="O100" s="2">
        <f>SUMIFS('Src. vacsi-tot-a-reg-2021-05-13'!I:I,'Src. vacsi-tot-a-reg-2021-05-13'!$A:$A,$A100,'Src. vacsi-tot-a-reg-2021-05-13'!$K:$K,$B100)</f>
        <v>0</v>
      </c>
      <c r="P100" s="2">
        <f>SUMIFS('Src. vacsi-tot-a-reg-2021-05-13'!J:J,'Src. vacsi-tot-a-reg-2021-05-13'!$A:$A,$A100,'Src. vacsi-tot-a-reg-2021-05-13'!$K:$K,$B100)</f>
        <v>0</v>
      </c>
    </row>
    <row r="101" spans="1:16" x14ac:dyDescent="0.25">
      <c r="A101">
        <v>32</v>
      </c>
      <c r="B101">
        <v>0</v>
      </c>
      <c r="C101" s="1">
        <v>44336</v>
      </c>
      <c r="D101">
        <v>2570</v>
      </c>
      <c r="E101">
        <v>456</v>
      </c>
      <c r="F101">
        <v>1366</v>
      </c>
      <c r="G101">
        <v>736</v>
      </c>
      <c r="H101">
        <v>12</v>
      </c>
      <c r="I101">
        <v>35670</v>
      </c>
      <c r="J101">
        <v>8891</v>
      </c>
      <c r="K101" s="2" t="str">
        <f>_xlfn.XLOOKUP(A101,Configuration!$A:$A,Configuration!$C:$C,0)</f>
        <v>Métropole</v>
      </c>
      <c r="L101" s="3" t="str">
        <f>_xlfn.XLOOKUP(A101,Configuration!$A:$A,Configuration!$B:$B,0)</f>
        <v>Hauts-de-France</v>
      </c>
      <c r="M101" s="2" t="str">
        <f>_xlfn.XLOOKUP(B101,Configuration!$K:$K,Configuration!$L:$L,0)</f>
        <v>N</v>
      </c>
      <c r="N101" s="2">
        <f>SUMIFS('Src. vacsi-tot-a-reg-2021-05-13'!F:F,'Src. vacsi-tot-a-reg-2021-05-13'!$A:$A,$A101,'Src. vacsi-tot-a-reg-2021-05-13'!$K:$K,$B101)</f>
        <v>5962662</v>
      </c>
      <c r="O101" s="2">
        <f>SUMIFS('Src. vacsi-tot-a-reg-2021-05-13'!I:I,'Src. vacsi-tot-a-reg-2021-05-13'!$A:$A,$A101,'Src. vacsi-tot-a-reg-2021-05-13'!$K:$K,$B101)</f>
        <v>3991297</v>
      </c>
      <c r="P101" s="2">
        <f>SUMIFS('Src. vacsi-tot-a-reg-2021-05-13'!J:J,'Src. vacsi-tot-a-reg-2021-05-13'!$A:$A,$A101,'Src. vacsi-tot-a-reg-2021-05-13'!$K:$K,$B101)</f>
        <v>5096022</v>
      </c>
    </row>
    <row r="102" spans="1:16" x14ac:dyDescent="0.25">
      <c r="A102">
        <v>32</v>
      </c>
      <c r="B102">
        <v>9</v>
      </c>
      <c r="C102" s="1">
        <v>44336</v>
      </c>
      <c r="D102">
        <v>3</v>
      </c>
      <c r="E102">
        <v>3</v>
      </c>
      <c r="F102">
        <v>0</v>
      </c>
      <c r="G102">
        <v>0</v>
      </c>
      <c r="H102">
        <v>0</v>
      </c>
      <c r="I102">
        <v>288</v>
      </c>
      <c r="J102">
        <v>0</v>
      </c>
      <c r="K102" s="2" t="str">
        <f>_xlfn.XLOOKUP(A102,Configuration!$A:$A,Configuration!$C:$C,0)</f>
        <v>Métropole</v>
      </c>
      <c r="L102" s="3" t="str">
        <f>_xlfn.XLOOKUP(A102,Configuration!$A:$A,Configuration!$B:$B,0)</f>
        <v>Hauts-de-France</v>
      </c>
      <c r="M102" s="2" t="str">
        <f>_xlfn.XLOOKUP(B102,Configuration!$K:$K,Configuration!$L:$L,0)</f>
        <v>N</v>
      </c>
      <c r="N102" s="2">
        <f>SUMIFS('Src. vacsi-tot-a-reg-2021-05-13'!F:F,'Src. vacsi-tot-a-reg-2021-05-13'!$A:$A,$A102,'Src. vacsi-tot-a-reg-2021-05-13'!$K:$K,$B102)</f>
        <v>0</v>
      </c>
      <c r="O102" s="2">
        <f>SUMIFS('Src. vacsi-tot-a-reg-2021-05-13'!I:I,'Src. vacsi-tot-a-reg-2021-05-13'!$A:$A,$A102,'Src. vacsi-tot-a-reg-2021-05-13'!$K:$K,$B102)</f>
        <v>0</v>
      </c>
      <c r="P102" s="2">
        <f>SUMIFS('Src. vacsi-tot-a-reg-2021-05-13'!J:J,'Src. vacsi-tot-a-reg-2021-05-13'!$A:$A,$A102,'Src. vacsi-tot-a-reg-2021-05-13'!$K:$K,$B102)</f>
        <v>0</v>
      </c>
    </row>
    <row r="103" spans="1:16" x14ac:dyDescent="0.25">
      <c r="A103">
        <v>32</v>
      </c>
      <c r="B103">
        <v>19</v>
      </c>
      <c r="C103" s="1">
        <v>44336</v>
      </c>
      <c r="D103">
        <v>6</v>
      </c>
      <c r="E103">
        <v>0</v>
      </c>
      <c r="F103">
        <v>3</v>
      </c>
      <c r="G103">
        <v>2</v>
      </c>
      <c r="H103">
        <v>1</v>
      </c>
      <c r="I103">
        <v>302</v>
      </c>
      <c r="J103">
        <v>2</v>
      </c>
      <c r="K103" s="2" t="str">
        <f>_xlfn.XLOOKUP(A103,Configuration!$A:$A,Configuration!$C:$C,0)</f>
        <v>Métropole</v>
      </c>
      <c r="L103" s="3" t="str">
        <f>_xlfn.XLOOKUP(A103,Configuration!$A:$A,Configuration!$B:$B,0)</f>
        <v>Hauts-de-France</v>
      </c>
      <c r="M103" s="2" t="str">
        <f>_xlfn.XLOOKUP(B103,Configuration!$K:$K,Configuration!$L:$L,0)</f>
        <v>N</v>
      </c>
      <c r="N103" s="2">
        <f>SUMIFS('Src. vacsi-tot-a-reg-2021-05-13'!F:F,'Src. vacsi-tot-a-reg-2021-05-13'!$A:$A,$A103,'Src. vacsi-tot-a-reg-2021-05-13'!$K:$K,$B103)</f>
        <v>0</v>
      </c>
      <c r="O103" s="2">
        <f>SUMIFS('Src. vacsi-tot-a-reg-2021-05-13'!I:I,'Src. vacsi-tot-a-reg-2021-05-13'!$A:$A,$A103,'Src. vacsi-tot-a-reg-2021-05-13'!$K:$K,$B103)</f>
        <v>0</v>
      </c>
      <c r="P103" s="2">
        <f>SUMIFS('Src. vacsi-tot-a-reg-2021-05-13'!J:J,'Src. vacsi-tot-a-reg-2021-05-13'!$A:$A,$A103,'Src. vacsi-tot-a-reg-2021-05-13'!$K:$K,$B103)</f>
        <v>0</v>
      </c>
    </row>
    <row r="104" spans="1:16" x14ac:dyDescent="0.25">
      <c r="A104">
        <v>32</v>
      </c>
      <c r="B104">
        <v>29</v>
      </c>
      <c r="C104" s="1">
        <v>44336</v>
      </c>
      <c r="D104">
        <v>15</v>
      </c>
      <c r="E104">
        <v>4</v>
      </c>
      <c r="F104">
        <v>10</v>
      </c>
      <c r="G104">
        <v>1</v>
      </c>
      <c r="H104">
        <v>0</v>
      </c>
      <c r="I104">
        <v>992</v>
      </c>
      <c r="J104">
        <v>5</v>
      </c>
      <c r="K104" s="2" t="str">
        <f>_xlfn.XLOOKUP(A104,Configuration!$A:$A,Configuration!$C:$C,0)</f>
        <v>Métropole</v>
      </c>
      <c r="L104" s="3" t="str">
        <f>_xlfn.XLOOKUP(A104,Configuration!$A:$A,Configuration!$B:$B,0)</f>
        <v>Hauts-de-France</v>
      </c>
      <c r="M104" s="2" t="str">
        <f>_xlfn.XLOOKUP(B104,Configuration!$K:$K,Configuration!$L:$L,0)</f>
        <v>N</v>
      </c>
      <c r="N104" s="2">
        <f>SUMIFS('Src. vacsi-tot-a-reg-2021-05-13'!F:F,'Src. vacsi-tot-a-reg-2021-05-13'!$A:$A,$A104,'Src. vacsi-tot-a-reg-2021-05-13'!$K:$K,$B104)</f>
        <v>850940</v>
      </c>
      <c r="O104" s="2">
        <f>SUMIFS('Src. vacsi-tot-a-reg-2021-05-13'!I:I,'Src. vacsi-tot-a-reg-2021-05-13'!$A:$A,$A104,'Src. vacsi-tot-a-reg-2021-05-13'!$K:$K,$B104)</f>
        <v>725607</v>
      </c>
      <c r="P104" s="2">
        <f>SUMIFS('Src. vacsi-tot-a-reg-2021-05-13'!J:J,'Src. vacsi-tot-a-reg-2021-05-13'!$A:$A,$A104,'Src. vacsi-tot-a-reg-2021-05-13'!$K:$K,$B104)</f>
        <v>816584</v>
      </c>
    </row>
    <row r="105" spans="1:16" x14ac:dyDescent="0.25">
      <c r="A105">
        <v>32</v>
      </c>
      <c r="B105">
        <v>39</v>
      </c>
      <c r="C105" s="1">
        <v>44336</v>
      </c>
      <c r="D105">
        <v>57</v>
      </c>
      <c r="E105">
        <v>13</v>
      </c>
      <c r="F105">
        <v>38</v>
      </c>
      <c r="G105">
        <v>5</v>
      </c>
      <c r="H105">
        <v>1</v>
      </c>
      <c r="I105">
        <v>1642</v>
      </c>
      <c r="J105">
        <v>25</v>
      </c>
      <c r="K105" s="2" t="str">
        <f>_xlfn.XLOOKUP(A105,Configuration!$A:$A,Configuration!$C:$C,0)</f>
        <v>Métropole</v>
      </c>
      <c r="L105" s="3" t="str">
        <f>_xlfn.XLOOKUP(A105,Configuration!$A:$A,Configuration!$B:$B,0)</f>
        <v>Hauts-de-France</v>
      </c>
      <c r="M105" s="2" t="str">
        <f>_xlfn.XLOOKUP(B105,Configuration!$K:$K,Configuration!$L:$L,0)</f>
        <v>N</v>
      </c>
      <c r="N105" s="2">
        <f>SUMIFS('Src. vacsi-tot-a-reg-2021-05-13'!F:F,'Src. vacsi-tot-a-reg-2021-05-13'!$A:$A,$A105,'Src. vacsi-tot-a-reg-2021-05-13'!$K:$K,$B105)</f>
        <v>752457</v>
      </c>
      <c r="O105" s="2">
        <f>SUMIFS('Src. vacsi-tot-a-reg-2021-05-13'!I:I,'Src. vacsi-tot-a-reg-2021-05-13'!$A:$A,$A105,'Src. vacsi-tot-a-reg-2021-05-13'!$K:$K,$B105)</f>
        <v>595209</v>
      </c>
      <c r="P105" s="2">
        <f>SUMIFS('Src. vacsi-tot-a-reg-2021-05-13'!J:J,'Src. vacsi-tot-a-reg-2021-05-13'!$A:$A,$A105,'Src. vacsi-tot-a-reg-2021-05-13'!$K:$K,$B105)</f>
        <v>704485</v>
      </c>
    </row>
    <row r="106" spans="1:16" x14ac:dyDescent="0.25">
      <c r="A106">
        <v>32</v>
      </c>
      <c r="B106">
        <v>49</v>
      </c>
      <c r="C106" s="1">
        <v>44336</v>
      </c>
      <c r="D106">
        <v>143</v>
      </c>
      <c r="E106">
        <v>49</v>
      </c>
      <c r="F106">
        <v>80</v>
      </c>
      <c r="G106">
        <v>14</v>
      </c>
      <c r="H106">
        <v>0</v>
      </c>
      <c r="I106">
        <v>2795</v>
      </c>
      <c r="J106">
        <v>64</v>
      </c>
      <c r="K106" s="2" t="str">
        <f>_xlfn.XLOOKUP(A106,Configuration!$A:$A,Configuration!$C:$C,0)</f>
        <v>Métropole</v>
      </c>
      <c r="L106" s="3" t="str">
        <f>_xlfn.XLOOKUP(A106,Configuration!$A:$A,Configuration!$B:$B,0)</f>
        <v>Hauts-de-France</v>
      </c>
      <c r="M106" s="2" t="str">
        <f>_xlfn.XLOOKUP(B106,Configuration!$K:$K,Configuration!$L:$L,0)</f>
        <v>N</v>
      </c>
      <c r="N106" s="2">
        <f>SUMIFS('Src. vacsi-tot-a-reg-2021-05-13'!F:F,'Src. vacsi-tot-a-reg-2021-05-13'!$A:$A,$A106,'Src. vacsi-tot-a-reg-2021-05-13'!$K:$K,$B106)</f>
        <v>759226</v>
      </c>
      <c r="O106" s="2">
        <f>SUMIFS('Src. vacsi-tot-a-reg-2021-05-13'!I:I,'Src. vacsi-tot-a-reg-2021-05-13'!$A:$A,$A106,'Src. vacsi-tot-a-reg-2021-05-13'!$K:$K,$B106)</f>
        <v>529596</v>
      </c>
      <c r="P106" s="2">
        <f>SUMIFS('Src. vacsi-tot-a-reg-2021-05-13'!J:J,'Src. vacsi-tot-a-reg-2021-05-13'!$A:$A,$A106,'Src. vacsi-tot-a-reg-2021-05-13'!$K:$K,$B106)</f>
        <v>691799</v>
      </c>
    </row>
    <row r="107" spans="1:16" x14ac:dyDescent="0.25">
      <c r="A107">
        <v>32</v>
      </c>
      <c r="B107">
        <v>59</v>
      </c>
      <c r="C107" s="1">
        <v>44336</v>
      </c>
      <c r="D107">
        <v>279</v>
      </c>
      <c r="E107">
        <v>91</v>
      </c>
      <c r="F107">
        <v>141</v>
      </c>
      <c r="G107">
        <v>43</v>
      </c>
      <c r="H107">
        <v>4</v>
      </c>
      <c r="I107">
        <v>4826</v>
      </c>
      <c r="J107">
        <v>282</v>
      </c>
      <c r="K107" s="2" t="str">
        <f>_xlfn.XLOOKUP(A107,Configuration!$A:$A,Configuration!$C:$C,0)</f>
        <v>Métropole</v>
      </c>
      <c r="L107" s="3" t="str">
        <f>_xlfn.XLOOKUP(A107,Configuration!$A:$A,Configuration!$B:$B,0)</f>
        <v>Hauts-de-France</v>
      </c>
      <c r="M107" s="2" t="str">
        <f>_xlfn.XLOOKUP(B107,Configuration!$K:$K,Configuration!$L:$L,0)</f>
        <v>N</v>
      </c>
      <c r="N107" s="2">
        <f>SUMIFS('Src. vacsi-tot-a-reg-2021-05-13'!F:F,'Src. vacsi-tot-a-reg-2021-05-13'!$A:$A,$A107,'Src. vacsi-tot-a-reg-2021-05-13'!$K:$K,$B107)</f>
        <v>763464</v>
      </c>
      <c r="O107" s="2">
        <f>SUMIFS('Src. vacsi-tot-a-reg-2021-05-13'!I:I,'Src. vacsi-tot-a-reg-2021-05-13'!$A:$A,$A107,'Src. vacsi-tot-a-reg-2021-05-13'!$K:$K,$B107)</f>
        <v>380110</v>
      </c>
      <c r="P107" s="2">
        <f>SUMIFS('Src. vacsi-tot-a-reg-2021-05-13'!J:J,'Src. vacsi-tot-a-reg-2021-05-13'!$A:$A,$A107,'Src. vacsi-tot-a-reg-2021-05-13'!$K:$K,$B107)</f>
        <v>639053</v>
      </c>
    </row>
    <row r="108" spans="1:16" x14ac:dyDescent="0.25">
      <c r="A108">
        <v>32</v>
      </c>
      <c r="B108">
        <v>69</v>
      </c>
      <c r="C108" s="1">
        <v>44336</v>
      </c>
      <c r="D108">
        <v>513</v>
      </c>
      <c r="E108">
        <v>161</v>
      </c>
      <c r="F108">
        <v>248</v>
      </c>
      <c r="G108">
        <v>101</v>
      </c>
      <c r="H108">
        <v>3</v>
      </c>
      <c r="I108">
        <v>6434</v>
      </c>
      <c r="J108">
        <v>1058</v>
      </c>
      <c r="K108" s="2" t="str">
        <f>_xlfn.XLOOKUP(A108,Configuration!$A:$A,Configuration!$C:$C,0)</f>
        <v>Métropole</v>
      </c>
      <c r="L108" s="3" t="str">
        <f>_xlfn.XLOOKUP(A108,Configuration!$A:$A,Configuration!$B:$B,0)</f>
        <v>Hauts-de-France</v>
      </c>
      <c r="M108" s="2" t="str">
        <f>_xlfn.XLOOKUP(B108,Configuration!$K:$K,Configuration!$L:$L,0)</f>
        <v>Y</v>
      </c>
      <c r="N108" s="2">
        <f>SUMIFS('Src. vacsi-tot-a-reg-2021-05-13'!F:F,'Src. vacsi-tot-a-reg-2021-05-13'!$A:$A,$A108,'Src. vacsi-tot-a-reg-2021-05-13'!$K:$K,$B108)</f>
        <v>702149</v>
      </c>
      <c r="O108" s="2">
        <f>SUMIFS('Src. vacsi-tot-a-reg-2021-05-13'!I:I,'Src. vacsi-tot-a-reg-2021-05-13'!$A:$A,$A108,'Src. vacsi-tot-a-reg-2021-05-13'!$K:$K,$B108)</f>
        <v>233768</v>
      </c>
      <c r="P108" s="2">
        <f>SUMIFS('Src. vacsi-tot-a-reg-2021-05-13'!J:J,'Src. vacsi-tot-a-reg-2021-05-13'!$A:$A,$A108,'Src. vacsi-tot-a-reg-2021-05-13'!$K:$K,$B108)</f>
        <v>540702</v>
      </c>
    </row>
    <row r="109" spans="1:16" x14ac:dyDescent="0.25">
      <c r="A109">
        <v>32</v>
      </c>
      <c r="B109">
        <v>79</v>
      </c>
      <c r="C109" s="1">
        <v>44336</v>
      </c>
      <c r="D109">
        <v>601</v>
      </c>
      <c r="E109">
        <v>115</v>
      </c>
      <c r="F109">
        <v>303</v>
      </c>
      <c r="G109">
        <v>181</v>
      </c>
      <c r="H109">
        <v>2</v>
      </c>
      <c r="I109">
        <v>7229</v>
      </c>
      <c r="J109">
        <v>2055</v>
      </c>
      <c r="K109" s="2" t="str">
        <f>_xlfn.XLOOKUP(A109,Configuration!$A:$A,Configuration!$C:$C,0)</f>
        <v>Métropole</v>
      </c>
      <c r="L109" s="3" t="str">
        <f>_xlfn.XLOOKUP(A109,Configuration!$A:$A,Configuration!$B:$B,0)</f>
        <v>Hauts-de-France</v>
      </c>
      <c r="M109" s="2" t="str">
        <f>_xlfn.XLOOKUP(B109,Configuration!$K:$K,Configuration!$L:$L,0)</f>
        <v>Y</v>
      </c>
      <c r="N109" s="2">
        <f>SUMIFS('Src. vacsi-tot-a-reg-2021-05-13'!F:F,'Src. vacsi-tot-a-reg-2021-05-13'!$A:$A,$A109,'Src. vacsi-tot-a-reg-2021-05-13'!$K:$K,$B109)</f>
        <v>452001</v>
      </c>
      <c r="O109" s="2">
        <f>SUMIFS('Src. vacsi-tot-a-reg-2021-05-13'!I:I,'Src. vacsi-tot-a-reg-2021-05-13'!$A:$A,$A109,'Src. vacsi-tot-a-reg-2021-05-13'!$K:$K,$B109)</f>
        <v>74021</v>
      </c>
      <c r="P109" s="2">
        <f>SUMIFS('Src. vacsi-tot-a-reg-2021-05-13'!J:J,'Src. vacsi-tot-a-reg-2021-05-13'!$A:$A,$A109,'Src. vacsi-tot-a-reg-2021-05-13'!$K:$K,$B109)</f>
        <v>204119</v>
      </c>
    </row>
    <row r="110" spans="1:16" x14ac:dyDescent="0.25">
      <c r="A110">
        <v>32</v>
      </c>
      <c r="B110">
        <v>89</v>
      </c>
      <c r="C110" s="1">
        <v>44336</v>
      </c>
      <c r="D110">
        <v>650</v>
      </c>
      <c r="E110">
        <v>17</v>
      </c>
      <c r="F110">
        <v>366</v>
      </c>
      <c r="G110">
        <v>266</v>
      </c>
      <c r="H110">
        <v>1</v>
      </c>
      <c r="I110">
        <v>7716</v>
      </c>
      <c r="J110">
        <v>3463</v>
      </c>
      <c r="K110" s="2" t="str">
        <f>_xlfn.XLOOKUP(A110,Configuration!$A:$A,Configuration!$C:$C,0)</f>
        <v>Métropole</v>
      </c>
      <c r="L110" s="3" t="str">
        <f>_xlfn.XLOOKUP(A110,Configuration!$A:$A,Configuration!$B:$B,0)</f>
        <v>Hauts-de-France</v>
      </c>
      <c r="M110" s="2" t="str">
        <f>_xlfn.XLOOKUP(B110,Configuration!$K:$K,Configuration!$L:$L,0)</f>
        <v>Y</v>
      </c>
      <c r="N110" s="2">
        <f>SUMIFS('Src. vacsi-tot-a-reg-2021-05-13'!F:F,'Src. vacsi-tot-a-reg-2021-05-13'!$A:$A,$A110,'Src. vacsi-tot-a-reg-2021-05-13'!$K:$K,$B110)</f>
        <v>316936</v>
      </c>
      <c r="O110" s="2">
        <f>SUMIFS('Src. vacsi-tot-a-reg-2021-05-13'!I:I,'Src. vacsi-tot-a-reg-2021-05-13'!$A:$A,$A110,'Src. vacsi-tot-a-reg-2021-05-13'!$K:$K,$B110)</f>
        <v>88868</v>
      </c>
      <c r="P110" s="2">
        <f>SUMIFS('Src. vacsi-tot-a-reg-2021-05-13'!J:J,'Src. vacsi-tot-a-reg-2021-05-13'!$A:$A,$A110,'Src. vacsi-tot-a-reg-2021-05-13'!$K:$K,$B110)</f>
        <v>134008</v>
      </c>
    </row>
    <row r="111" spans="1:16" x14ac:dyDescent="0.25">
      <c r="A111">
        <v>32</v>
      </c>
      <c r="B111">
        <v>90</v>
      </c>
      <c r="C111" s="1">
        <v>44336</v>
      </c>
      <c r="D111">
        <v>276</v>
      </c>
      <c r="E111">
        <v>3</v>
      </c>
      <c r="F111">
        <v>157</v>
      </c>
      <c r="G111">
        <v>116</v>
      </c>
      <c r="H111">
        <v>0</v>
      </c>
      <c r="I111">
        <v>3096</v>
      </c>
      <c r="J111">
        <v>1871</v>
      </c>
      <c r="K111" s="2" t="str">
        <f>_xlfn.XLOOKUP(A111,Configuration!$A:$A,Configuration!$C:$C,0)</f>
        <v>Métropole</v>
      </c>
      <c r="L111" s="3" t="str">
        <f>_xlfn.XLOOKUP(A111,Configuration!$A:$A,Configuration!$B:$B,0)</f>
        <v>Hauts-de-France</v>
      </c>
      <c r="M111" s="2" t="str">
        <f>_xlfn.XLOOKUP(B111,Configuration!$K:$K,Configuration!$L:$L,0)</f>
        <v>Y</v>
      </c>
      <c r="N111" s="2">
        <f>SUMIFS('Src. vacsi-tot-a-reg-2021-05-13'!F:F,'Src. vacsi-tot-a-reg-2021-05-13'!$A:$A,$A111,'Src. vacsi-tot-a-reg-2021-05-13'!$K:$K,$B111)</f>
        <v>0</v>
      </c>
      <c r="O111" s="2">
        <f>SUMIFS('Src. vacsi-tot-a-reg-2021-05-13'!I:I,'Src. vacsi-tot-a-reg-2021-05-13'!$A:$A,$A111,'Src. vacsi-tot-a-reg-2021-05-13'!$K:$K,$B111)</f>
        <v>0</v>
      </c>
      <c r="P111" s="2">
        <f>SUMIFS('Src. vacsi-tot-a-reg-2021-05-13'!J:J,'Src. vacsi-tot-a-reg-2021-05-13'!$A:$A,$A111,'Src. vacsi-tot-a-reg-2021-05-13'!$K:$K,$B111)</f>
        <v>0</v>
      </c>
    </row>
    <row r="112" spans="1:16" x14ac:dyDescent="0.25">
      <c r="A112">
        <v>44</v>
      </c>
      <c r="B112">
        <v>0</v>
      </c>
      <c r="C112" s="1">
        <v>44336</v>
      </c>
      <c r="D112">
        <v>1699</v>
      </c>
      <c r="E112">
        <v>292</v>
      </c>
      <c r="F112">
        <v>883</v>
      </c>
      <c r="G112">
        <v>502</v>
      </c>
      <c r="H112">
        <v>22</v>
      </c>
      <c r="I112">
        <v>36554</v>
      </c>
      <c r="J112">
        <v>9989</v>
      </c>
      <c r="K112" s="2" t="str">
        <f>_xlfn.XLOOKUP(A112,Configuration!$A:$A,Configuration!$C:$C,0)</f>
        <v>Métropole</v>
      </c>
      <c r="L112" s="3" t="str">
        <f>_xlfn.XLOOKUP(A112,Configuration!$A:$A,Configuration!$B:$B,0)</f>
        <v>Grand Est</v>
      </c>
      <c r="M112" s="2" t="str">
        <f>_xlfn.XLOOKUP(B112,Configuration!$K:$K,Configuration!$L:$L,0)</f>
        <v>N</v>
      </c>
      <c r="N112" s="2">
        <f>SUMIFS('Src. vacsi-tot-a-reg-2021-05-13'!F:F,'Src. vacsi-tot-a-reg-2021-05-13'!$A:$A,$A112,'Src. vacsi-tot-a-reg-2021-05-13'!$K:$K,$B112)</f>
        <v>5511747</v>
      </c>
      <c r="O112" s="2">
        <f>SUMIFS('Src. vacsi-tot-a-reg-2021-05-13'!I:I,'Src. vacsi-tot-a-reg-2021-05-13'!$A:$A,$A112,'Src. vacsi-tot-a-reg-2021-05-13'!$K:$K,$B112)</f>
        <v>3659494</v>
      </c>
      <c r="P112" s="2">
        <f>SUMIFS('Src. vacsi-tot-a-reg-2021-05-13'!J:J,'Src. vacsi-tot-a-reg-2021-05-13'!$A:$A,$A112,'Src. vacsi-tot-a-reg-2021-05-13'!$K:$K,$B112)</f>
        <v>4643256</v>
      </c>
    </row>
    <row r="113" spans="1:16" x14ac:dyDescent="0.25">
      <c r="A113">
        <v>44</v>
      </c>
      <c r="B113">
        <v>9</v>
      </c>
      <c r="C113" s="1">
        <v>44336</v>
      </c>
      <c r="D113">
        <v>1</v>
      </c>
      <c r="E113">
        <v>0</v>
      </c>
      <c r="F113">
        <v>1</v>
      </c>
      <c r="G113">
        <v>0</v>
      </c>
      <c r="H113">
        <v>0</v>
      </c>
      <c r="I113">
        <v>254</v>
      </c>
      <c r="J113">
        <v>1</v>
      </c>
      <c r="K113" s="2" t="str">
        <f>_xlfn.XLOOKUP(A113,Configuration!$A:$A,Configuration!$C:$C,0)</f>
        <v>Métropole</v>
      </c>
      <c r="L113" s="3" t="str">
        <f>_xlfn.XLOOKUP(A113,Configuration!$A:$A,Configuration!$B:$B,0)</f>
        <v>Grand Est</v>
      </c>
      <c r="M113" s="2" t="str">
        <f>_xlfn.XLOOKUP(B113,Configuration!$K:$K,Configuration!$L:$L,0)</f>
        <v>N</v>
      </c>
      <c r="N113" s="2">
        <f>SUMIFS('Src. vacsi-tot-a-reg-2021-05-13'!F:F,'Src. vacsi-tot-a-reg-2021-05-13'!$A:$A,$A113,'Src. vacsi-tot-a-reg-2021-05-13'!$K:$K,$B113)</f>
        <v>0</v>
      </c>
      <c r="O113" s="2">
        <f>SUMIFS('Src. vacsi-tot-a-reg-2021-05-13'!I:I,'Src. vacsi-tot-a-reg-2021-05-13'!$A:$A,$A113,'Src. vacsi-tot-a-reg-2021-05-13'!$K:$K,$B113)</f>
        <v>0</v>
      </c>
      <c r="P113" s="2">
        <f>SUMIFS('Src. vacsi-tot-a-reg-2021-05-13'!J:J,'Src. vacsi-tot-a-reg-2021-05-13'!$A:$A,$A113,'Src. vacsi-tot-a-reg-2021-05-13'!$K:$K,$B113)</f>
        <v>0</v>
      </c>
    </row>
    <row r="114" spans="1:16" x14ac:dyDescent="0.25">
      <c r="A114">
        <v>44</v>
      </c>
      <c r="B114">
        <v>19</v>
      </c>
      <c r="C114" s="1">
        <v>44336</v>
      </c>
      <c r="D114">
        <v>3</v>
      </c>
      <c r="E114">
        <v>0</v>
      </c>
      <c r="F114">
        <v>2</v>
      </c>
      <c r="G114">
        <v>0</v>
      </c>
      <c r="H114">
        <v>1</v>
      </c>
      <c r="I114">
        <v>234</v>
      </c>
      <c r="J114">
        <v>0</v>
      </c>
      <c r="K114" s="2" t="str">
        <f>_xlfn.XLOOKUP(A114,Configuration!$A:$A,Configuration!$C:$C,0)</f>
        <v>Métropole</v>
      </c>
      <c r="L114" s="3" t="str">
        <f>_xlfn.XLOOKUP(A114,Configuration!$A:$A,Configuration!$B:$B,0)</f>
        <v>Grand Est</v>
      </c>
      <c r="M114" s="2" t="str">
        <f>_xlfn.XLOOKUP(B114,Configuration!$K:$K,Configuration!$L:$L,0)</f>
        <v>N</v>
      </c>
      <c r="N114" s="2">
        <f>SUMIFS('Src. vacsi-tot-a-reg-2021-05-13'!F:F,'Src. vacsi-tot-a-reg-2021-05-13'!$A:$A,$A114,'Src. vacsi-tot-a-reg-2021-05-13'!$K:$K,$B114)</f>
        <v>0</v>
      </c>
      <c r="O114" s="2">
        <f>SUMIFS('Src. vacsi-tot-a-reg-2021-05-13'!I:I,'Src. vacsi-tot-a-reg-2021-05-13'!$A:$A,$A114,'Src. vacsi-tot-a-reg-2021-05-13'!$K:$K,$B114)</f>
        <v>0</v>
      </c>
      <c r="P114" s="2">
        <f>SUMIFS('Src. vacsi-tot-a-reg-2021-05-13'!J:J,'Src. vacsi-tot-a-reg-2021-05-13'!$A:$A,$A114,'Src. vacsi-tot-a-reg-2021-05-13'!$K:$K,$B114)</f>
        <v>0</v>
      </c>
    </row>
    <row r="115" spans="1:16" x14ac:dyDescent="0.25">
      <c r="A115">
        <v>44</v>
      </c>
      <c r="B115">
        <v>29</v>
      </c>
      <c r="C115" s="1">
        <v>44336</v>
      </c>
      <c r="D115">
        <v>19</v>
      </c>
      <c r="E115">
        <v>2</v>
      </c>
      <c r="F115">
        <v>12</v>
      </c>
      <c r="G115">
        <v>1</v>
      </c>
      <c r="H115">
        <v>4</v>
      </c>
      <c r="I115">
        <v>902</v>
      </c>
      <c r="J115">
        <v>3</v>
      </c>
      <c r="K115" s="2" t="str">
        <f>_xlfn.XLOOKUP(A115,Configuration!$A:$A,Configuration!$C:$C,0)</f>
        <v>Métropole</v>
      </c>
      <c r="L115" s="3" t="str">
        <f>_xlfn.XLOOKUP(A115,Configuration!$A:$A,Configuration!$B:$B,0)</f>
        <v>Grand Est</v>
      </c>
      <c r="M115" s="2" t="str">
        <f>_xlfn.XLOOKUP(B115,Configuration!$K:$K,Configuration!$L:$L,0)</f>
        <v>N</v>
      </c>
      <c r="N115" s="2">
        <f>SUMIFS('Src. vacsi-tot-a-reg-2021-05-13'!F:F,'Src. vacsi-tot-a-reg-2021-05-13'!$A:$A,$A115,'Src. vacsi-tot-a-reg-2021-05-13'!$K:$K,$B115)</f>
        <v>752946</v>
      </c>
      <c r="O115" s="2">
        <f>SUMIFS('Src. vacsi-tot-a-reg-2021-05-13'!I:I,'Src. vacsi-tot-a-reg-2021-05-13'!$A:$A,$A115,'Src. vacsi-tot-a-reg-2021-05-13'!$K:$K,$B115)</f>
        <v>666478</v>
      </c>
      <c r="P115" s="2">
        <f>SUMIFS('Src. vacsi-tot-a-reg-2021-05-13'!J:J,'Src. vacsi-tot-a-reg-2021-05-13'!$A:$A,$A115,'Src. vacsi-tot-a-reg-2021-05-13'!$K:$K,$B115)</f>
        <v>724999</v>
      </c>
    </row>
    <row r="116" spans="1:16" x14ac:dyDescent="0.25">
      <c r="A116">
        <v>44</v>
      </c>
      <c r="B116">
        <v>39</v>
      </c>
      <c r="C116" s="1">
        <v>44336</v>
      </c>
      <c r="D116">
        <v>37</v>
      </c>
      <c r="E116">
        <v>7</v>
      </c>
      <c r="F116">
        <v>22</v>
      </c>
      <c r="G116">
        <v>7</v>
      </c>
      <c r="H116">
        <v>1</v>
      </c>
      <c r="I116">
        <v>1592</v>
      </c>
      <c r="J116">
        <v>32</v>
      </c>
      <c r="K116" s="2" t="str">
        <f>_xlfn.XLOOKUP(A116,Configuration!$A:$A,Configuration!$C:$C,0)</f>
        <v>Métropole</v>
      </c>
      <c r="L116" s="3" t="str">
        <f>_xlfn.XLOOKUP(A116,Configuration!$A:$A,Configuration!$B:$B,0)</f>
        <v>Grand Est</v>
      </c>
      <c r="M116" s="2" t="str">
        <f>_xlfn.XLOOKUP(B116,Configuration!$K:$K,Configuration!$L:$L,0)</f>
        <v>N</v>
      </c>
      <c r="N116" s="2">
        <f>SUMIFS('Src. vacsi-tot-a-reg-2021-05-13'!F:F,'Src. vacsi-tot-a-reg-2021-05-13'!$A:$A,$A116,'Src. vacsi-tot-a-reg-2021-05-13'!$K:$K,$B116)</f>
        <v>675514</v>
      </c>
      <c r="O116" s="2">
        <f>SUMIFS('Src. vacsi-tot-a-reg-2021-05-13'!I:I,'Src. vacsi-tot-a-reg-2021-05-13'!$A:$A,$A116,'Src. vacsi-tot-a-reg-2021-05-13'!$K:$K,$B116)</f>
        <v>558936</v>
      </c>
      <c r="P116" s="2">
        <f>SUMIFS('Src. vacsi-tot-a-reg-2021-05-13'!J:J,'Src. vacsi-tot-a-reg-2021-05-13'!$A:$A,$A116,'Src. vacsi-tot-a-reg-2021-05-13'!$K:$K,$B116)</f>
        <v>636432</v>
      </c>
    </row>
    <row r="117" spans="1:16" x14ac:dyDescent="0.25">
      <c r="A117">
        <v>44</v>
      </c>
      <c r="B117">
        <v>49</v>
      </c>
      <c r="C117" s="1">
        <v>44336</v>
      </c>
      <c r="D117">
        <v>82</v>
      </c>
      <c r="E117">
        <v>20</v>
      </c>
      <c r="F117">
        <v>53</v>
      </c>
      <c r="G117">
        <v>7</v>
      </c>
      <c r="H117">
        <v>2</v>
      </c>
      <c r="I117">
        <v>2578</v>
      </c>
      <c r="J117">
        <v>83</v>
      </c>
      <c r="K117" s="2" t="str">
        <f>_xlfn.XLOOKUP(A117,Configuration!$A:$A,Configuration!$C:$C,0)</f>
        <v>Métropole</v>
      </c>
      <c r="L117" s="3" t="str">
        <f>_xlfn.XLOOKUP(A117,Configuration!$A:$A,Configuration!$B:$B,0)</f>
        <v>Grand Est</v>
      </c>
      <c r="M117" s="2" t="str">
        <f>_xlfn.XLOOKUP(B117,Configuration!$K:$K,Configuration!$L:$L,0)</f>
        <v>N</v>
      </c>
      <c r="N117" s="2">
        <f>SUMIFS('Src. vacsi-tot-a-reg-2021-05-13'!F:F,'Src. vacsi-tot-a-reg-2021-05-13'!$A:$A,$A117,'Src. vacsi-tot-a-reg-2021-05-13'!$K:$K,$B117)</f>
        <v>694218</v>
      </c>
      <c r="O117" s="2">
        <f>SUMIFS('Src. vacsi-tot-a-reg-2021-05-13'!I:I,'Src. vacsi-tot-a-reg-2021-05-13'!$A:$A,$A117,'Src. vacsi-tot-a-reg-2021-05-13'!$K:$K,$B117)</f>
        <v>516445</v>
      </c>
      <c r="P117" s="2">
        <f>SUMIFS('Src. vacsi-tot-a-reg-2021-05-13'!J:J,'Src. vacsi-tot-a-reg-2021-05-13'!$A:$A,$A117,'Src. vacsi-tot-a-reg-2021-05-13'!$K:$K,$B117)</f>
        <v>638669</v>
      </c>
    </row>
    <row r="118" spans="1:16" x14ac:dyDescent="0.25">
      <c r="A118">
        <v>44</v>
      </c>
      <c r="B118">
        <v>59</v>
      </c>
      <c r="C118" s="1">
        <v>44336</v>
      </c>
      <c r="D118">
        <v>190</v>
      </c>
      <c r="E118">
        <v>55</v>
      </c>
      <c r="F118">
        <v>93</v>
      </c>
      <c r="G118">
        <v>39</v>
      </c>
      <c r="H118">
        <v>3</v>
      </c>
      <c r="I118">
        <v>4662</v>
      </c>
      <c r="J118">
        <v>317</v>
      </c>
      <c r="K118" s="2" t="str">
        <f>_xlfn.XLOOKUP(A118,Configuration!$A:$A,Configuration!$C:$C,0)</f>
        <v>Métropole</v>
      </c>
      <c r="L118" s="3" t="str">
        <f>_xlfn.XLOOKUP(A118,Configuration!$A:$A,Configuration!$B:$B,0)</f>
        <v>Grand Est</v>
      </c>
      <c r="M118" s="2" t="str">
        <f>_xlfn.XLOOKUP(B118,Configuration!$K:$K,Configuration!$L:$L,0)</f>
        <v>N</v>
      </c>
      <c r="N118" s="2">
        <f>SUMIFS('Src. vacsi-tot-a-reg-2021-05-13'!F:F,'Src. vacsi-tot-a-reg-2021-05-13'!$A:$A,$A118,'Src. vacsi-tot-a-reg-2021-05-13'!$K:$K,$B118)</f>
        <v>754610</v>
      </c>
      <c r="O118" s="2">
        <f>SUMIFS('Src. vacsi-tot-a-reg-2021-05-13'!I:I,'Src. vacsi-tot-a-reg-2021-05-13'!$A:$A,$A118,'Src. vacsi-tot-a-reg-2021-05-13'!$K:$K,$B118)</f>
        <v>397874</v>
      </c>
      <c r="P118" s="2">
        <f>SUMIFS('Src. vacsi-tot-a-reg-2021-05-13'!J:J,'Src. vacsi-tot-a-reg-2021-05-13'!$A:$A,$A118,'Src. vacsi-tot-a-reg-2021-05-13'!$K:$K,$B118)</f>
        <v>637954</v>
      </c>
    </row>
    <row r="119" spans="1:16" x14ac:dyDescent="0.25">
      <c r="A119">
        <v>44</v>
      </c>
      <c r="B119">
        <v>69</v>
      </c>
      <c r="C119" s="1">
        <v>44336</v>
      </c>
      <c r="D119">
        <v>330</v>
      </c>
      <c r="E119">
        <v>96</v>
      </c>
      <c r="F119">
        <v>151</v>
      </c>
      <c r="G119">
        <v>77</v>
      </c>
      <c r="H119">
        <v>6</v>
      </c>
      <c r="I119">
        <v>6686</v>
      </c>
      <c r="J119">
        <v>1060</v>
      </c>
      <c r="K119" s="2" t="str">
        <f>_xlfn.XLOOKUP(A119,Configuration!$A:$A,Configuration!$C:$C,0)</f>
        <v>Métropole</v>
      </c>
      <c r="L119" s="3" t="str">
        <f>_xlfn.XLOOKUP(A119,Configuration!$A:$A,Configuration!$B:$B,0)</f>
        <v>Grand Est</v>
      </c>
      <c r="M119" s="2" t="str">
        <f>_xlfn.XLOOKUP(B119,Configuration!$K:$K,Configuration!$L:$L,0)</f>
        <v>Y</v>
      </c>
      <c r="N119" s="2">
        <f>SUMIFS('Src. vacsi-tot-a-reg-2021-05-13'!F:F,'Src. vacsi-tot-a-reg-2021-05-13'!$A:$A,$A119,'Src. vacsi-tot-a-reg-2021-05-13'!$K:$K,$B119)</f>
        <v>703015</v>
      </c>
      <c r="O119" s="2">
        <f>SUMIFS('Src. vacsi-tot-a-reg-2021-05-13'!I:I,'Src. vacsi-tot-a-reg-2021-05-13'!$A:$A,$A119,'Src. vacsi-tot-a-reg-2021-05-13'!$K:$K,$B119)</f>
        <v>235684</v>
      </c>
      <c r="P119" s="2">
        <f>SUMIFS('Src. vacsi-tot-a-reg-2021-05-13'!J:J,'Src. vacsi-tot-a-reg-2021-05-13'!$A:$A,$A119,'Src. vacsi-tot-a-reg-2021-05-13'!$K:$K,$B119)</f>
        <v>541142</v>
      </c>
    </row>
    <row r="120" spans="1:16" x14ac:dyDescent="0.25">
      <c r="A120">
        <v>44</v>
      </c>
      <c r="B120">
        <v>79</v>
      </c>
      <c r="C120" s="1">
        <v>44336</v>
      </c>
      <c r="D120">
        <v>441</v>
      </c>
      <c r="E120">
        <v>94</v>
      </c>
      <c r="F120">
        <v>230</v>
      </c>
      <c r="G120">
        <v>114</v>
      </c>
      <c r="H120">
        <v>3</v>
      </c>
      <c r="I120">
        <v>7594</v>
      </c>
      <c r="J120">
        <v>2345</v>
      </c>
      <c r="K120" s="2" t="str">
        <f>_xlfn.XLOOKUP(A120,Configuration!$A:$A,Configuration!$C:$C,0)</f>
        <v>Métropole</v>
      </c>
      <c r="L120" s="3" t="str">
        <f>_xlfn.XLOOKUP(A120,Configuration!$A:$A,Configuration!$B:$B,0)</f>
        <v>Grand Est</v>
      </c>
      <c r="M120" s="2" t="str">
        <f>_xlfn.XLOOKUP(B120,Configuration!$K:$K,Configuration!$L:$L,0)</f>
        <v>Y</v>
      </c>
      <c r="N120" s="2">
        <f>SUMIFS('Src. vacsi-tot-a-reg-2021-05-13'!F:F,'Src. vacsi-tot-a-reg-2021-05-13'!$A:$A,$A120,'Src. vacsi-tot-a-reg-2021-05-13'!$K:$K,$B120)</f>
        <v>465823</v>
      </c>
      <c r="O120" s="2">
        <f>SUMIFS('Src. vacsi-tot-a-reg-2021-05-13'!I:I,'Src. vacsi-tot-a-reg-2021-05-13'!$A:$A,$A120,'Src. vacsi-tot-a-reg-2021-05-13'!$K:$K,$B120)</f>
        <v>77650</v>
      </c>
      <c r="P120" s="2">
        <f>SUMIFS('Src. vacsi-tot-a-reg-2021-05-13'!J:J,'Src. vacsi-tot-a-reg-2021-05-13'!$A:$A,$A120,'Src. vacsi-tot-a-reg-2021-05-13'!$K:$K,$B120)</f>
        <v>209666</v>
      </c>
    </row>
    <row r="121" spans="1:16" x14ac:dyDescent="0.25">
      <c r="A121">
        <v>44</v>
      </c>
      <c r="B121">
        <v>89</v>
      </c>
      <c r="C121" s="1">
        <v>44336</v>
      </c>
      <c r="D121">
        <v>413</v>
      </c>
      <c r="E121">
        <v>15</v>
      </c>
      <c r="F121">
        <v>213</v>
      </c>
      <c r="G121">
        <v>183</v>
      </c>
      <c r="H121">
        <v>2</v>
      </c>
      <c r="I121">
        <v>8403</v>
      </c>
      <c r="J121">
        <v>4032</v>
      </c>
      <c r="K121" s="2" t="str">
        <f>_xlfn.XLOOKUP(A121,Configuration!$A:$A,Configuration!$C:$C,0)</f>
        <v>Métropole</v>
      </c>
      <c r="L121" s="3" t="str">
        <f>_xlfn.XLOOKUP(A121,Configuration!$A:$A,Configuration!$B:$B,0)</f>
        <v>Grand Est</v>
      </c>
      <c r="M121" s="2" t="str">
        <f>_xlfn.XLOOKUP(B121,Configuration!$K:$K,Configuration!$L:$L,0)</f>
        <v>Y</v>
      </c>
      <c r="N121" s="2">
        <f>SUMIFS('Src. vacsi-tot-a-reg-2021-05-13'!F:F,'Src. vacsi-tot-a-reg-2021-05-13'!$A:$A,$A121,'Src. vacsi-tot-a-reg-2021-05-13'!$K:$K,$B121)</f>
        <v>343996</v>
      </c>
      <c r="O121" s="2">
        <f>SUMIFS('Src. vacsi-tot-a-reg-2021-05-13'!I:I,'Src. vacsi-tot-a-reg-2021-05-13'!$A:$A,$A121,'Src. vacsi-tot-a-reg-2021-05-13'!$K:$K,$B121)</f>
        <v>85928</v>
      </c>
      <c r="P121" s="2">
        <f>SUMIFS('Src. vacsi-tot-a-reg-2021-05-13'!J:J,'Src. vacsi-tot-a-reg-2021-05-13'!$A:$A,$A121,'Src. vacsi-tot-a-reg-2021-05-13'!$K:$K,$B121)</f>
        <v>132991</v>
      </c>
    </row>
    <row r="122" spans="1:16" x14ac:dyDescent="0.25">
      <c r="A122">
        <v>44</v>
      </c>
      <c r="B122">
        <v>90</v>
      </c>
      <c r="C122" s="1">
        <v>44336</v>
      </c>
      <c r="D122">
        <v>172</v>
      </c>
      <c r="E122">
        <v>1</v>
      </c>
      <c r="F122">
        <v>99</v>
      </c>
      <c r="G122">
        <v>72</v>
      </c>
      <c r="H122">
        <v>0</v>
      </c>
      <c r="I122">
        <v>3310</v>
      </c>
      <c r="J122">
        <v>2061</v>
      </c>
      <c r="K122" s="2" t="str">
        <f>_xlfn.XLOOKUP(A122,Configuration!$A:$A,Configuration!$C:$C,0)</f>
        <v>Métropole</v>
      </c>
      <c r="L122" s="3" t="str">
        <f>_xlfn.XLOOKUP(A122,Configuration!$A:$A,Configuration!$B:$B,0)</f>
        <v>Grand Est</v>
      </c>
      <c r="M122" s="2" t="str">
        <f>_xlfn.XLOOKUP(B122,Configuration!$K:$K,Configuration!$L:$L,0)</f>
        <v>Y</v>
      </c>
      <c r="N122" s="2">
        <f>SUMIFS('Src. vacsi-tot-a-reg-2021-05-13'!F:F,'Src. vacsi-tot-a-reg-2021-05-13'!$A:$A,$A122,'Src. vacsi-tot-a-reg-2021-05-13'!$K:$K,$B122)</f>
        <v>0</v>
      </c>
      <c r="O122" s="2">
        <f>SUMIFS('Src. vacsi-tot-a-reg-2021-05-13'!I:I,'Src. vacsi-tot-a-reg-2021-05-13'!$A:$A,$A122,'Src. vacsi-tot-a-reg-2021-05-13'!$K:$K,$B122)</f>
        <v>0</v>
      </c>
      <c r="P122" s="2">
        <f>SUMIFS('Src. vacsi-tot-a-reg-2021-05-13'!J:J,'Src. vacsi-tot-a-reg-2021-05-13'!$A:$A,$A122,'Src. vacsi-tot-a-reg-2021-05-13'!$K:$K,$B122)</f>
        <v>0</v>
      </c>
    </row>
    <row r="123" spans="1:16" x14ac:dyDescent="0.25">
      <c r="A123">
        <v>52</v>
      </c>
      <c r="B123">
        <v>0</v>
      </c>
      <c r="C123" s="1">
        <v>44336</v>
      </c>
      <c r="D123">
        <v>583</v>
      </c>
      <c r="E123">
        <v>108</v>
      </c>
      <c r="F123">
        <v>323</v>
      </c>
      <c r="G123">
        <v>149</v>
      </c>
      <c r="H123">
        <v>3</v>
      </c>
      <c r="I123">
        <v>12512</v>
      </c>
      <c r="J123">
        <v>2640</v>
      </c>
      <c r="K123" s="2" t="str">
        <f>_xlfn.XLOOKUP(A123,Configuration!$A:$A,Configuration!$C:$C,0)</f>
        <v>Métropole</v>
      </c>
      <c r="L123" s="3" t="str">
        <f>_xlfn.XLOOKUP(A123,Configuration!$A:$A,Configuration!$B:$B,0)</f>
        <v>Pays de la Loire</v>
      </c>
      <c r="M123" s="2" t="str">
        <f>_xlfn.XLOOKUP(B123,Configuration!$K:$K,Configuration!$L:$L,0)</f>
        <v>N</v>
      </c>
      <c r="N123" s="2">
        <f>SUMIFS('Src. vacsi-tot-a-reg-2021-05-13'!F:F,'Src. vacsi-tot-a-reg-2021-05-13'!$A:$A,$A123,'Src. vacsi-tot-a-reg-2021-05-13'!$K:$K,$B123)</f>
        <v>3801797</v>
      </c>
      <c r="O123" s="2">
        <f>SUMIFS('Src. vacsi-tot-a-reg-2021-05-13'!I:I,'Src. vacsi-tot-a-reg-2021-05-13'!$A:$A,$A123,'Src. vacsi-tot-a-reg-2021-05-13'!$K:$K,$B123)</f>
        <v>2554472</v>
      </c>
      <c r="P123" s="2">
        <f>SUMIFS('Src. vacsi-tot-a-reg-2021-05-13'!J:J,'Src. vacsi-tot-a-reg-2021-05-13'!$A:$A,$A123,'Src. vacsi-tot-a-reg-2021-05-13'!$K:$K,$B123)</f>
        <v>3260180</v>
      </c>
    </row>
    <row r="124" spans="1:16" x14ac:dyDescent="0.25">
      <c r="A124">
        <v>52</v>
      </c>
      <c r="B124">
        <v>9</v>
      </c>
      <c r="C124" s="1">
        <v>44336</v>
      </c>
      <c r="D124">
        <v>5</v>
      </c>
      <c r="E124">
        <v>1</v>
      </c>
      <c r="F124">
        <v>4</v>
      </c>
      <c r="G124">
        <v>0</v>
      </c>
      <c r="H124">
        <v>0</v>
      </c>
      <c r="I124">
        <v>72</v>
      </c>
      <c r="J124">
        <v>0</v>
      </c>
      <c r="K124" s="2" t="str">
        <f>_xlfn.XLOOKUP(A124,Configuration!$A:$A,Configuration!$C:$C,0)</f>
        <v>Métropole</v>
      </c>
      <c r="L124" s="3" t="str">
        <f>_xlfn.XLOOKUP(A124,Configuration!$A:$A,Configuration!$B:$B,0)</f>
        <v>Pays de la Loire</v>
      </c>
      <c r="M124" s="2" t="str">
        <f>_xlfn.XLOOKUP(B124,Configuration!$K:$K,Configuration!$L:$L,0)</f>
        <v>N</v>
      </c>
      <c r="N124" s="2">
        <f>SUMIFS('Src. vacsi-tot-a-reg-2021-05-13'!F:F,'Src. vacsi-tot-a-reg-2021-05-13'!$A:$A,$A124,'Src. vacsi-tot-a-reg-2021-05-13'!$K:$K,$B124)</f>
        <v>0</v>
      </c>
      <c r="O124" s="2">
        <f>SUMIFS('Src. vacsi-tot-a-reg-2021-05-13'!I:I,'Src. vacsi-tot-a-reg-2021-05-13'!$A:$A,$A124,'Src. vacsi-tot-a-reg-2021-05-13'!$K:$K,$B124)</f>
        <v>0</v>
      </c>
      <c r="P124" s="2">
        <f>SUMIFS('Src. vacsi-tot-a-reg-2021-05-13'!J:J,'Src. vacsi-tot-a-reg-2021-05-13'!$A:$A,$A124,'Src. vacsi-tot-a-reg-2021-05-13'!$K:$K,$B124)</f>
        <v>0</v>
      </c>
    </row>
    <row r="125" spans="1:16" x14ac:dyDescent="0.25">
      <c r="A125">
        <v>52</v>
      </c>
      <c r="B125">
        <v>19</v>
      </c>
      <c r="C125" s="1">
        <v>44336</v>
      </c>
      <c r="D125">
        <v>2</v>
      </c>
      <c r="E125">
        <v>0</v>
      </c>
      <c r="F125">
        <v>2</v>
      </c>
      <c r="G125">
        <v>0</v>
      </c>
      <c r="H125">
        <v>0</v>
      </c>
      <c r="I125">
        <v>82</v>
      </c>
      <c r="J125">
        <v>0</v>
      </c>
      <c r="K125" s="2" t="str">
        <f>_xlfn.XLOOKUP(A125,Configuration!$A:$A,Configuration!$C:$C,0)</f>
        <v>Métropole</v>
      </c>
      <c r="L125" s="3" t="str">
        <f>_xlfn.XLOOKUP(A125,Configuration!$A:$A,Configuration!$B:$B,0)</f>
        <v>Pays de la Loire</v>
      </c>
      <c r="M125" s="2" t="str">
        <f>_xlfn.XLOOKUP(B125,Configuration!$K:$K,Configuration!$L:$L,0)</f>
        <v>N</v>
      </c>
      <c r="N125" s="2">
        <f>SUMIFS('Src. vacsi-tot-a-reg-2021-05-13'!F:F,'Src. vacsi-tot-a-reg-2021-05-13'!$A:$A,$A125,'Src. vacsi-tot-a-reg-2021-05-13'!$K:$K,$B125)</f>
        <v>0</v>
      </c>
      <c r="O125" s="2">
        <f>SUMIFS('Src. vacsi-tot-a-reg-2021-05-13'!I:I,'Src. vacsi-tot-a-reg-2021-05-13'!$A:$A,$A125,'Src. vacsi-tot-a-reg-2021-05-13'!$K:$K,$B125)</f>
        <v>0</v>
      </c>
      <c r="P125" s="2">
        <f>SUMIFS('Src. vacsi-tot-a-reg-2021-05-13'!J:J,'Src. vacsi-tot-a-reg-2021-05-13'!$A:$A,$A125,'Src. vacsi-tot-a-reg-2021-05-13'!$K:$K,$B125)</f>
        <v>0</v>
      </c>
    </row>
    <row r="126" spans="1:16" x14ac:dyDescent="0.25">
      <c r="A126">
        <v>52</v>
      </c>
      <c r="B126">
        <v>29</v>
      </c>
      <c r="C126" s="1">
        <v>44336</v>
      </c>
      <c r="D126">
        <v>2</v>
      </c>
      <c r="E126">
        <v>1</v>
      </c>
      <c r="F126">
        <v>1</v>
      </c>
      <c r="G126">
        <v>0</v>
      </c>
      <c r="H126">
        <v>0</v>
      </c>
      <c r="I126">
        <v>368</v>
      </c>
      <c r="J126">
        <v>0</v>
      </c>
      <c r="K126" s="2" t="str">
        <f>_xlfn.XLOOKUP(A126,Configuration!$A:$A,Configuration!$C:$C,0)</f>
        <v>Métropole</v>
      </c>
      <c r="L126" s="3" t="str">
        <f>_xlfn.XLOOKUP(A126,Configuration!$A:$A,Configuration!$B:$B,0)</f>
        <v>Pays de la Loire</v>
      </c>
      <c r="M126" s="2" t="str">
        <f>_xlfn.XLOOKUP(B126,Configuration!$K:$K,Configuration!$L:$L,0)</f>
        <v>N</v>
      </c>
      <c r="N126" s="2">
        <f>SUMIFS('Src. vacsi-tot-a-reg-2021-05-13'!F:F,'Src. vacsi-tot-a-reg-2021-05-13'!$A:$A,$A126,'Src. vacsi-tot-a-reg-2021-05-13'!$K:$K,$B126)</f>
        <v>494784</v>
      </c>
      <c r="O126" s="2">
        <f>SUMIFS('Src. vacsi-tot-a-reg-2021-05-13'!I:I,'Src. vacsi-tot-a-reg-2021-05-13'!$A:$A,$A126,'Src. vacsi-tot-a-reg-2021-05-13'!$K:$K,$B126)</f>
        <v>446981</v>
      </c>
      <c r="P126" s="2">
        <f>SUMIFS('Src. vacsi-tot-a-reg-2021-05-13'!J:J,'Src. vacsi-tot-a-reg-2021-05-13'!$A:$A,$A126,'Src. vacsi-tot-a-reg-2021-05-13'!$K:$K,$B126)</f>
        <v>478523</v>
      </c>
    </row>
    <row r="127" spans="1:16" x14ac:dyDescent="0.25">
      <c r="A127">
        <v>52</v>
      </c>
      <c r="B127">
        <v>39</v>
      </c>
      <c r="C127" s="1">
        <v>44336</v>
      </c>
      <c r="D127">
        <v>10</v>
      </c>
      <c r="E127">
        <v>4</v>
      </c>
      <c r="F127">
        <v>6</v>
      </c>
      <c r="G127">
        <v>0</v>
      </c>
      <c r="H127">
        <v>0</v>
      </c>
      <c r="I127">
        <v>562</v>
      </c>
      <c r="J127">
        <v>3</v>
      </c>
      <c r="K127" s="2" t="str">
        <f>_xlfn.XLOOKUP(A127,Configuration!$A:$A,Configuration!$C:$C,0)</f>
        <v>Métropole</v>
      </c>
      <c r="L127" s="3" t="str">
        <f>_xlfn.XLOOKUP(A127,Configuration!$A:$A,Configuration!$B:$B,0)</f>
        <v>Pays de la Loire</v>
      </c>
      <c r="M127" s="2" t="str">
        <f>_xlfn.XLOOKUP(B127,Configuration!$K:$K,Configuration!$L:$L,0)</f>
        <v>N</v>
      </c>
      <c r="N127" s="2">
        <f>SUMIFS('Src. vacsi-tot-a-reg-2021-05-13'!F:F,'Src. vacsi-tot-a-reg-2021-05-13'!$A:$A,$A127,'Src. vacsi-tot-a-reg-2021-05-13'!$K:$K,$B127)</f>
        <v>456089</v>
      </c>
      <c r="O127" s="2">
        <f>SUMIFS('Src. vacsi-tot-a-reg-2021-05-13'!I:I,'Src. vacsi-tot-a-reg-2021-05-13'!$A:$A,$A127,'Src. vacsi-tot-a-reg-2021-05-13'!$K:$K,$B127)</f>
        <v>391094</v>
      </c>
      <c r="P127" s="2">
        <f>SUMIFS('Src. vacsi-tot-a-reg-2021-05-13'!J:J,'Src. vacsi-tot-a-reg-2021-05-13'!$A:$A,$A127,'Src. vacsi-tot-a-reg-2021-05-13'!$K:$K,$B127)</f>
        <v>433086</v>
      </c>
    </row>
    <row r="128" spans="1:16" x14ac:dyDescent="0.25">
      <c r="A128">
        <v>52</v>
      </c>
      <c r="B128">
        <v>49</v>
      </c>
      <c r="C128" s="1">
        <v>44336</v>
      </c>
      <c r="D128">
        <v>29</v>
      </c>
      <c r="E128">
        <v>8</v>
      </c>
      <c r="F128">
        <v>19</v>
      </c>
      <c r="G128">
        <v>2</v>
      </c>
      <c r="H128">
        <v>0</v>
      </c>
      <c r="I128">
        <v>888</v>
      </c>
      <c r="J128">
        <v>20</v>
      </c>
      <c r="K128" s="2" t="str">
        <f>_xlfn.XLOOKUP(A128,Configuration!$A:$A,Configuration!$C:$C,0)</f>
        <v>Métropole</v>
      </c>
      <c r="L128" s="3" t="str">
        <f>_xlfn.XLOOKUP(A128,Configuration!$A:$A,Configuration!$B:$B,0)</f>
        <v>Pays de la Loire</v>
      </c>
      <c r="M128" s="2" t="str">
        <f>_xlfn.XLOOKUP(B128,Configuration!$K:$K,Configuration!$L:$L,0)</f>
        <v>N</v>
      </c>
      <c r="N128" s="2">
        <f>SUMIFS('Src. vacsi-tot-a-reg-2021-05-13'!F:F,'Src. vacsi-tot-a-reg-2021-05-13'!$A:$A,$A128,'Src. vacsi-tot-a-reg-2021-05-13'!$K:$K,$B128)</f>
        <v>487292</v>
      </c>
      <c r="O128" s="2">
        <f>SUMIFS('Src. vacsi-tot-a-reg-2021-05-13'!I:I,'Src. vacsi-tot-a-reg-2021-05-13'!$A:$A,$A128,'Src. vacsi-tot-a-reg-2021-05-13'!$K:$K,$B128)</f>
        <v>384506</v>
      </c>
      <c r="P128" s="2">
        <f>SUMIFS('Src. vacsi-tot-a-reg-2021-05-13'!J:J,'Src. vacsi-tot-a-reg-2021-05-13'!$A:$A,$A128,'Src. vacsi-tot-a-reg-2021-05-13'!$K:$K,$B128)</f>
        <v>454891</v>
      </c>
    </row>
    <row r="129" spans="1:16" x14ac:dyDescent="0.25">
      <c r="A129">
        <v>52</v>
      </c>
      <c r="B129">
        <v>59</v>
      </c>
      <c r="C129" s="1">
        <v>44336</v>
      </c>
      <c r="D129">
        <v>74</v>
      </c>
      <c r="E129">
        <v>26</v>
      </c>
      <c r="F129">
        <v>41</v>
      </c>
      <c r="G129">
        <v>7</v>
      </c>
      <c r="H129">
        <v>0</v>
      </c>
      <c r="I129">
        <v>1473</v>
      </c>
      <c r="J129">
        <v>61</v>
      </c>
      <c r="K129" s="2" t="str">
        <f>_xlfn.XLOOKUP(A129,Configuration!$A:$A,Configuration!$C:$C,0)</f>
        <v>Métropole</v>
      </c>
      <c r="L129" s="3" t="str">
        <f>_xlfn.XLOOKUP(A129,Configuration!$A:$A,Configuration!$B:$B,0)</f>
        <v>Pays de la Loire</v>
      </c>
      <c r="M129" s="2" t="str">
        <f>_xlfn.XLOOKUP(B129,Configuration!$K:$K,Configuration!$L:$L,0)</f>
        <v>N</v>
      </c>
      <c r="N129" s="2">
        <f>SUMIFS('Src. vacsi-tot-a-reg-2021-05-13'!F:F,'Src. vacsi-tot-a-reg-2021-05-13'!$A:$A,$A129,'Src. vacsi-tot-a-reg-2021-05-13'!$K:$K,$B129)</f>
        <v>483216</v>
      </c>
      <c r="O129" s="2">
        <f>SUMIFS('Src. vacsi-tot-a-reg-2021-05-13'!I:I,'Src. vacsi-tot-a-reg-2021-05-13'!$A:$A,$A129,'Src. vacsi-tot-a-reg-2021-05-13'!$K:$K,$B129)</f>
        <v>263948</v>
      </c>
      <c r="P129" s="2">
        <f>SUMIFS('Src. vacsi-tot-a-reg-2021-05-13'!J:J,'Src. vacsi-tot-a-reg-2021-05-13'!$A:$A,$A129,'Src. vacsi-tot-a-reg-2021-05-13'!$K:$K,$B129)</f>
        <v>422996</v>
      </c>
    </row>
    <row r="130" spans="1:16" x14ac:dyDescent="0.25">
      <c r="A130">
        <v>52</v>
      </c>
      <c r="B130">
        <v>69</v>
      </c>
      <c r="C130" s="1">
        <v>44336</v>
      </c>
      <c r="D130">
        <v>115</v>
      </c>
      <c r="E130">
        <v>37</v>
      </c>
      <c r="F130">
        <v>56</v>
      </c>
      <c r="G130">
        <v>22</v>
      </c>
      <c r="H130">
        <v>0</v>
      </c>
      <c r="I130">
        <v>1939</v>
      </c>
      <c r="J130">
        <v>225</v>
      </c>
      <c r="K130" s="2" t="str">
        <f>_xlfn.XLOOKUP(A130,Configuration!$A:$A,Configuration!$C:$C,0)</f>
        <v>Métropole</v>
      </c>
      <c r="L130" s="3" t="str">
        <f>_xlfn.XLOOKUP(A130,Configuration!$A:$A,Configuration!$B:$B,0)</f>
        <v>Pays de la Loire</v>
      </c>
      <c r="M130" s="2" t="str">
        <f>_xlfn.XLOOKUP(B130,Configuration!$K:$K,Configuration!$L:$L,0)</f>
        <v>Y</v>
      </c>
      <c r="N130" s="2">
        <f>SUMIFS('Src. vacsi-tot-a-reg-2021-05-13'!F:F,'Src. vacsi-tot-a-reg-2021-05-13'!$A:$A,$A130,'Src. vacsi-tot-a-reg-2021-05-13'!$K:$K,$B130)</f>
        <v>463141</v>
      </c>
      <c r="O130" s="2">
        <f>SUMIFS('Src. vacsi-tot-a-reg-2021-05-13'!I:I,'Src. vacsi-tot-a-reg-2021-05-13'!$A:$A,$A130,'Src. vacsi-tot-a-reg-2021-05-13'!$K:$K,$B130)</f>
        <v>140176</v>
      </c>
      <c r="P130" s="2">
        <f>SUMIFS('Src. vacsi-tot-a-reg-2021-05-13'!J:J,'Src. vacsi-tot-a-reg-2021-05-13'!$A:$A,$A130,'Src. vacsi-tot-a-reg-2021-05-13'!$K:$K,$B130)</f>
        <v>386146</v>
      </c>
    </row>
    <row r="131" spans="1:16" x14ac:dyDescent="0.25">
      <c r="A131">
        <v>52</v>
      </c>
      <c r="B131">
        <v>79</v>
      </c>
      <c r="C131" s="1">
        <v>44336</v>
      </c>
      <c r="D131">
        <v>139</v>
      </c>
      <c r="E131">
        <v>26</v>
      </c>
      <c r="F131">
        <v>71</v>
      </c>
      <c r="G131">
        <v>40</v>
      </c>
      <c r="H131">
        <v>2</v>
      </c>
      <c r="I131">
        <v>2432</v>
      </c>
      <c r="J131">
        <v>493</v>
      </c>
      <c r="K131" s="2" t="str">
        <f>_xlfn.XLOOKUP(A131,Configuration!$A:$A,Configuration!$C:$C,0)</f>
        <v>Métropole</v>
      </c>
      <c r="L131" s="3" t="str">
        <f>_xlfn.XLOOKUP(A131,Configuration!$A:$A,Configuration!$B:$B,0)</f>
        <v>Pays de la Loire</v>
      </c>
      <c r="M131" s="2" t="str">
        <f>_xlfn.XLOOKUP(B131,Configuration!$K:$K,Configuration!$L:$L,0)</f>
        <v>Y</v>
      </c>
      <c r="N131" s="2">
        <f>SUMIFS('Src. vacsi-tot-a-reg-2021-05-13'!F:F,'Src. vacsi-tot-a-reg-2021-05-13'!$A:$A,$A131,'Src. vacsi-tot-a-reg-2021-05-13'!$K:$K,$B131)</f>
        <v>327708</v>
      </c>
      <c r="O131" s="2">
        <f>SUMIFS('Src. vacsi-tot-a-reg-2021-05-13'!I:I,'Src. vacsi-tot-a-reg-2021-05-13'!$A:$A,$A131,'Src. vacsi-tot-a-reg-2021-05-13'!$K:$K,$B131)</f>
        <v>39310</v>
      </c>
      <c r="P131" s="2">
        <f>SUMIFS('Src. vacsi-tot-a-reg-2021-05-13'!J:J,'Src. vacsi-tot-a-reg-2021-05-13'!$A:$A,$A131,'Src. vacsi-tot-a-reg-2021-05-13'!$K:$K,$B131)</f>
        <v>152035</v>
      </c>
    </row>
    <row r="132" spans="1:16" x14ac:dyDescent="0.25">
      <c r="A132">
        <v>52</v>
      </c>
      <c r="B132">
        <v>89</v>
      </c>
      <c r="C132" s="1">
        <v>44336</v>
      </c>
      <c r="D132">
        <v>130</v>
      </c>
      <c r="E132">
        <v>4</v>
      </c>
      <c r="F132">
        <v>84</v>
      </c>
      <c r="G132">
        <v>41</v>
      </c>
      <c r="H132">
        <v>1</v>
      </c>
      <c r="I132">
        <v>3161</v>
      </c>
      <c r="J132">
        <v>1126</v>
      </c>
      <c r="K132" s="2" t="str">
        <f>_xlfn.XLOOKUP(A132,Configuration!$A:$A,Configuration!$C:$C,0)</f>
        <v>Métropole</v>
      </c>
      <c r="L132" s="3" t="str">
        <f>_xlfn.XLOOKUP(A132,Configuration!$A:$A,Configuration!$B:$B,0)</f>
        <v>Pays de la Loire</v>
      </c>
      <c r="M132" s="2" t="str">
        <f>_xlfn.XLOOKUP(B132,Configuration!$K:$K,Configuration!$L:$L,0)</f>
        <v>Y</v>
      </c>
      <c r="N132" s="2">
        <f>SUMIFS('Src. vacsi-tot-a-reg-2021-05-13'!F:F,'Src. vacsi-tot-a-reg-2021-05-13'!$A:$A,$A132,'Src. vacsi-tot-a-reg-2021-05-13'!$K:$K,$B132)</f>
        <v>253202</v>
      </c>
      <c r="O132" s="2">
        <f>SUMIFS('Src. vacsi-tot-a-reg-2021-05-13'!I:I,'Src. vacsi-tot-a-reg-2021-05-13'!$A:$A,$A132,'Src. vacsi-tot-a-reg-2021-05-13'!$K:$K,$B132)</f>
        <v>52620</v>
      </c>
      <c r="P132" s="2">
        <f>SUMIFS('Src. vacsi-tot-a-reg-2021-05-13'!J:J,'Src. vacsi-tot-a-reg-2021-05-13'!$A:$A,$A132,'Src. vacsi-tot-a-reg-2021-05-13'!$K:$K,$B132)</f>
        <v>96237</v>
      </c>
    </row>
    <row r="133" spans="1:16" x14ac:dyDescent="0.25">
      <c r="A133">
        <v>52</v>
      </c>
      <c r="B133">
        <v>90</v>
      </c>
      <c r="C133" s="1">
        <v>44336</v>
      </c>
      <c r="D133">
        <v>76</v>
      </c>
      <c r="E133">
        <v>1</v>
      </c>
      <c r="F133">
        <v>38</v>
      </c>
      <c r="G133">
        <v>37</v>
      </c>
      <c r="H133">
        <v>0</v>
      </c>
      <c r="I133">
        <v>1519</v>
      </c>
      <c r="J133">
        <v>711</v>
      </c>
      <c r="K133" s="2" t="str">
        <f>_xlfn.XLOOKUP(A133,Configuration!$A:$A,Configuration!$C:$C,0)</f>
        <v>Métropole</v>
      </c>
      <c r="L133" s="3" t="str">
        <f>_xlfn.XLOOKUP(A133,Configuration!$A:$A,Configuration!$B:$B,0)</f>
        <v>Pays de la Loire</v>
      </c>
      <c r="M133" s="2" t="str">
        <f>_xlfn.XLOOKUP(B133,Configuration!$K:$K,Configuration!$L:$L,0)</f>
        <v>Y</v>
      </c>
      <c r="N133" s="2">
        <f>SUMIFS('Src. vacsi-tot-a-reg-2021-05-13'!F:F,'Src. vacsi-tot-a-reg-2021-05-13'!$A:$A,$A133,'Src. vacsi-tot-a-reg-2021-05-13'!$K:$K,$B133)</f>
        <v>0</v>
      </c>
      <c r="O133" s="2">
        <f>SUMIFS('Src. vacsi-tot-a-reg-2021-05-13'!I:I,'Src. vacsi-tot-a-reg-2021-05-13'!$A:$A,$A133,'Src. vacsi-tot-a-reg-2021-05-13'!$K:$K,$B133)</f>
        <v>0</v>
      </c>
      <c r="P133" s="2">
        <f>SUMIFS('Src. vacsi-tot-a-reg-2021-05-13'!J:J,'Src. vacsi-tot-a-reg-2021-05-13'!$A:$A,$A133,'Src. vacsi-tot-a-reg-2021-05-13'!$K:$K,$B133)</f>
        <v>0</v>
      </c>
    </row>
    <row r="134" spans="1:16" x14ac:dyDescent="0.25">
      <c r="A134">
        <v>53</v>
      </c>
      <c r="B134">
        <v>0</v>
      </c>
      <c r="C134" s="1">
        <v>44336</v>
      </c>
      <c r="D134">
        <v>615</v>
      </c>
      <c r="E134">
        <v>69</v>
      </c>
      <c r="F134">
        <v>309</v>
      </c>
      <c r="G134">
        <v>192</v>
      </c>
      <c r="H134">
        <v>45</v>
      </c>
      <c r="I134">
        <v>7447</v>
      </c>
      <c r="J134">
        <v>1597</v>
      </c>
      <c r="K134" s="2" t="str">
        <f>_xlfn.XLOOKUP(A134,Configuration!$A:$A,Configuration!$C:$C,0)</f>
        <v>Métropole</v>
      </c>
      <c r="L134" s="3" t="str">
        <f>_xlfn.XLOOKUP(A134,Configuration!$A:$A,Configuration!$B:$B,0)</f>
        <v>Bretagne</v>
      </c>
      <c r="M134" s="2" t="str">
        <f>_xlfn.XLOOKUP(B134,Configuration!$K:$K,Configuration!$L:$L,0)</f>
        <v>N</v>
      </c>
      <c r="N134" s="2">
        <f>SUMIFS('Src. vacsi-tot-a-reg-2021-05-13'!F:F,'Src. vacsi-tot-a-reg-2021-05-13'!$A:$A,$A134,'Src. vacsi-tot-a-reg-2021-05-13'!$K:$K,$B134)</f>
        <v>3340379</v>
      </c>
      <c r="O134" s="2">
        <f>SUMIFS('Src. vacsi-tot-a-reg-2021-05-13'!I:I,'Src. vacsi-tot-a-reg-2021-05-13'!$A:$A,$A134,'Src. vacsi-tot-a-reg-2021-05-13'!$K:$K,$B134)</f>
        <v>2155117</v>
      </c>
      <c r="P134" s="2">
        <f>SUMIFS('Src. vacsi-tot-a-reg-2021-05-13'!J:J,'Src. vacsi-tot-a-reg-2021-05-13'!$A:$A,$A134,'Src. vacsi-tot-a-reg-2021-05-13'!$K:$K,$B134)</f>
        <v>2803131</v>
      </c>
    </row>
    <row r="135" spans="1:16" x14ac:dyDescent="0.25">
      <c r="A135">
        <v>53</v>
      </c>
      <c r="B135">
        <v>9</v>
      </c>
      <c r="C135" s="1">
        <v>44336</v>
      </c>
      <c r="D135">
        <v>2</v>
      </c>
      <c r="E135">
        <v>0</v>
      </c>
      <c r="F135">
        <v>2</v>
      </c>
      <c r="G135">
        <v>0</v>
      </c>
      <c r="H135">
        <v>0</v>
      </c>
      <c r="I135">
        <v>61</v>
      </c>
      <c r="J135">
        <v>0</v>
      </c>
      <c r="K135" s="2" t="str">
        <f>_xlfn.XLOOKUP(A135,Configuration!$A:$A,Configuration!$C:$C,0)</f>
        <v>Métropole</v>
      </c>
      <c r="L135" s="3" t="str">
        <f>_xlfn.XLOOKUP(A135,Configuration!$A:$A,Configuration!$B:$B,0)</f>
        <v>Bretagne</v>
      </c>
      <c r="M135" s="2" t="str">
        <f>_xlfn.XLOOKUP(B135,Configuration!$K:$K,Configuration!$L:$L,0)</f>
        <v>N</v>
      </c>
      <c r="N135" s="2">
        <f>SUMIFS('Src. vacsi-tot-a-reg-2021-05-13'!F:F,'Src. vacsi-tot-a-reg-2021-05-13'!$A:$A,$A135,'Src. vacsi-tot-a-reg-2021-05-13'!$K:$K,$B135)</f>
        <v>0</v>
      </c>
      <c r="O135" s="2">
        <f>SUMIFS('Src. vacsi-tot-a-reg-2021-05-13'!I:I,'Src. vacsi-tot-a-reg-2021-05-13'!$A:$A,$A135,'Src. vacsi-tot-a-reg-2021-05-13'!$K:$K,$B135)</f>
        <v>0</v>
      </c>
      <c r="P135" s="2">
        <f>SUMIFS('Src. vacsi-tot-a-reg-2021-05-13'!J:J,'Src. vacsi-tot-a-reg-2021-05-13'!$A:$A,$A135,'Src. vacsi-tot-a-reg-2021-05-13'!$K:$K,$B135)</f>
        <v>0</v>
      </c>
    </row>
    <row r="136" spans="1:16" x14ac:dyDescent="0.25">
      <c r="A136">
        <v>53</v>
      </c>
      <c r="B136">
        <v>19</v>
      </c>
      <c r="C136" s="1">
        <v>44336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75</v>
      </c>
      <c r="J136">
        <v>0</v>
      </c>
      <c r="K136" s="2" t="str">
        <f>_xlfn.XLOOKUP(A136,Configuration!$A:$A,Configuration!$C:$C,0)</f>
        <v>Métropole</v>
      </c>
      <c r="L136" s="3" t="str">
        <f>_xlfn.XLOOKUP(A136,Configuration!$A:$A,Configuration!$B:$B,0)</f>
        <v>Bretagne</v>
      </c>
      <c r="M136" s="2" t="str">
        <f>_xlfn.XLOOKUP(B136,Configuration!$K:$K,Configuration!$L:$L,0)</f>
        <v>N</v>
      </c>
      <c r="N136" s="2">
        <f>SUMIFS('Src. vacsi-tot-a-reg-2021-05-13'!F:F,'Src. vacsi-tot-a-reg-2021-05-13'!$A:$A,$A136,'Src. vacsi-tot-a-reg-2021-05-13'!$K:$K,$B136)</f>
        <v>0</v>
      </c>
      <c r="O136" s="2">
        <f>SUMIFS('Src. vacsi-tot-a-reg-2021-05-13'!I:I,'Src. vacsi-tot-a-reg-2021-05-13'!$A:$A,$A136,'Src. vacsi-tot-a-reg-2021-05-13'!$K:$K,$B136)</f>
        <v>0</v>
      </c>
      <c r="P136" s="2">
        <f>SUMIFS('Src. vacsi-tot-a-reg-2021-05-13'!J:J,'Src. vacsi-tot-a-reg-2021-05-13'!$A:$A,$A136,'Src. vacsi-tot-a-reg-2021-05-13'!$K:$K,$B136)</f>
        <v>0</v>
      </c>
    </row>
    <row r="137" spans="1:16" x14ac:dyDescent="0.25">
      <c r="A137">
        <v>53</v>
      </c>
      <c r="B137">
        <v>29</v>
      </c>
      <c r="C137" s="1">
        <v>44336</v>
      </c>
      <c r="D137">
        <v>5</v>
      </c>
      <c r="E137">
        <v>0</v>
      </c>
      <c r="F137">
        <v>4</v>
      </c>
      <c r="G137">
        <v>0</v>
      </c>
      <c r="H137">
        <v>1</v>
      </c>
      <c r="I137">
        <v>221</v>
      </c>
      <c r="J137">
        <v>0</v>
      </c>
      <c r="K137" s="2" t="str">
        <f>_xlfn.XLOOKUP(A137,Configuration!$A:$A,Configuration!$C:$C,0)</f>
        <v>Métropole</v>
      </c>
      <c r="L137" s="3" t="str">
        <f>_xlfn.XLOOKUP(A137,Configuration!$A:$A,Configuration!$B:$B,0)</f>
        <v>Bretagne</v>
      </c>
      <c r="M137" s="2" t="str">
        <f>_xlfn.XLOOKUP(B137,Configuration!$K:$K,Configuration!$L:$L,0)</f>
        <v>N</v>
      </c>
      <c r="N137" s="2">
        <f>SUMIFS('Src. vacsi-tot-a-reg-2021-05-13'!F:F,'Src. vacsi-tot-a-reg-2021-05-13'!$A:$A,$A137,'Src. vacsi-tot-a-reg-2021-05-13'!$K:$K,$B137)</f>
        <v>420183</v>
      </c>
      <c r="O137" s="2">
        <f>SUMIFS('Src. vacsi-tot-a-reg-2021-05-13'!I:I,'Src. vacsi-tot-a-reg-2021-05-13'!$A:$A,$A137,'Src. vacsi-tot-a-reg-2021-05-13'!$K:$K,$B137)</f>
        <v>378275</v>
      </c>
      <c r="P137" s="2">
        <f>SUMIFS('Src. vacsi-tot-a-reg-2021-05-13'!J:J,'Src. vacsi-tot-a-reg-2021-05-13'!$A:$A,$A137,'Src. vacsi-tot-a-reg-2021-05-13'!$K:$K,$B137)</f>
        <v>405401</v>
      </c>
    </row>
    <row r="138" spans="1:16" x14ac:dyDescent="0.25">
      <c r="A138">
        <v>53</v>
      </c>
      <c r="B138">
        <v>39</v>
      </c>
      <c r="C138" s="1">
        <v>44336</v>
      </c>
      <c r="D138">
        <v>15</v>
      </c>
      <c r="E138">
        <v>1</v>
      </c>
      <c r="F138">
        <v>12</v>
      </c>
      <c r="G138">
        <v>1</v>
      </c>
      <c r="H138">
        <v>1</v>
      </c>
      <c r="I138">
        <v>371</v>
      </c>
      <c r="J138">
        <v>3</v>
      </c>
      <c r="K138" s="2" t="str">
        <f>_xlfn.XLOOKUP(A138,Configuration!$A:$A,Configuration!$C:$C,0)</f>
        <v>Métropole</v>
      </c>
      <c r="L138" s="3" t="str">
        <f>_xlfn.XLOOKUP(A138,Configuration!$A:$A,Configuration!$B:$B,0)</f>
        <v>Bretagne</v>
      </c>
      <c r="M138" s="2" t="str">
        <f>_xlfn.XLOOKUP(B138,Configuration!$K:$K,Configuration!$L:$L,0)</f>
        <v>N</v>
      </c>
      <c r="N138" s="2">
        <f>SUMIFS('Src. vacsi-tot-a-reg-2021-05-13'!F:F,'Src. vacsi-tot-a-reg-2021-05-13'!$A:$A,$A138,'Src. vacsi-tot-a-reg-2021-05-13'!$K:$K,$B138)</f>
        <v>378200</v>
      </c>
      <c r="O138" s="2">
        <f>SUMIFS('Src. vacsi-tot-a-reg-2021-05-13'!I:I,'Src. vacsi-tot-a-reg-2021-05-13'!$A:$A,$A138,'Src. vacsi-tot-a-reg-2021-05-13'!$K:$K,$B138)</f>
        <v>321155</v>
      </c>
      <c r="P138" s="2">
        <f>SUMIFS('Src. vacsi-tot-a-reg-2021-05-13'!J:J,'Src. vacsi-tot-a-reg-2021-05-13'!$A:$A,$A138,'Src. vacsi-tot-a-reg-2021-05-13'!$K:$K,$B138)</f>
        <v>356115</v>
      </c>
    </row>
    <row r="139" spans="1:16" x14ac:dyDescent="0.25">
      <c r="A139">
        <v>53</v>
      </c>
      <c r="B139">
        <v>49</v>
      </c>
      <c r="C139" s="1">
        <v>44336</v>
      </c>
      <c r="D139">
        <v>32</v>
      </c>
      <c r="E139">
        <v>6</v>
      </c>
      <c r="F139">
        <v>15</v>
      </c>
      <c r="G139">
        <v>5</v>
      </c>
      <c r="H139">
        <v>6</v>
      </c>
      <c r="I139">
        <v>587</v>
      </c>
      <c r="J139">
        <v>9</v>
      </c>
      <c r="K139" s="2" t="str">
        <f>_xlfn.XLOOKUP(A139,Configuration!$A:$A,Configuration!$C:$C,0)</f>
        <v>Métropole</v>
      </c>
      <c r="L139" s="3" t="str">
        <f>_xlfn.XLOOKUP(A139,Configuration!$A:$A,Configuration!$B:$B,0)</f>
        <v>Bretagne</v>
      </c>
      <c r="M139" s="2" t="str">
        <f>_xlfn.XLOOKUP(B139,Configuration!$K:$K,Configuration!$L:$L,0)</f>
        <v>N</v>
      </c>
      <c r="N139" s="2">
        <f>SUMIFS('Src. vacsi-tot-a-reg-2021-05-13'!F:F,'Src. vacsi-tot-a-reg-2021-05-13'!$A:$A,$A139,'Src. vacsi-tot-a-reg-2021-05-13'!$K:$K,$B139)</f>
        <v>424113</v>
      </c>
      <c r="O139" s="2">
        <f>SUMIFS('Src. vacsi-tot-a-reg-2021-05-13'!I:I,'Src. vacsi-tot-a-reg-2021-05-13'!$A:$A,$A139,'Src. vacsi-tot-a-reg-2021-05-13'!$K:$K,$B139)</f>
        <v>333934</v>
      </c>
      <c r="P139" s="2">
        <f>SUMIFS('Src. vacsi-tot-a-reg-2021-05-13'!J:J,'Src. vacsi-tot-a-reg-2021-05-13'!$A:$A,$A139,'Src. vacsi-tot-a-reg-2021-05-13'!$K:$K,$B139)</f>
        <v>392058</v>
      </c>
    </row>
    <row r="140" spans="1:16" x14ac:dyDescent="0.25">
      <c r="A140">
        <v>53</v>
      </c>
      <c r="B140">
        <v>59</v>
      </c>
      <c r="C140" s="1">
        <v>44336</v>
      </c>
      <c r="D140">
        <v>61</v>
      </c>
      <c r="E140">
        <v>16</v>
      </c>
      <c r="F140">
        <v>36</v>
      </c>
      <c r="G140">
        <v>5</v>
      </c>
      <c r="H140">
        <v>4</v>
      </c>
      <c r="I140">
        <v>992</v>
      </c>
      <c r="J140">
        <v>40</v>
      </c>
      <c r="K140" s="2" t="str">
        <f>_xlfn.XLOOKUP(A140,Configuration!$A:$A,Configuration!$C:$C,0)</f>
        <v>Métropole</v>
      </c>
      <c r="L140" s="3" t="str">
        <f>_xlfn.XLOOKUP(A140,Configuration!$A:$A,Configuration!$B:$B,0)</f>
        <v>Bretagne</v>
      </c>
      <c r="M140" s="2" t="str">
        <f>_xlfn.XLOOKUP(B140,Configuration!$K:$K,Configuration!$L:$L,0)</f>
        <v>N</v>
      </c>
      <c r="N140" s="2">
        <f>SUMIFS('Src. vacsi-tot-a-reg-2021-05-13'!F:F,'Src. vacsi-tot-a-reg-2021-05-13'!$A:$A,$A140,'Src. vacsi-tot-a-reg-2021-05-13'!$K:$K,$B140)</f>
        <v>442875</v>
      </c>
      <c r="O140" s="2">
        <f>SUMIFS('Src. vacsi-tot-a-reg-2021-05-13'!I:I,'Src. vacsi-tot-a-reg-2021-05-13'!$A:$A,$A140,'Src. vacsi-tot-a-reg-2021-05-13'!$K:$K,$B140)</f>
        <v>243519</v>
      </c>
      <c r="P140" s="2">
        <f>SUMIFS('Src. vacsi-tot-a-reg-2021-05-13'!J:J,'Src. vacsi-tot-a-reg-2021-05-13'!$A:$A,$A140,'Src. vacsi-tot-a-reg-2021-05-13'!$K:$K,$B140)</f>
        <v>382759</v>
      </c>
    </row>
    <row r="141" spans="1:16" x14ac:dyDescent="0.25">
      <c r="A141">
        <v>53</v>
      </c>
      <c r="B141">
        <v>69</v>
      </c>
      <c r="C141" s="1">
        <v>44336</v>
      </c>
      <c r="D141">
        <v>107</v>
      </c>
      <c r="E141">
        <v>22</v>
      </c>
      <c r="F141">
        <v>60</v>
      </c>
      <c r="G141">
        <v>18</v>
      </c>
      <c r="H141">
        <v>7</v>
      </c>
      <c r="I141">
        <v>1189</v>
      </c>
      <c r="J141">
        <v>145</v>
      </c>
      <c r="K141" s="2" t="str">
        <f>_xlfn.XLOOKUP(A141,Configuration!$A:$A,Configuration!$C:$C,0)</f>
        <v>Métropole</v>
      </c>
      <c r="L141" s="3" t="str">
        <f>_xlfn.XLOOKUP(A141,Configuration!$A:$A,Configuration!$B:$B,0)</f>
        <v>Bretagne</v>
      </c>
      <c r="M141" s="2" t="str">
        <f>_xlfn.XLOOKUP(B141,Configuration!$K:$K,Configuration!$L:$L,0)</f>
        <v>Y</v>
      </c>
      <c r="N141" s="2">
        <f>SUMIFS('Src. vacsi-tot-a-reg-2021-05-13'!F:F,'Src. vacsi-tot-a-reg-2021-05-13'!$A:$A,$A141,'Src. vacsi-tot-a-reg-2021-05-13'!$K:$K,$B141)</f>
        <v>436709</v>
      </c>
      <c r="O141" s="2">
        <f>SUMIFS('Src. vacsi-tot-a-reg-2021-05-13'!I:I,'Src. vacsi-tot-a-reg-2021-05-13'!$A:$A,$A141,'Src. vacsi-tot-a-reg-2021-05-13'!$K:$K,$B141)</f>
        <v>123134</v>
      </c>
      <c r="P141" s="2">
        <f>SUMIFS('Src. vacsi-tot-a-reg-2021-05-13'!J:J,'Src. vacsi-tot-a-reg-2021-05-13'!$A:$A,$A141,'Src. vacsi-tot-a-reg-2021-05-13'!$K:$K,$B141)</f>
        <v>361760</v>
      </c>
    </row>
    <row r="142" spans="1:16" x14ac:dyDescent="0.25">
      <c r="A142">
        <v>53</v>
      </c>
      <c r="B142">
        <v>79</v>
      </c>
      <c r="C142" s="1">
        <v>44336</v>
      </c>
      <c r="D142">
        <v>146</v>
      </c>
      <c r="E142">
        <v>22</v>
      </c>
      <c r="F142">
        <v>64</v>
      </c>
      <c r="G142">
        <v>46</v>
      </c>
      <c r="H142">
        <v>14</v>
      </c>
      <c r="I142">
        <v>1437</v>
      </c>
      <c r="J142">
        <v>302</v>
      </c>
      <c r="K142" s="2" t="str">
        <f>_xlfn.XLOOKUP(A142,Configuration!$A:$A,Configuration!$C:$C,0)</f>
        <v>Métropole</v>
      </c>
      <c r="L142" s="3" t="str">
        <f>_xlfn.XLOOKUP(A142,Configuration!$A:$A,Configuration!$B:$B,0)</f>
        <v>Bretagne</v>
      </c>
      <c r="M142" s="2" t="str">
        <f>_xlfn.XLOOKUP(B142,Configuration!$K:$K,Configuration!$L:$L,0)</f>
        <v>Y</v>
      </c>
      <c r="N142" s="2">
        <f>SUMIFS('Src. vacsi-tot-a-reg-2021-05-13'!F:F,'Src. vacsi-tot-a-reg-2021-05-13'!$A:$A,$A142,'Src. vacsi-tot-a-reg-2021-05-13'!$K:$K,$B142)</f>
        <v>310902</v>
      </c>
      <c r="O142" s="2">
        <f>SUMIFS('Src. vacsi-tot-a-reg-2021-05-13'!I:I,'Src. vacsi-tot-a-reg-2021-05-13'!$A:$A,$A142,'Src. vacsi-tot-a-reg-2021-05-13'!$K:$K,$B142)</f>
        <v>24481</v>
      </c>
      <c r="P142" s="2">
        <f>SUMIFS('Src. vacsi-tot-a-reg-2021-05-13'!J:J,'Src. vacsi-tot-a-reg-2021-05-13'!$A:$A,$A142,'Src. vacsi-tot-a-reg-2021-05-13'!$K:$K,$B142)</f>
        <v>134839</v>
      </c>
    </row>
    <row r="143" spans="1:16" x14ac:dyDescent="0.25">
      <c r="A143">
        <v>53</v>
      </c>
      <c r="B143">
        <v>89</v>
      </c>
      <c r="C143" s="1">
        <v>44336</v>
      </c>
      <c r="D143">
        <v>165</v>
      </c>
      <c r="E143">
        <v>1</v>
      </c>
      <c r="F143">
        <v>82</v>
      </c>
      <c r="G143">
        <v>73</v>
      </c>
      <c r="H143">
        <v>9</v>
      </c>
      <c r="I143">
        <v>1745</v>
      </c>
      <c r="J143">
        <v>675</v>
      </c>
      <c r="K143" s="2" t="str">
        <f>_xlfn.XLOOKUP(A143,Configuration!$A:$A,Configuration!$C:$C,0)</f>
        <v>Métropole</v>
      </c>
      <c r="L143" s="3" t="str">
        <f>_xlfn.XLOOKUP(A143,Configuration!$A:$A,Configuration!$B:$B,0)</f>
        <v>Bretagne</v>
      </c>
      <c r="M143" s="2" t="str">
        <f>_xlfn.XLOOKUP(B143,Configuration!$K:$K,Configuration!$L:$L,0)</f>
        <v>Y</v>
      </c>
      <c r="N143" s="2">
        <f>SUMIFS('Src. vacsi-tot-a-reg-2021-05-13'!F:F,'Src. vacsi-tot-a-reg-2021-05-13'!$A:$A,$A143,'Src. vacsi-tot-a-reg-2021-05-13'!$K:$K,$B143)</f>
        <v>237637</v>
      </c>
      <c r="O143" s="2">
        <f>SUMIFS('Src. vacsi-tot-a-reg-2021-05-13'!I:I,'Src. vacsi-tot-a-reg-2021-05-13'!$A:$A,$A143,'Src. vacsi-tot-a-reg-2021-05-13'!$K:$K,$B143)</f>
        <v>41252</v>
      </c>
      <c r="P143" s="2">
        <f>SUMIFS('Src. vacsi-tot-a-reg-2021-05-13'!J:J,'Src. vacsi-tot-a-reg-2021-05-13'!$A:$A,$A143,'Src. vacsi-tot-a-reg-2021-05-13'!$K:$K,$B143)</f>
        <v>80542</v>
      </c>
    </row>
    <row r="144" spans="1:16" x14ac:dyDescent="0.25">
      <c r="A144">
        <v>53</v>
      </c>
      <c r="B144">
        <v>90</v>
      </c>
      <c r="C144" s="1">
        <v>44336</v>
      </c>
      <c r="D144">
        <v>75</v>
      </c>
      <c r="E144">
        <v>0</v>
      </c>
      <c r="F144">
        <v>32</v>
      </c>
      <c r="G144">
        <v>41</v>
      </c>
      <c r="H144">
        <v>2</v>
      </c>
      <c r="I144">
        <v>735</v>
      </c>
      <c r="J144">
        <v>419</v>
      </c>
      <c r="K144" s="2" t="str">
        <f>_xlfn.XLOOKUP(A144,Configuration!$A:$A,Configuration!$C:$C,0)</f>
        <v>Métropole</v>
      </c>
      <c r="L144" s="3" t="str">
        <f>_xlfn.XLOOKUP(A144,Configuration!$A:$A,Configuration!$B:$B,0)</f>
        <v>Bretagne</v>
      </c>
      <c r="M144" s="2" t="str">
        <f>_xlfn.XLOOKUP(B144,Configuration!$K:$K,Configuration!$L:$L,0)</f>
        <v>Y</v>
      </c>
      <c r="N144" s="2">
        <f>SUMIFS('Src. vacsi-tot-a-reg-2021-05-13'!F:F,'Src. vacsi-tot-a-reg-2021-05-13'!$A:$A,$A144,'Src. vacsi-tot-a-reg-2021-05-13'!$K:$K,$B144)</f>
        <v>0</v>
      </c>
      <c r="O144" s="2">
        <f>SUMIFS('Src. vacsi-tot-a-reg-2021-05-13'!I:I,'Src. vacsi-tot-a-reg-2021-05-13'!$A:$A,$A144,'Src. vacsi-tot-a-reg-2021-05-13'!$K:$K,$B144)</f>
        <v>0</v>
      </c>
      <c r="P144" s="2">
        <f>SUMIFS('Src. vacsi-tot-a-reg-2021-05-13'!J:J,'Src. vacsi-tot-a-reg-2021-05-13'!$A:$A,$A144,'Src. vacsi-tot-a-reg-2021-05-13'!$K:$K,$B144)</f>
        <v>0</v>
      </c>
    </row>
    <row r="145" spans="1:16" x14ac:dyDescent="0.25">
      <c r="A145">
        <v>75</v>
      </c>
      <c r="B145">
        <v>0</v>
      </c>
      <c r="C145" s="1">
        <v>44336</v>
      </c>
      <c r="D145">
        <v>1035</v>
      </c>
      <c r="E145">
        <v>184</v>
      </c>
      <c r="F145">
        <v>550</v>
      </c>
      <c r="G145">
        <v>294</v>
      </c>
      <c r="H145">
        <v>7</v>
      </c>
      <c r="I145">
        <v>16095</v>
      </c>
      <c r="J145">
        <v>3705</v>
      </c>
      <c r="K145" s="2" t="str">
        <f>_xlfn.XLOOKUP(A145,Configuration!$A:$A,Configuration!$C:$C,0)</f>
        <v>Métropole</v>
      </c>
      <c r="L145" s="3" t="str">
        <f>_xlfn.XLOOKUP(A145,Configuration!$A:$A,Configuration!$B:$B,0)</f>
        <v>Nouvelle-Aquitaine</v>
      </c>
      <c r="M145" s="2" t="str">
        <f>_xlfn.XLOOKUP(B145,Configuration!$K:$K,Configuration!$L:$L,0)</f>
        <v>N</v>
      </c>
      <c r="N145" s="2">
        <f>SUMIFS('Src. vacsi-tot-a-reg-2021-05-13'!F:F,'Src. vacsi-tot-a-reg-2021-05-13'!$A:$A,$A145,'Src. vacsi-tot-a-reg-2021-05-13'!$K:$K,$B145)</f>
        <v>5999982</v>
      </c>
      <c r="O145" s="2">
        <f>SUMIFS('Src. vacsi-tot-a-reg-2021-05-13'!I:I,'Src. vacsi-tot-a-reg-2021-05-13'!$A:$A,$A145,'Src. vacsi-tot-a-reg-2021-05-13'!$K:$K,$B145)</f>
        <v>3843843</v>
      </c>
      <c r="P145" s="2">
        <f>SUMIFS('Src. vacsi-tot-a-reg-2021-05-13'!J:J,'Src. vacsi-tot-a-reg-2021-05-13'!$A:$A,$A145,'Src. vacsi-tot-a-reg-2021-05-13'!$K:$K,$B145)</f>
        <v>4960796</v>
      </c>
    </row>
    <row r="146" spans="1:16" x14ac:dyDescent="0.25">
      <c r="A146">
        <v>75</v>
      </c>
      <c r="B146">
        <v>9</v>
      </c>
      <c r="C146" s="1">
        <v>44336</v>
      </c>
      <c r="D146">
        <v>5</v>
      </c>
      <c r="E146">
        <v>0</v>
      </c>
      <c r="F146">
        <v>5</v>
      </c>
      <c r="G146">
        <v>0</v>
      </c>
      <c r="H146">
        <v>0</v>
      </c>
      <c r="I146">
        <v>102</v>
      </c>
      <c r="J146">
        <v>0</v>
      </c>
      <c r="K146" s="2" t="str">
        <f>_xlfn.XLOOKUP(A146,Configuration!$A:$A,Configuration!$C:$C,0)</f>
        <v>Métropole</v>
      </c>
      <c r="L146" s="3" t="str">
        <f>_xlfn.XLOOKUP(A146,Configuration!$A:$A,Configuration!$B:$B,0)</f>
        <v>Nouvelle-Aquitaine</v>
      </c>
      <c r="M146" s="2" t="str">
        <f>_xlfn.XLOOKUP(B146,Configuration!$K:$K,Configuration!$L:$L,0)</f>
        <v>N</v>
      </c>
      <c r="N146" s="2">
        <f>SUMIFS('Src. vacsi-tot-a-reg-2021-05-13'!F:F,'Src. vacsi-tot-a-reg-2021-05-13'!$A:$A,$A146,'Src. vacsi-tot-a-reg-2021-05-13'!$K:$K,$B146)</f>
        <v>0</v>
      </c>
      <c r="O146" s="2">
        <f>SUMIFS('Src. vacsi-tot-a-reg-2021-05-13'!I:I,'Src. vacsi-tot-a-reg-2021-05-13'!$A:$A,$A146,'Src. vacsi-tot-a-reg-2021-05-13'!$K:$K,$B146)</f>
        <v>0</v>
      </c>
      <c r="P146" s="2">
        <f>SUMIFS('Src. vacsi-tot-a-reg-2021-05-13'!J:J,'Src. vacsi-tot-a-reg-2021-05-13'!$A:$A,$A146,'Src. vacsi-tot-a-reg-2021-05-13'!$K:$K,$B146)</f>
        <v>0</v>
      </c>
    </row>
    <row r="147" spans="1:16" x14ac:dyDescent="0.25">
      <c r="A147">
        <v>75</v>
      </c>
      <c r="B147">
        <v>19</v>
      </c>
      <c r="C147" s="1">
        <v>44336</v>
      </c>
      <c r="D147">
        <v>2</v>
      </c>
      <c r="E147">
        <v>1</v>
      </c>
      <c r="F147">
        <v>0</v>
      </c>
      <c r="G147">
        <v>0</v>
      </c>
      <c r="H147">
        <v>1</v>
      </c>
      <c r="I147">
        <v>130</v>
      </c>
      <c r="J147">
        <v>0</v>
      </c>
      <c r="K147" s="2" t="str">
        <f>_xlfn.XLOOKUP(A147,Configuration!$A:$A,Configuration!$C:$C,0)</f>
        <v>Métropole</v>
      </c>
      <c r="L147" s="3" t="str">
        <f>_xlfn.XLOOKUP(A147,Configuration!$A:$A,Configuration!$B:$B,0)</f>
        <v>Nouvelle-Aquitaine</v>
      </c>
      <c r="M147" s="2" t="str">
        <f>_xlfn.XLOOKUP(B147,Configuration!$K:$K,Configuration!$L:$L,0)</f>
        <v>N</v>
      </c>
      <c r="N147" s="2">
        <f>SUMIFS('Src. vacsi-tot-a-reg-2021-05-13'!F:F,'Src. vacsi-tot-a-reg-2021-05-13'!$A:$A,$A147,'Src. vacsi-tot-a-reg-2021-05-13'!$K:$K,$B147)</f>
        <v>0</v>
      </c>
      <c r="O147" s="2">
        <f>SUMIFS('Src. vacsi-tot-a-reg-2021-05-13'!I:I,'Src. vacsi-tot-a-reg-2021-05-13'!$A:$A,$A147,'Src. vacsi-tot-a-reg-2021-05-13'!$K:$K,$B147)</f>
        <v>0</v>
      </c>
      <c r="P147" s="2">
        <f>SUMIFS('Src. vacsi-tot-a-reg-2021-05-13'!J:J,'Src. vacsi-tot-a-reg-2021-05-13'!$A:$A,$A147,'Src. vacsi-tot-a-reg-2021-05-13'!$K:$K,$B147)</f>
        <v>0</v>
      </c>
    </row>
    <row r="148" spans="1:16" x14ac:dyDescent="0.25">
      <c r="A148">
        <v>75</v>
      </c>
      <c r="B148">
        <v>29</v>
      </c>
      <c r="C148" s="1">
        <v>44336</v>
      </c>
      <c r="D148">
        <v>18</v>
      </c>
      <c r="E148">
        <v>4</v>
      </c>
      <c r="F148">
        <v>11</v>
      </c>
      <c r="G148">
        <v>2</v>
      </c>
      <c r="H148">
        <v>1</v>
      </c>
      <c r="I148">
        <v>455</v>
      </c>
      <c r="J148">
        <v>2</v>
      </c>
      <c r="K148" s="2" t="str">
        <f>_xlfn.XLOOKUP(A148,Configuration!$A:$A,Configuration!$C:$C,0)</f>
        <v>Métropole</v>
      </c>
      <c r="L148" s="3" t="str">
        <f>_xlfn.XLOOKUP(A148,Configuration!$A:$A,Configuration!$B:$B,0)</f>
        <v>Nouvelle-Aquitaine</v>
      </c>
      <c r="M148" s="2" t="str">
        <f>_xlfn.XLOOKUP(B148,Configuration!$K:$K,Configuration!$L:$L,0)</f>
        <v>N</v>
      </c>
      <c r="N148" s="2">
        <f>SUMIFS('Src. vacsi-tot-a-reg-2021-05-13'!F:F,'Src. vacsi-tot-a-reg-2021-05-13'!$A:$A,$A148,'Src. vacsi-tot-a-reg-2021-05-13'!$K:$K,$B148)</f>
        <v>737185</v>
      </c>
      <c r="O148" s="2">
        <f>SUMIFS('Src. vacsi-tot-a-reg-2021-05-13'!I:I,'Src. vacsi-tot-a-reg-2021-05-13'!$A:$A,$A148,'Src. vacsi-tot-a-reg-2021-05-13'!$K:$K,$B148)</f>
        <v>665674</v>
      </c>
      <c r="P148" s="2">
        <f>SUMIFS('Src. vacsi-tot-a-reg-2021-05-13'!J:J,'Src. vacsi-tot-a-reg-2021-05-13'!$A:$A,$A148,'Src. vacsi-tot-a-reg-2021-05-13'!$K:$K,$B148)</f>
        <v>712411</v>
      </c>
    </row>
    <row r="149" spans="1:16" x14ac:dyDescent="0.25">
      <c r="A149">
        <v>75</v>
      </c>
      <c r="B149">
        <v>39</v>
      </c>
      <c r="C149" s="1">
        <v>44336</v>
      </c>
      <c r="D149">
        <v>13</v>
      </c>
      <c r="E149">
        <v>3</v>
      </c>
      <c r="F149">
        <v>9</v>
      </c>
      <c r="G149">
        <v>1</v>
      </c>
      <c r="H149">
        <v>0</v>
      </c>
      <c r="I149">
        <v>667</v>
      </c>
      <c r="J149">
        <v>3</v>
      </c>
      <c r="K149" s="2" t="str">
        <f>_xlfn.XLOOKUP(A149,Configuration!$A:$A,Configuration!$C:$C,0)</f>
        <v>Métropole</v>
      </c>
      <c r="L149" s="3" t="str">
        <f>_xlfn.XLOOKUP(A149,Configuration!$A:$A,Configuration!$B:$B,0)</f>
        <v>Nouvelle-Aquitaine</v>
      </c>
      <c r="M149" s="2" t="str">
        <f>_xlfn.XLOOKUP(B149,Configuration!$K:$K,Configuration!$L:$L,0)</f>
        <v>N</v>
      </c>
      <c r="N149" s="2">
        <f>SUMIFS('Src. vacsi-tot-a-reg-2021-05-13'!F:F,'Src. vacsi-tot-a-reg-2021-05-13'!$A:$A,$A149,'Src. vacsi-tot-a-reg-2021-05-13'!$K:$K,$B149)</f>
        <v>679104</v>
      </c>
      <c r="O149" s="2">
        <f>SUMIFS('Src. vacsi-tot-a-reg-2021-05-13'!I:I,'Src. vacsi-tot-a-reg-2021-05-13'!$A:$A,$A149,'Src. vacsi-tot-a-reg-2021-05-13'!$K:$K,$B149)</f>
        <v>575422</v>
      </c>
      <c r="P149" s="2">
        <f>SUMIFS('Src. vacsi-tot-a-reg-2021-05-13'!J:J,'Src. vacsi-tot-a-reg-2021-05-13'!$A:$A,$A149,'Src. vacsi-tot-a-reg-2021-05-13'!$K:$K,$B149)</f>
        <v>641355</v>
      </c>
    </row>
    <row r="150" spans="1:16" x14ac:dyDescent="0.25">
      <c r="A150">
        <v>75</v>
      </c>
      <c r="B150">
        <v>49</v>
      </c>
      <c r="C150" s="1">
        <v>44336</v>
      </c>
      <c r="D150">
        <v>41</v>
      </c>
      <c r="E150">
        <v>14</v>
      </c>
      <c r="F150">
        <v>26</v>
      </c>
      <c r="G150">
        <v>1</v>
      </c>
      <c r="H150">
        <v>0</v>
      </c>
      <c r="I150">
        <v>1127</v>
      </c>
      <c r="J150">
        <v>25</v>
      </c>
      <c r="K150" s="2" t="str">
        <f>_xlfn.XLOOKUP(A150,Configuration!$A:$A,Configuration!$C:$C,0)</f>
        <v>Métropole</v>
      </c>
      <c r="L150" s="3" t="str">
        <f>_xlfn.XLOOKUP(A150,Configuration!$A:$A,Configuration!$B:$B,0)</f>
        <v>Nouvelle-Aquitaine</v>
      </c>
      <c r="M150" s="2" t="str">
        <f>_xlfn.XLOOKUP(B150,Configuration!$K:$K,Configuration!$L:$L,0)</f>
        <v>N</v>
      </c>
      <c r="N150" s="2">
        <f>SUMIFS('Src. vacsi-tot-a-reg-2021-05-13'!F:F,'Src. vacsi-tot-a-reg-2021-05-13'!$A:$A,$A150,'Src. vacsi-tot-a-reg-2021-05-13'!$K:$K,$B150)</f>
        <v>757513</v>
      </c>
      <c r="O150" s="2">
        <f>SUMIFS('Src. vacsi-tot-a-reg-2021-05-13'!I:I,'Src. vacsi-tot-a-reg-2021-05-13'!$A:$A,$A150,'Src. vacsi-tot-a-reg-2021-05-13'!$K:$K,$B150)</f>
        <v>585062</v>
      </c>
      <c r="P150" s="2">
        <f>SUMIFS('Src. vacsi-tot-a-reg-2021-05-13'!J:J,'Src. vacsi-tot-a-reg-2021-05-13'!$A:$A,$A150,'Src. vacsi-tot-a-reg-2021-05-13'!$K:$K,$B150)</f>
        <v>699979</v>
      </c>
    </row>
    <row r="151" spans="1:16" x14ac:dyDescent="0.25">
      <c r="A151">
        <v>75</v>
      </c>
      <c r="B151">
        <v>59</v>
      </c>
      <c r="C151" s="1">
        <v>44336</v>
      </c>
      <c r="D151">
        <v>107</v>
      </c>
      <c r="E151">
        <v>33</v>
      </c>
      <c r="F151">
        <v>60</v>
      </c>
      <c r="G151">
        <v>13</v>
      </c>
      <c r="H151">
        <v>1</v>
      </c>
      <c r="I151">
        <v>2006</v>
      </c>
      <c r="J151">
        <v>96</v>
      </c>
      <c r="K151" s="2" t="str">
        <f>_xlfn.XLOOKUP(A151,Configuration!$A:$A,Configuration!$C:$C,0)</f>
        <v>Métropole</v>
      </c>
      <c r="L151" s="3" t="str">
        <f>_xlfn.XLOOKUP(A151,Configuration!$A:$A,Configuration!$B:$B,0)</f>
        <v>Nouvelle-Aquitaine</v>
      </c>
      <c r="M151" s="2" t="str">
        <f>_xlfn.XLOOKUP(B151,Configuration!$K:$K,Configuration!$L:$L,0)</f>
        <v>N</v>
      </c>
      <c r="N151" s="2">
        <f>SUMIFS('Src. vacsi-tot-a-reg-2021-05-13'!F:F,'Src. vacsi-tot-a-reg-2021-05-13'!$A:$A,$A151,'Src. vacsi-tot-a-reg-2021-05-13'!$K:$K,$B151)</f>
        <v>804241</v>
      </c>
      <c r="O151" s="2">
        <f>SUMIFS('Src. vacsi-tot-a-reg-2021-05-13'!I:I,'Src. vacsi-tot-a-reg-2021-05-13'!$A:$A,$A151,'Src. vacsi-tot-a-reg-2021-05-13'!$K:$K,$B151)</f>
        <v>435563</v>
      </c>
      <c r="P151" s="2">
        <f>SUMIFS('Src. vacsi-tot-a-reg-2021-05-13'!J:J,'Src. vacsi-tot-a-reg-2021-05-13'!$A:$A,$A151,'Src. vacsi-tot-a-reg-2021-05-13'!$K:$K,$B151)</f>
        <v>687557</v>
      </c>
    </row>
    <row r="152" spans="1:16" x14ac:dyDescent="0.25">
      <c r="A152">
        <v>75</v>
      </c>
      <c r="B152">
        <v>69</v>
      </c>
      <c r="C152" s="1">
        <v>44336</v>
      </c>
      <c r="D152">
        <v>178</v>
      </c>
      <c r="E152">
        <v>59</v>
      </c>
      <c r="F152">
        <v>76</v>
      </c>
      <c r="G152">
        <v>40</v>
      </c>
      <c r="H152">
        <v>3</v>
      </c>
      <c r="I152">
        <v>2696</v>
      </c>
      <c r="J152">
        <v>296</v>
      </c>
      <c r="K152" s="2" t="str">
        <f>_xlfn.XLOOKUP(A152,Configuration!$A:$A,Configuration!$C:$C,0)</f>
        <v>Métropole</v>
      </c>
      <c r="L152" s="3" t="str">
        <f>_xlfn.XLOOKUP(A152,Configuration!$A:$A,Configuration!$B:$B,0)</f>
        <v>Nouvelle-Aquitaine</v>
      </c>
      <c r="M152" s="2" t="str">
        <f>_xlfn.XLOOKUP(B152,Configuration!$K:$K,Configuration!$L:$L,0)</f>
        <v>Y</v>
      </c>
      <c r="N152" s="2">
        <f>SUMIFS('Src. vacsi-tot-a-reg-2021-05-13'!F:F,'Src. vacsi-tot-a-reg-2021-05-13'!$A:$A,$A152,'Src. vacsi-tot-a-reg-2021-05-13'!$K:$K,$B152)</f>
        <v>809683</v>
      </c>
      <c r="O152" s="2">
        <f>SUMIFS('Src. vacsi-tot-a-reg-2021-05-13'!I:I,'Src. vacsi-tot-a-reg-2021-05-13'!$A:$A,$A152,'Src. vacsi-tot-a-reg-2021-05-13'!$K:$K,$B152)</f>
        <v>252729</v>
      </c>
      <c r="P152" s="2">
        <f>SUMIFS('Src. vacsi-tot-a-reg-2021-05-13'!J:J,'Src. vacsi-tot-a-reg-2021-05-13'!$A:$A,$A152,'Src. vacsi-tot-a-reg-2021-05-13'!$K:$K,$B152)</f>
        <v>638830</v>
      </c>
    </row>
    <row r="153" spans="1:16" x14ac:dyDescent="0.25">
      <c r="A153">
        <v>75</v>
      </c>
      <c r="B153">
        <v>79</v>
      </c>
      <c r="C153" s="1">
        <v>44336</v>
      </c>
      <c r="D153">
        <v>231</v>
      </c>
      <c r="E153">
        <v>46</v>
      </c>
      <c r="F153">
        <v>105</v>
      </c>
      <c r="G153">
        <v>79</v>
      </c>
      <c r="H153">
        <v>1</v>
      </c>
      <c r="I153">
        <v>3161</v>
      </c>
      <c r="J153">
        <v>734</v>
      </c>
      <c r="K153" s="2" t="str">
        <f>_xlfn.XLOOKUP(A153,Configuration!$A:$A,Configuration!$C:$C,0)</f>
        <v>Métropole</v>
      </c>
      <c r="L153" s="3" t="str">
        <f>_xlfn.XLOOKUP(A153,Configuration!$A:$A,Configuration!$B:$B,0)</f>
        <v>Nouvelle-Aquitaine</v>
      </c>
      <c r="M153" s="2" t="str">
        <f>_xlfn.XLOOKUP(B153,Configuration!$K:$K,Configuration!$L:$L,0)</f>
        <v>Y</v>
      </c>
      <c r="N153" s="2">
        <f>SUMIFS('Src. vacsi-tot-a-reg-2021-05-13'!F:F,'Src. vacsi-tot-a-reg-2021-05-13'!$A:$A,$A153,'Src. vacsi-tot-a-reg-2021-05-13'!$K:$K,$B153)</f>
        <v>601384</v>
      </c>
      <c r="O153" s="2">
        <f>SUMIFS('Src. vacsi-tot-a-reg-2021-05-13'!I:I,'Src. vacsi-tot-a-reg-2021-05-13'!$A:$A,$A153,'Src. vacsi-tot-a-reg-2021-05-13'!$K:$K,$B153)</f>
        <v>75499</v>
      </c>
      <c r="P153" s="2">
        <f>SUMIFS('Src. vacsi-tot-a-reg-2021-05-13'!J:J,'Src. vacsi-tot-a-reg-2021-05-13'!$A:$A,$A153,'Src. vacsi-tot-a-reg-2021-05-13'!$K:$K,$B153)</f>
        <v>256357</v>
      </c>
    </row>
    <row r="154" spans="1:16" x14ac:dyDescent="0.25">
      <c r="A154">
        <v>75</v>
      </c>
      <c r="B154">
        <v>89</v>
      </c>
      <c r="C154" s="1">
        <v>44336</v>
      </c>
      <c r="D154">
        <v>288</v>
      </c>
      <c r="E154">
        <v>19</v>
      </c>
      <c r="F154">
        <v>165</v>
      </c>
      <c r="G154">
        <v>104</v>
      </c>
      <c r="H154">
        <v>0</v>
      </c>
      <c r="I154">
        <v>3762</v>
      </c>
      <c r="J154">
        <v>1532</v>
      </c>
      <c r="K154" s="2" t="str">
        <f>_xlfn.XLOOKUP(A154,Configuration!$A:$A,Configuration!$C:$C,0)</f>
        <v>Métropole</v>
      </c>
      <c r="L154" s="3" t="str">
        <f>_xlfn.XLOOKUP(A154,Configuration!$A:$A,Configuration!$B:$B,0)</f>
        <v>Nouvelle-Aquitaine</v>
      </c>
      <c r="M154" s="2" t="str">
        <f>_xlfn.XLOOKUP(B154,Configuration!$K:$K,Configuration!$L:$L,0)</f>
        <v>Y</v>
      </c>
      <c r="N154" s="2">
        <f>SUMIFS('Src. vacsi-tot-a-reg-2021-05-13'!F:F,'Src. vacsi-tot-a-reg-2021-05-13'!$A:$A,$A154,'Src. vacsi-tot-a-reg-2021-05-13'!$K:$K,$B154)</f>
        <v>459094</v>
      </c>
      <c r="O154" s="2">
        <f>SUMIFS('Src. vacsi-tot-a-reg-2021-05-13'!I:I,'Src. vacsi-tot-a-reg-2021-05-13'!$A:$A,$A154,'Src. vacsi-tot-a-reg-2021-05-13'!$K:$K,$B154)</f>
        <v>103015</v>
      </c>
      <c r="P154" s="2">
        <f>SUMIFS('Src. vacsi-tot-a-reg-2021-05-13'!J:J,'Src. vacsi-tot-a-reg-2021-05-13'!$A:$A,$A154,'Src. vacsi-tot-a-reg-2021-05-13'!$K:$K,$B154)</f>
        <v>172704</v>
      </c>
    </row>
    <row r="155" spans="1:16" x14ac:dyDescent="0.25">
      <c r="A155">
        <v>75</v>
      </c>
      <c r="B155">
        <v>90</v>
      </c>
      <c r="C155" s="1">
        <v>44336</v>
      </c>
      <c r="D155">
        <v>147</v>
      </c>
      <c r="E155">
        <v>3</v>
      </c>
      <c r="F155">
        <v>90</v>
      </c>
      <c r="G155">
        <v>54</v>
      </c>
      <c r="H155">
        <v>0</v>
      </c>
      <c r="I155">
        <v>1878</v>
      </c>
      <c r="J155">
        <v>1004</v>
      </c>
      <c r="K155" s="2" t="str">
        <f>_xlfn.XLOOKUP(A155,Configuration!$A:$A,Configuration!$C:$C,0)</f>
        <v>Métropole</v>
      </c>
      <c r="L155" s="3" t="str">
        <f>_xlfn.XLOOKUP(A155,Configuration!$A:$A,Configuration!$B:$B,0)</f>
        <v>Nouvelle-Aquitaine</v>
      </c>
      <c r="M155" s="2" t="str">
        <f>_xlfn.XLOOKUP(B155,Configuration!$K:$K,Configuration!$L:$L,0)</f>
        <v>Y</v>
      </c>
      <c r="N155" s="2">
        <f>SUMIFS('Src. vacsi-tot-a-reg-2021-05-13'!F:F,'Src. vacsi-tot-a-reg-2021-05-13'!$A:$A,$A155,'Src. vacsi-tot-a-reg-2021-05-13'!$K:$K,$B155)</f>
        <v>0</v>
      </c>
      <c r="O155" s="2">
        <f>SUMIFS('Src. vacsi-tot-a-reg-2021-05-13'!I:I,'Src. vacsi-tot-a-reg-2021-05-13'!$A:$A,$A155,'Src. vacsi-tot-a-reg-2021-05-13'!$K:$K,$B155)</f>
        <v>0</v>
      </c>
      <c r="P155" s="2">
        <f>SUMIFS('Src. vacsi-tot-a-reg-2021-05-13'!J:J,'Src. vacsi-tot-a-reg-2021-05-13'!$A:$A,$A155,'Src. vacsi-tot-a-reg-2021-05-13'!$K:$K,$B155)</f>
        <v>0</v>
      </c>
    </row>
    <row r="156" spans="1:16" x14ac:dyDescent="0.25">
      <c r="A156">
        <v>76</v>
      </c>
      <c r="B156">
        <v>0</v>
      </c>
      <c r="C156" s="1">
        <v>44336</v>
      </c>
      <c r="D156">
        <v>1148</v>
      </c>
      <c r="E156">
        <v>219</v>
      </c>
      <c r="F156">
        <v>506</v>
      </c>
      <c r="G156">
        <v>411</v>
      </c>
      <c r="H156">
        <v>12</v>
      </c>
      <c r="I156">
        <v>20472</v>
      </c>
      <c r="J156">
        <v>4432</v>
      </c>
      <c r="K156" s="2" t="str">
        <f>_xlfn.XLOOKUP(A156,Configuration!$A:$A,Configuration!$C:$C,0)</f>
        <v>Métropole</v>
      </c>
      <c r="L156" s="3" t="str">
        <f>_xlfn.XLOOKUP(A156,Configuration!$A:$A,Configuration!$B:$B,0)</f>
        <v>Occitanie</v>
      </c>
      <c r="M156" s="2" t="str">
        <f>_xlfn.XLOOKUP(B156,Configuration!$K:$K,Configuration!$L:$L,0)</f>
        <v>N</v>
      </c>
      <c r="N156" s="2">
        <f>SUMIFS('Src. vacsi-tot-a-reg-2021-05-13'!F:F,'Src. vacsi-tot-a-reg-2021-05-13'!$A:$A,$A156,'Src. vacsi-tot-a-reg-2021-05-13'!$K:$K,$B156)</f>
        <v>5924858</v>
      </c>
      <c r="O156" s="2">
        <f>SUMIFS('Src. vacsi-tot-a-reg-2021-05-13'!I:I,'Src. vacsi-tot-a-reg-2021-05-13'!$A:$A,$A156,'Src. vacsi-tot-a-reg-2021-05-13'!$K:$K,$B156)</f>
        <v>3919445</v>
      </c>
      <c r="P156" s="2">
        <f>SUMIFS('Src. vacsi-tot-a-reg-2021-05-13'!J:J,'Src. vacsi-tot-a-reg-2021-05-13'!$A:$A,$A156,'Src. vacsi-tot-a-reg-2021-05-13'!$K:$K,$B156)</f>
        <v>4943548</v>
      </c>
    </row>
    <row r="157" spans="1:16" x14ac:dyDescent="0.25">
      <c r="A157">
        <v>76</v>
      </c>
      <c r="B157">
        <v>9</v>
      </c>
      <c r="C157" s="1">
        <v>44336</v>
      </c>
      <c r="D157">
        <v>1</v>
      </c>
      <c r="E157">
        <v>0</v>
      </c>
      <c r="F157">
        <v>1</v>
      </c>
      <c r="G157">
        <v>0</v>
      </c>
      <c r="H157">
        <v>0</v>
      </c>
      <c r="I157">
        <v>154</v>
      </c>
      <c r="J157">
        <v>0</v>
      </c>
      <c r="K157" s="2" t="str">
        <f>_xlfn.XLOOKUP(A157,Configuration!$A:$A,Configuration!$C:$C,0)</f>
        <v>Métropole</v>
      </c>
      <c r="L157" s="3" t="str">
        <f>_xlfn.XLOOKUP(A157,Configuration!$A:$A,Configuration!$B:$B,0)</f>
        <v>Occitanie</v>
      </c>
      <c r="M157" s="2" t="str">
        <f>_xlfn.XLOOKUP(B157,Configuration!$K:$K,Configuration!$L:$L,0)</f>
        <v>N</v>
      </c>
      <c r="N157" s="2">
        <f>SUMIFS('Src. vacsi-tot-a-reg-2021-05-13'!F:F,'Src. vacsi-tot-a-reg-2021-05-13'!$A:$A,$A157,'Src. vacsi-tot-a-reg-2021-05-13'!$K:$K,$B157)</f>
        <v>0</v>
      </c>
      <c r="O157" s="2">
        <f>SUMIFS('Src. vacsi-tot-a-reg-2021-05-13'!I:I,'Src. vacsi-tot-a-reg-2021-05-13'!$A:$A,$A157,'Src. vacsi-tot-a-reg-2021-05-13'!$K:$K,$B157)</f>
        <v>0</v>
      </c>
      <c r="P157" s="2">
        <f>SUMIFS('Src. vacsi-tot-a-reg-2021-05-13'!J:J,'Src. vacsi-tot-a-reg-2021-05-13'!$A:$A,$A157,'Src. vacsi-tot-a-reg-2021-05-13'!$K:$K,$B157)</f>
        <v>0</v>
      </c>
    </row>
    <row r="158" spans="1:16" x14ac:dyDescent="0.25">
      <c r="A158">
        <v>76</v>
      </c>
      <c r="B158">
        <v>19</v>
      </c>
      <c r="C158" s="1">
        <v>44336</v>
      </c>
      <c r="D158">
        <v>6</v>
      </c>
      <c r="E158">
        <v>0</v>
      </c>
      <c r="F158">
        <v>6</v>
      </c>
      <c r="G158">
        <v>0</v>
      </c>
      <c r="H158">
        <v>0</v>
      </c>
      <c r="I158">
        <v>181</v>
      </c>
      <c r="J158">
        <v>0</v>
      </c>
      <c r="K158" s="2" t="str">
        <f>_xlfn.XLOOKUP(A158,Configuration!$A:$A,Configuration!$C:$C,0)</f>
        <v>Métropole</v>
      </c>
      <c r="L158" s="3" t="str">
        <f>_xlfn.XLOOKUP(A158,Configuration!$A:$A,Configuration!$B:$B,0)</f>
        <v>Occitanie</v>
      </c>
      <c r="M158" s="2" t="str">
        <f>_xlfn.XLOOKUP(B158,Configuration!$K:$K,Configuration!$L:$L,0)</f>
        <v>N</v>
      </c>
      <c r="N158" s="2">
        <f>SUMIFS('Src. vacsi-tot-a-reg-2021-05-13'!F:F,'Src. vacsi-tot-a-reg-2021-05-13'!$A:$A,$A158,'Src. vacsi-tot-a-reg-2021-05-13'!$K:$K,$B158)</f>
        <v>0</v>
      </c>
      <c r="O158" s="2">
        <f>SUMIFS('Src. vacsi-tot-a-reg-2021-05-13'!I:I,'Src. vacsi-tot-a-reg-2021-05-13'!$A:$A,$A158,'Src. vacsi-tot-a-reg-2021-05-13'!$K:$K,$B158)</f>
        <v>0</v>
      </c>
      <c r="P158" s="2">
        <f>SUMIFS('Src. vacsi-tot-a-reg-2021-05-13'!J:J,'Src. vacsi-tot-a-reg-2021-05-13'!$A:$A,$A158,'Src. vacsi-tot-a-reg-2021-05-13'!$K:$K,$B158)</f>
        <v>0</v>
      </c>
    </row>
    <row r="159" spans="1:16" x14ac:dyDescent="0.25">
      <c r="A159">
        <v>76</v>
      </c>
      <c r="B159">
        <v>29</v>
      </c>
      <c r="C159" s="1">
        <v>44336</v>
      </c>
      <c r="D159">
        <v>12</v>
      </c>
      <c r="E159">
        <v>1</v>
      </c>
      <c r="F159">
        <v>11</v>
      </c>
      <c r="G159">
        <v>0</v>
      </c>
      <c r="H159">
        <v>0</v>
      </c>
      <c r="I159">
        <v>555</v>
      </c>
      <c r="J159">
        <v>3</v>
      </c>
      <c r="K159" s="2" t="str">
        <f>_xlfn.XLOOKUP(A159,Configuration!$A:$A,Configuration!$C:$C,0)</f>
        <v>Métropole</v>
      </c>
      <c r="L159" s="3" t="str">
        <f>_xlfn.XLOOKUP(A159,Configuration!$A:$A,Configuration!$B:$B,0)</f>
        <v>Occitanie</v>
      </c>
      <c r="M159" s="2" t="str">
        <f>_xlfn.XLOOKUP(B159,Configuration!$K:$K,Configuration!$L:$L,0)</f>
        <v>N</v>
      </c>
      <c r="N159" s="2">
        <f>SUMIFS('Src. vacsi-tot-a-reg-2021-05-13'!F:F,'Src. vacsi-tot-a-reg-2021-05-13'!$A:$A,$A159,'Src. vacsi-tot-a-reg-2021-05-13'!$K:$K,$B159)</f>
        <v>778710</v>
      </c>
      <c r="O159" s="2">
        <f>SUMIFS('Src. vacsi-tot-a-reg-2021-05-13'!I:I,'Src. vacsi-tot-a-reg-2021-05-13'!$A:$A,$A159,'Src. vacsi-tot-a-reg-2021-05-13'!$K:$K,$B159)</f>
        <v>705574</v>
      </c>
      <c r="P159" s="2">
        <f>SUMIFS('Src. vacsi-tot-a-reg-2021-05-13'!J:J,'Src. vacsi-tot-a-reg-2021-05-13'!$A:$A,$A159,'Src. vacsi-tot-a-reg-2021-05-13'!$K:$K,$B159)</f>
        <v>754428</v>
      </c>
    </row>
    <row r="160" spans="1:16" x14ac:dyDescent="0.25">
      <c r="A160">
        <v>76</v>
      </c>
      <c r="B160">
        <v>39</v>
      </c>
      <c r="C160" s="1">
        <v>44336</v>
      </c>
      <c r="D160">
        <v>26</v>
      </c>
      <c r="E160">
        <v>6</v>
      </c>
      <c r="F160">
        <v>19</v>
      </c>
      <c r="G160">
        <v>0</v>
      </c>
      <c r="H160">
        <v>1</v>
      </c>
      <c r="I160">
        <v>908</v>
      </c>
      <c r="J160">
        <v>5</v>
      </c>
      <c r="K160" s="2" t="str">
        <f>_xlfn.XLOOKUP(A160,Configuration!$A:$A,Configuration!$C:$C,0)</f>
        <v>Métropole</v>
      </c>
      <c r="L160" s="3" t="str">
        <f>_xlfn.XLOOKUP(A160,Configuration!$A:$A,Configuration!$B:$B,0)</f>
        <v>Occitanie</v>
      </c>
      <c r="M160" s="2" t="str">
        <f>_xlfn.XLOOKUP(B160,Configuration!$K:$K,Configuration!$L:$L,0)</f>
        <v>N</v>
      </c>
      <c r="N160" s="2">
        <f>SUMIFS('Src. vacsi-tot-a-reg-2021-05-13'!F:F,'Src. vacsi-tot-a-reg-2021-05-13'!$A:$A,$A160,'Src. vacsi-tot-a-reg-2021-05-13'!$K:$K,$B160)</f>
        <v>694345</v>
      </c>
      <c r="O160" s="2">
        <f>SUMIFS('Src. vacsi-tot-a-reg-2021-05-13'!I:I,'Src. vacsi-tot-a-reg-2021-05-13'!$A:$A,$A160,'Src. vacsi-tot-a-reg-2021-05-13'!$K:$K,$B160)</f>
        <v>592352</v>
      </c>
      <c r="P160" s="2">
        <f>SUMIFS('Src. vacsi-tot-a-reg-2021-05-13'!J:J,'Src. vacsi-tot-a-reg-2021-05-13'!$A:$A,$A160,'Src. vacsi-tot-a-reg-2021-05-13'!$K:$K,$B160)</f>
        <v>658268</v>
      </c>
    </row>
    <row r="161" spans="1:16" x14ac:dyDescent="0.25">
      <c r="A161">
        <v>76</v>
      </c>
      <c r="B161">
        <v>49</v>
      </c>
      <c r="C161" s="1">
        <v>44336</v>
      </c>
      <c r="D161">
        <v>49</v>
      </c>
      <c r="E161">
        <v>11</v>
      </c>
      <c r="F161">
        <v>29</v>
      </c>
      <c r="G161">
        <v>9</v>
      </c>
      <c r="H161">
        <v>0</v>
      </c>
      <c r="I161">
        <v>1510</v>
      </c>
      <c r="J161">
        <v>28</v>
      </c>
      <c r="K161" s="2" t="str">
        <f>_xlfn.XLOOKUP(A161,Configuration!$A:$A,Configuration!$C:$C,0)</f>
        <v>Métropole</v>
      </c>
      <c r="L161" s="3" t="str">
        <f>_xlfn.XLOOKUP(A161,Configuration!$A:$A,Configuration!$B:$B,0)</f>
        <v>Occitanie</v>
      </c>
      <c r="M161" s="2" t="str">
        <f>_xlfn.XLOOKUP(B161,Configuration!$K:$K,Configuration!$L:$L,0)</f>
        <v>N</v>
      </c>
      <c r="N161" s="2">
        <f>SUMIFS('Src. vacsi-tot-a-reg-2021-05-13'!F:F,'Src. vacsi-tot-a-reg-2021-05-13'!$A:$A,$A161,'Src. vacsi-tot-a-reg-2021-05-13'!$K:$K,$B161)</f>
        <v>740353</v>
      </c>
      <c r="O161" s="2">
        <f>SUMIFS('Src. vacsi-tot-a-reg-2021-05-13'!I:I,'Src. vacsi-tot-a-reg-2021-05-13'!$A:$A,$A161,'Src. vacsi-tot-a-reg-2021-05-13'!$K:$K,$B161)</f>
        <v>564581</v>
      </c>
      <c r="P161" s="2">
        <f>SUMIFS('Src. vacsi-tot-a-reg-2021-05-13'!J:J,'Src. vacsi-tot-a-reg-2021-05-13'!$A:$A,$A161,'Src. vacsi-tot-a-reg-2021-05-13'!$K:$K,$B161)</f>
        <v>683412</v>
      </c>
    </row>
    <row r="162" spans="1:16" x14ac:dyDescent="0.25">
      <c r="A162">
        <v>76</v>
      </c>
      <c r="B162">
        <v>59</v>
      </c>
      <c r="C162" s="1">
        <v>44336</v>
      </c>
      <c r="D162">
        <v>100</v>
      </c>
      <c r="E162">
        <v>41</v>
      </c>
      <c r="F162">
        <v>39</v>
      </c>
      <c r="G162">
        <v>17</v>
      </c>
      <c r="H162">
        <v>3</v>
      </c>
      <c r="I162">
        <v>2696</v>
      </c>
      <c r="J162">
        <v>90</v>
      </c>
      <c r="K162" s="2" t="str">
        <f>_xlfn.XLOOKUP(A162,Configuration!$A:$A,Configuration!$C:$C,0)</f>
        <v>Métropole</v>
      </c>
      <c r="L162" s="3" t="str">
        <f>_xlfn.XLOOKUP(A162,Configuration!$A:$A,Configuration!$B:$B,0)</f>
        <v>Occitanie</v>
      </c>
      <c r="M162" s="2" t="str">
        <f>_xlfn.XLOOKUP(B162,Configuration!$K:$K,Configuration!$L:$L,0)</f>
        <v>N</v>
      </c>
      <c r="N162" s="2">
        <f>SUMIFS('Src. vacsi-tot-a-reg-2021-05-13'!F:F,'Src. vacsi-tot-a-reg-2021-05-13'!$A:$A,$A162,'Src. vacsi-tot-a-reg-2021-05-13'!$K:$K,$B162)</f>
        <v>786358</v>
      </c>
      <c r="O162" s="2">
        <f>SUMIFS('Src. vacsi-tot-a-reg-2021-05-13'!I:I,'Src. vacsi-tot-a-reg-2021-05-13'!$A:$A,$A162,'Src. vacsi-tot-a-reg-2021-05-13'!$K:$K,$B162)</f>
        <v>427513</v>
      </c>
      <c r="P162" s="2">
        <f>SUMIFS('Src. vacsi-tot-a-reg-2021-05-13'!J:J,'Src. vacsi-tot-a-reg-2021-05-13'!$A:$A,$A162,'Src. vacsi-tot-a-reg-2021-05-13'!$K:$K,$B162)</f>
        <v>668879</v>
      </c>
    </row>
    <row r="163" spans="1:16" x14ac:dyDescent="0.25">
      <c r="A163">
        <v>76</v>
      </c>
      <c r="B163">
        <v>69</v>
      </c>
      <c r="C163" s="1">
        <v>44336</v>
      </c>
      <c r="D163">
        <v>208</v>
      </c>
      <c r="E163">
        <v>71</v>
      </c>
      <c r="F163">
        <v>75</v>
      </c>
      <c r="G163">
        <v>58</v>
      </c>
      <c r="H163">
        <v>4</v>
      </c>
      <c r="I163">
        <v>3623</v>
      </c>
      <c r="J163">
        <v>405</v>
      </c>
      <c r="K163" s="2" t="str">
        <f>_xlfn.XLOOKUP(A163,Configuration!$A:$A,Configuration!$C:$C,0)</f>
        <v>Métropole</v>
      </c>
      <c r="L163" s="3" t="str">
        <f>_xlfn.XLOOKUP(A163,Configuration!$A:$A,Configuration!$B:$B,0)</f>
        <v>Occitanie</v>
      </c>
      <c r="M163" s="2" t="str">
        <f>_xlfn.XLOOKUP(B163,Configuration!$K:$K,Configuration!$L:$L,0)</f>
        <v>Y</v>
      </c>
      <c r="N163" s="2">
        <f>SUMIFS('Src. vacsi-tot-a-reg-2021-05-13'!F:F,'Src. vacsi-tot-a-reg-2021-05-13'!$A:$A,$A163,'Src. vacsi-tot-a-reg-2021-05-13'!$K:$K,$B163)</f>
        <v>753886</v>
      </c>
      <c r="O163" s="2">
        <f>SUMIFS('Src. vacsi-tot-a-reg-2021-05-13'!I:I,'Src. vacsi-tot-a-reg-2021-05-13'!$A:$A,$A163,'Src. vacsi-tot-a-reg-2021-05-13'!$K:$K,$B163)</f>
        <v>255022</v>
      </c>
      <c r="P163" s="2">
        <f>SUMIFS('Src. vacsi-tot-a-reg-2021-05-13'!J:J,'Src. vacsi-tot-a-reg-2021-05-13'!$A:$A,$A163,'Src. vacsi-tot-a-reg-2021-05-13'!$K:$K,$B163)</f>
        <v>584898</v>
      </c>
    </row>
    <row r="164" spans="1:16" x14ac:dyDescent="0.25">
      <c r="A164">
        <v>76</v>
      </c>
      <c r="B164">
        <v>79</v>
      </c>
      <c r="C164" s="1">
        <v>44336</v>
      </c>
      <c r="D164">
        <v>307</v>
      </c>
      <c r="E164">
        <v>71</v>
      </c>
      <c r="F164">
        <v>112</v>
      </c>
      <c r="G164">
        <v>122</v>
      </c>
      <c r="H164">
        <v>2</v>
      </c>
      <c r="I164">
        <v>4298</v>
      </c>
      <c r="J164">
        <v>958</v>
      </c>
      <c r="K164" s="2" t="str">
        <f>_xlfn.XLOOKUP(A164,Configuration!$A:$A,Configuration!$C:$C,0)</f>
        <v>Métropole</v>
      </c>
      <c r="L164" s="3" t="str">
        <f>_xlfn.XLOOKUP(A164,Configuration!$A:$A,Configuration!$B:$B,0)</f>
        <v>Occitanie</v>
      </c>
      <c r="M164" s="2" t="str">
        <f>_xlfn.XLOOKUP(B164,Configuration!$K:$K,Configuration!$L:$L,0)</f>
        <v>Y</v>
      </c>
      <c r="N164" s="2">
        <f>SUMIFS('Src. vacsi-tot-a-reg-2021-05-13'!F:F,'Src. vacsi-tot-a-reg-2021-05-13'!$A:$A,$A164,'Src. vacsi-tot-a-reg-2021-05-13'!$K:$K,$B164)</f>
        <v>572470</v>
      </c>
      <c r="O164" s="2">
        <f>SUMIFS('Src. vacsi-tot-a-reg-2021-05-13'!I:I,'Src. vacsi-tot-a-reg-2021-05-13'!$A:$A,$A164,'Src. vacsi-tot-a-reg-2021-05-13'!$K:$K,$B164)</f>
        <v>91367</v>
      </c>
      <c r="P164" s="2">
        <f>SUMIFS('Src. vacsi-tot-a-reg-2021-05-13'!J:J,'Src. vacsi-tot-a-reg-2021-05-13'!$A:$A,$A164,'Src. vacsi-tot-a-reg-2021-05-13'!$K:$K,$B164)</f>
        <v>248444</v>
      </c>
    </row>
    <row r="165" spans="1:16" x14ac:dyDescent="0.25">
      <c r="A165">
        <v>76</v>
      </c>
      <c r="B165">
        <v>89</v>
      </c>
      <c r="C165" s="1">
        <v>44336</v>
      </c>
      <c r="D165">
        <v>315</v>
      </c>
      <c r="E165">
        <v>17</v>
      </c>
      <c r="F165">
        <v>155</v>
      </c>
      <c r="G165">
        <v>141</v>
      </c>
      <c r="H165">
        <v>2</v>
      </c>
      <c r="I165">
        <v>4419</v>
      </c>
      <c r="J165">
        <v>1769</v>
      </c>
      <c r="K165" s="2" t="str">
        <f>_xlfn.XLOOKUP(A165,Configuration!$A:$A,Configuration!$C:$C,0)</f>
        <v>Métropole</v>
      </c>
      <c r="L165" s="3" t="str">
        <f>_xlfn.XLOOKUP(A165,Configuration!$A:$A,Configuration!$B:$B,0)</f>
        <v>Occitanie</v>
      </c>
      <c r="M165" s="2" t="str">
        <f>_xlfn.XLOOKUP(B165,Configuration!$K:$K,Configuration!$L:$L,0)</f>
        <v>Y</v>
      </c>
      <c r="N165" s="2">
        <f>SUMIFS('Src. vacsi-tot-a-reg-2021-05-13'!F:F,'Src. vacsi-tot-a-reg-2021-05-13'!$A:$A,$A165,'Src. vacsi-tot-a-reg-2021-05-13'!$K:$K,$B165)</f>
        <v>421210</v>
      </c>
      <c r="O165" s="2">
        <f>SUMIFS('Src. vacsi-tot-a-reg-2021-05-13'!I:I,'Src. vacsi-tot-a-reg-2021-05-13'!$A:$A,$A165,'Src. vacsi-tot-a-reg-2021-05-13'!$K:$K,$B165)</f>
        <v>106406</v>
      </c>
      <c r="P165" s="2">
        <f>SUMIFS('Src. vacsi-tot-a-reg-2021-05-13'!J:J,'Src. vacsi-tot-a-reg-2021-05-13'!$A:$A,$A165,'Src. vacsi-tot-a-reg-2021-05-13'!$K:$K,$B165)</f>
        <v>167920</v>
      </c>
    </row>
    <row r="166" spans="1:16" x14ac:dyDescent="0.25">
      <c r="A166">
        <v>76</v>
      </c>
      <c r="B166">
        <v>90</v>
      </c>
      <c r="C166" s="1">
        <v>44336</v>
      </c>
      <c r="D166">
        <v>123</v>
      </c>
      <c r="E166">
        <v>0</v>
      </c>
      <c r="F166">
        <v>59</v>
      </c>
      <c r="G166">
        <v>64</v>
      </c>
      <c r="H166">
        <v>0</v>
      </c>
      <c r="I166">
        <v>2055</v>
      </c>
      <c r="J166">
        <v>1172</v>
      </c>
      <c r="K166" s="2" t="str">
        <f>_xlfn.XLOOKUP(A166,Configuration!$A:$A,Configuration!$C:$C,0)</f>
        <v>Métropole</v>
      </c>
      <c r="L166" s="3" t="str">
        <f>_xlfn.XLOOKUP(A166,Configuration!$A:$A,Configuration!$B:$B,0)</f>
        <v>Occitanie</v>
      </c>
      <c r="M166" s="2" t="str">
        <f>_xlfn.XLOOKUP(B166,Configuration!$K:$K,Configuration!$L:$L,0)</f>
        <v>Y</v>
      </c>
      <c r="N166" s="2">
        <f>SUMIFS('Src. vacsi-tot-a-reg-2021-05-13'!F:F,'Src. vacsi-tot-a-reg-2021-05-13'!$A:$A,$A166,'Src. vacsi-tot-a-reg-2021-05-13'!$K:$K,$B166)</f>
        <v>0</v>
      </c>
      <c r="O166" s="2">
        <f>SUMIFS('Src. vacsi-tot-a-reg-2021-05-13'!I:I,'Src. vacsi-tot-a-reg-2021-05-13'!$A:$A,$A166,'Src. vacsi-tot-a-reg-2021-05-13'!$K:$K,$B166)</f>
        <v>0</v>
      </c>
      <c r="P166" s="2">
        <f>SUMIFS('Src. vacsi-tot-a-reg-2021-05-13'!J:J,'Src. vacsi-tot-a-reg-2021-05-13'!$A:$A,$A166,'Src. vacsi-tot-a-reg-2021-05-13'!$K:$K,$B166)</f>
        <v>0</v>
      </c>
    </row>
    <row r="167" spans="1:16" x14ac:dyDescent="0.25">
      <c r="A167">
        <v>84</v>
      </c>
      <c r="B167">
        <v>0</v>
      </c>
      <c r="C167" s="1">
        <v>44336</v>
      </c>
      <c r="D167">
        <v>2401</v>
      </c>
      <c r="E167">
        <v>407</v>
      </c>
      <c r="F167">
        <v>1240</v>
      </c>
      <c r="G167">
        <v>715</v>
      </c>
      <c r="H167">
        <v>39</v>
      </c>
      <c r="I167">
        <v>49101</v>
      </c>
      <c r="J167">
        <v>11366</v>
      </c>
      <c r="K167" s="2" t="str">
        <f>_xlfn.XLOOKUP(A167,Configuration!$A:$A,Configuration!$C:$C,0)</f>
        <v>Métropole</v>
      </c>
      <c r="L167" s="3" t="str">
        <f>_xlfn.XLOOKUP(A167,Configuration!$A:$A,Configuration!$B:$B,0)</f>
        <v>Auvergne-Rhône-Alpes</v>
      </c>
      <c r="M167" s="2" t="str">
        <f>_xlfn.XLOOKUP(B167,Configuration!$K:$K,Configuration!$L:$L,0)</f>
        <v>N</v>
      </c>
      <c r="N167" s="2">
        <f>SUMIFS('Src. vacsi-tot-a-reg-2021-05-13'!F:F,'Src. vacsi-tot-a-reg-2021-05-13'!$A:$A,$A167,'Src. vacsi-tot-a-reg-2021-05-13'!$K:$K,$B167)</f>
        <v>8032377</v>
      </c>
      <c r="O167" s="2">
        <f>SUMIFS('Src. vacsi-tot-a-reg-2021-05-13'!I:I,'Src. vacsi-tot-a-reg-2021-05-13'!$A:$A,$A167,'Src. vacsi-tot-a-reg-2021-05-13'!$K:$K,$B167)</f>
        <v>5444261</v>
      </c>
      <c r="P167" s="2">
        <f>SUMIFS('Src. vacsi-tot-a-reg-2021-05-13'!J:J,'Src. vacsi-tot-a-reg-2021-05-13'!$A:$A,$A167,'Src. vacsi-tot-a-reg-2021-05-13'!$K:$K,$B167)</f>
        <v>6810593</v>
      </c>
    </row>
    <row r="168" spans="1:16" x14ac:dyDescent="0.25">
      <c r="A168">
        <v>84</v>
      </c>
      <c r="B168">
        <v>9</v>
      </c>
      <c r="C168" s="1">
        <v>44336</v>
      </c>
      <c r="D168">
        <v>4</v>
      </c>
      <c r="E168">
        <v>3</v>
      </c>
      <c r="F168">
        <v>1</v>
      </c>
      <c r="G168">
        <v>0</v>
      </c>
      <c r="H168">
        <v>0</v>
      </c>
      <c r="I168">
        <v>303</v>
      </c>
      <c r="J168">
        <v>0</v>
      </c>
      <c r="K168" s="2" t="str">
        <f>_xlfn.XLOOKUP(A168,Configuration!$A:$A,Configuration!$C:$C,0)</f>
        <v>Métropole</v>
      </c>
      <c r="L168" s="3" t="str">
        <f>_xlfn.XLOOKUP(A168,Configuration!$A:$A,Configuration!$B:$B,0)</f>
        <v>Auvergne-Rhône-Alpes</v>
      </c>
      <c r="M168" s="2" t="str">
        <f>_xlfn.XLOOKUP(B168,Configuration!$K:$K,Configuration!$L:$L,0)</f>
        <v>N</v>
      </c>
      <c r="N168" s="2">
        <f>SUMIFS('Src. vacsi-tot-a-reg-2021-05-13'!F:F,'Src. vacsi-tot-a-reg-2021-05-13'!$A:$A,$A168,'Src. vacsi-tot-a-reg-2021-05-13'!$K:$K,$B168)</f>
        <v>0</v>
      </c>
      <c r="O168" s="2">
        <f>SUMIFS('Src. vacsi-tot-a-reg-2021-05-13'!I:I,'Src. vacsi-tot-a-reg-2021-05-13'!$A:$A,$A168,'Src. vacsi-tot-a-reg-2021-05-13'!$K:$K,$B168)</f>
        <v>0</v>
      </c>
      <c r="P168" s="2">
        <f>SUMIFS('Src. vacsi-tot-a-reg-2021-05-13'!J:J,'Src. vacsi-tot-a-reg-2021-05-13'!$A:$A,$A168,'Src. vacsi-tot-a-reg-2021-05-13'!$K:$K,$B168)</f>
        <v>0</v>
      </c>
    </row>
    <row r="169" spans="1:16" x14ac:dyDescent="0.25">
      <c r="A169">
        <v>84</v>
      </c>
      <c r="B169">
        <v>19</v>
      </c>
      <c r="C169" s="1">
        <v>44336</v>
      </c>
      <c r="D169">
        <v>13</v>
      </c>
      <c r="E169">
        <v>2</v>
      </c>
      <c r="F169">
        <v>5</v>
      </c>
      <c r="G169">
        <v>1</v>
      </c>
      <c r="H169">
        <v>5</v>
      </c>
      <c r="I169">
        <v>424</v>
      </c>
      <c r="J169">
        <v>1</v>
      </c>
      <c r="K169" s="2" t="str">
        <f>_xlfn.XLOOKUP(A169,Configuration!$A:$A,Configuration!$C:$C,0)</f>
        <v>Métropole</v>
      </c>
      <c r="L169" s="3" t="str">
        <f>_xlfn.XLOOKUP(A169,Configuration!$A:$A,Configuration!$B:$B,0)</f>
        <v>Auvergne-Rhône-Alpes</v>
      </c>
      <c r="M169" s="2" t="str">
        <f>_xlfn.XLOOKUP(B169,Configuration!$K:$K,Configuration!$L:$L,0)</f>
        <v>N</v>
      </c>
      <c r="N169" s="2">
        <f>SUMIFS('Src. vacsi-tot-a-reg-2021-05-13'!F:F,'Src. vacsi-tot-a-reg-2021-05-13'!$A:$A,$A169,'Src. vacsi-tot-a-reg-2021-05-13'!$K:$K,$B169)</f>
        <v>0</v>
      </c>
      <c r="O169" s="2">
        <f>SUMIFS('Src. vacsi-tot-a-reg-2021-05-13'!I:I,'Src. vacsi-tot-a-reg-2021-05-13'!$A:$A,$A169,'Src. vacsi-tot-a-reg-2021-05-13'!$K:$K,$B169)</f>
        <v>0</v>
      </c>
      <c r="P169" s="2">
        <f>SUMIFS('Src. vacsi-tot-a-reg-2021-05-13'!J:J,'Src. vacsi-tot-a-reg-2021-05-13'!$A:$A,$A169,'Src. vacsi-tot-a-reg-2021-05-13'!$K:$K,$B169)</f>
        <v>0</v>
      </c>
    </row>
    <row r="170" spans="1:16" x14ac:dyDescent="0.25">
      <c r="A170">
        <v>84</v>
      </c>
      <c r="B170">
        <v>29</v>
      </c>
      <c r="C170" s="1">
        <v>44336</v>
      </c>
      <c r="D170">
        <v>14</v>
      </c>
      <c r="E170">
        <v>2</v>
      </c>
      <c r="F170">
        <v>11</v>
      </c>
      <c r="G170">
        <v>1</v>
      </c>
      <c r="H170">
        <v>0</v>
      </c>
      <c r="I170">
        <v>1396</v>
      </c>
      <c r="J170">
        <v>11</v>
      </c>
      <c r="K170" s="2" t="str">
        <f>_xlfn.XLOOKUP(A170,Configuration!$A:$A,Configuration!$C:$C,0)</f>
        <v>Métropole</v>
      </c>
      <c r="L170" s="3" t="str">
        <f>_xlfn.XLOOKUP(A170,Configuration!$A:$A,Configuration!$B:$B,0)</f>
        <v>Auvergne-Rhône-Alpes</v>
      </c>
      <c r="M170" s="2" t="str">
        <f>_xlfn.XLOOKUP(B170,Configuration!$K:$K,Configuration!$L:$L,0)</f>
        <v>N</v>
      </c>
      <c r="N170" s="2">
        <f>SUMIFS('Src. vacsi-tot-a-reg-2021-05-13'!F:F,'Src. vacsi-tot-a-reg-2021-05-13'!$A:$A,$A170,'Src. vacsi-tot-a-reg-2021-05-13'!$K:$K,$B170)</f>
        <v>1093822</v>
      </c>
      <c r="O170" s="2">
        <f>SUMIFS('Src. vacsi-tot-a-reg-2021-05-13'!I:I,'Src. vacsi-tot-a-reg-2021-05-13'!$A:$A,$A170,'Src. vacsi-tot-a-reg-2021-05-13'!$K:$K,$B170)</f>
        <v>968634</v>
      </c>
      <c r="P170" s="2">
        <f>SUMIFS('Src. vacsi-tot-a-reg-2021-05-13'!J:J,'Src. vacsi-tot-a-reg-2021-05-13'!$A:$A,$A170,'Src. vacsi-tot-a-reg-2021-05-13'!$K:$K,$B170)</f>
        <v>1054528</v>
      </c>
    </row>
    <row r="171" spans="1:16" x14ac:dyDescent="0.25">
      <c r="A171">
        <v>84</v>
      </c>
      <c r="B171">
        <v>39</v>
      </c>
      <c r="C171" s="1">
        <v>44336</v>
      </c>
      <c r="D171">
        <v>36</v>
      </c>
      <c r="E171">
        <v>12</v>
      </c>
      <c r="F171">
        <v>19</v>
      </c>
      <c r="G171">
        <v>3</v>
      </c>
      <c r="H171">
        <v>2</v>
      </c>
      <c r="I171">
        <v>2214</v>
      </c>
      <c r="J171">
        <v>17</v>
      </c>
      <c r="K171" s="2" t="str">
        <f>_xlfn.XLOOKUP(A171,Configuration!$A:$A,Configuration!$C:$C,0)</f>
        <v>Métropole</v>
      </c>
      <c r="L171" s="3" t="str">
        <f>_xlfn.XLOOKUP(A171,Configuration!$A:$A,Configuration!$B:$B,0)</f>
        <v>Auvergne-Rhône-Alpes</v>
      </c>
      <c r="M171" s="2" t="str">
        <f>_xlfn.XLOOKUP(B171,Configuration!$K:$K,Configuration!$L:$L,0)</f>
        <v>N</v>
      </c>
      <c r="N171" s="2">
        <f>SUMIFS('Src. vacsi-tot-a-reg-2021-05-13'!F:F,'Src. vacsi-tot-a-reg-2021-05-13'!$A:$A,$A171,'Src. vacsi-tot-a-reg-2021-05-13'!$K:$K,$B171)</f>
        <v>1005784</v>
      </c>
      <c r="O171" s="2">
        <f>SUMIFS('Src. vacsi-tot-a-reg-2021-05-13'!I:I,'Src. vacsi-tot-a-reg-2021-05-13'!$A:$A,$A171,'Src. vacsi-tot-a-reg-2021-05-13'!$K:$K,$B171)</f>
        <v>841455</v>
      </c>
      <c r="P171" s="2">
        <f>SUMIFS('Src. vacsi-tot-a-reg-2021-05-13'!J:J,'Src. vacsi-tot-a-reg-2021-05-13'!$A:$A,$A171,'Src. vacsi-tot-a-reg-2021-05-13'!$K:$K,$B171)</f>
        <v>952424</v>
      </c>
    </row>
    <row r="172" spans="1:16" x14ac:dyDescent="0.25">
      <c r="A172">
        <v>84</v>
      </c>
      <c r="B172">
        <v>49</v>
      </c>
      <c r="C172" s="1">
        <v>44336</v>
      </c>
      <c r="D172">
        <v>107</v>
      </c>
      <c r="E172">
        <v>29</v>
      </c>
      <c r="F172">
        <v>65</v>
      </c>
      <c r="G172">
        <v>10</v>
      </c>
      <c r="H172">
        <v>3</v>
      </c>
      <c r="I172">
        <v>3396</v>
      </c>
      <c r="J172">
        <v>75</v>
      </c>
      <c r="K172" s="2" t="str">
        <f>_xlfn.XLOOKUP(A172,Configuration!$A:$A,Configuration!$C:$C,0)</f>
        <v>Métropole</v>
      </c>
      <c r="L172" s="3" t="str">
        <f>_xlfn.XLOOKUP(A172,Configuration!$A:$A,Configuration!$B:$B,0)</f>
        <v>Auvergne-Rhône-Alpes</v>
      </c>
      <c r="M172" s="2" t="str">
        <f>_xlfn.XLOOKUP(B172,Configuration!$K:$K,Configuration!$L:$L,0)</f>
        <v>N</v>
      </c>
      <c r="N172" s="2">
        <f>SUMIFS('Src. vacsi-tot-a-reg-2021-05-13'!F:F,'Src. vacsi-tot-a-reg-2021-05-13'!$A:$A,$A172,'Src. vacsi-tot-a-reg-2021-05-13'!$K:$K,$B172)</f>
        <v>1035354</v>
      </c>
      <c r="O172" s="2">
        <f>SUMIFS('Src. vacsi-tot-a-reg-2021-05-13'!I:I,'Src. vacsi-tot-a-reg-2021-05-13'!$A:$A,$A172,'Src. vacsi-tot-a-reg-2021-05-13'!$K:$K,$B172)</f>
        <v>779871</v>
      </c>
      <c r="P172" s="2">
        <f>SUMIFS('Src. vacsi-tot-a-reg-2021-05-13'!J:J,'Src. vacsi-tot-a-reg-2021-05-13'!$A:$A,$A172,'Src. vacsi-tot-a-reg-2021-05-13'!$K:$K,$B172)</f>
        <v>957458</v>
      </c>
    </row>
    <row r="173" spans="1:16" x14ac:dyDescent="0.25">
      <c r="A173">
        <v>84</v>
      </c>
      <c r="B173">
        <v>59</v>
      </c>
      <c r="C173" s="1">
        <v>44336</v>
      </c>
      <c r="D173">
        <v>246</v>
      </c>
      <c r="E173">
        <v>74</v>
      </c>
      <c r="F173">
        <v>119</v>
      </c>
      <c r="G173">
        <v>50</v>
      </c>
      <c r="H173">
        <v>3</v>
      </c>
      <c r="I173">
        <v>6006</v>
      </c>
      <c r="J173">
        <v>267</v>
      </c>
      <c r="K173" s="2" t="str">
        <f>_xlfn.XLOOKUP(A173,Configuration!$A:$A,Configuration!$C:$C,0)</f>
        <v>Métropole</v>
      </c>
      <c r="L173" s="3" t="str">
        <f>_xlfn.XLOOKUP(A173,Configuration!$A:$A,Configuration!$B:$B,0)</f>
        <v>Auvergne-Rhône-Alpes</v>
      </c>
      <c r="M173" s="2" t="str">
        <f>_xlfn.XLOOKUP(B173,Configuration!$K:$K,Configuration!$L:$L,0)</f>
        <v>N</v>
      </c>
      <c r="N173" s="2">
        <f>SUMIFS('Src. vacsi-tot-a-reg-2021-05-13'!F:F,'Src. vacsi-tot-a-reg-2021-05-13'!$A:$A,$A173,'Src. vacsi-tot-a-reg-2021-05-13'!$K:$K,$B173)</f>
        <v>1044459</v>
      </c>
      <c r="O173" s="2">
        <f>SUMIFS('Src. vacsi-tot-a-reg-2021-05-13'!I:I,'Src. vacsi-tot-a-reg-2021-05-13'!$A:$A,$A173,'Src. vacsi-tot-a-reg-2021-05-13'!$K:$K,$B173)</f>
        <v>560727</v>
      </c>
      <c r="P173" s="2">
        <f>SUMIFS('Src. vacsi-tot-a-reg-2021-05-13'!J:J,'Src. vacsi-tot-a-reg-2021-05-13'!$A:$A,$A173,'Src. vacsi-tot-a-reg-2021-05-13'!$K:$K,$B173)</f>
        <v>892332</v>
      </c>
    </row>
    <row r="174" spans="1:16" x14ac:dyDescent="0.25">
      <c r="A174">
        <v>84</v>
      </c>
      <c r="B174">
        <v>69</v>
      </c>
      <c r="C174" s="1">
        <v>44336</v>
      </c>
      <c r="D174">
        <v>484</v>
      </c>
      <c r="E174">
        <v>141</v>
      </c>
      <c r="F174">
        <v>226</v>
      </c>
      <c r="G174">
        <v>107</v>
      </c>
      <c r="H174">
        <v>10</v>
      </c>
      <c r="I174">
        <v>8021</v>
      </c>
      <c r="J174">
        <v>978</v>
      </c>
      <c r="K174" s="2" t="str">
        <f>_xlfn.XLOOKUP(A174,Configuration!$A:$A,Configuration!$C:$C,0)</f>
        <v>Métropole</v>
      </c>
      <c r="L174" s="3" t="str">
        <f>_xlfn.XLOOKUP(A174,Configuration!$A:$A,Configuration!$B:$B,0)</f>
        <v>Auvergne-Rhône-Alpes</v>
      </c>
      <c r="M174" s="2" t="str">
        <f>_xlfn.XLOOKUP(B174,Configuration!$K:$K,Configuration!$L:$L,0)</f>
        <v>Y</v>
      </c>
      <c r="N174" s="2">
        <f>SUMIFS('Src. vacsi-tot-a-reg-2021-05-13'!F:F,'Src. vacsi-tot-a-reg-2021-05-13'!$A:$A,$A174,'Src. vacsi-tot-a-reg-2021-05-13'!$K:$K,$B174)</f>
        <v>926660</v>
      </c>
      <c r="O174" s="2">
        <f>SUMIFS('Src. vacsi-tot-a-reg-2021-05-13'!I:I,'Src. vacsi-tot-a-reg-2021-05-13'!$A:$A,$A174,'Src. vacsi-tot-a-reg-2021-05-13'!$K:$K,$B174)</f>
        <v>314557</v>
      </c>
      <c r="P174" s="2">
        <f>SUMIFS('Src. vacsi-tot-a-reg-2021-05-13'!J:J,'Src. vacsi-tot-a-reg-2021-05-13'!$A:$A,$A174,'Src. vacsi-tot-a-reg-2021-05-13'!$K:$K,$B174)</f>
        <v>722993</v>
      </c>
    </row>
    <row r="175" spans="1:16" x14ac:dyDescent="0.25">
      <c r="A175">
        <v>84</v>
      </c>
      <c r="B175">
        <v>79</v>
      </c>
      <c r="C175" s="1">
        <v>44336</v>
      </c>
      <c r="D175">
        <v>659</v>
      </c>
      <c r="E175">
        <v>123</v>
      </c>
      <c r="F175">
        <v>331</v>
      </c>
      <c r="G175">
        <v>194</v>
      </c>
      <c r="H175">
        <v>11</v>
      </c>
      <c r="I175">
        <v>10342</v>
      </c>
      <c r="J175">
        <v>2496</v>
      </c>
      <c r="K175" s="2" t="str">
        <f>_xlfn.XLOOKUP(A175,Configuration!$A:$A,Configuration!$C:$C,0)</f>
        <v>Métropole</v>
      </c>
      <c r="L175" s="3" t="str">
        <f>_xlfn.XLOOKUP(A175,Configuration!$A:$A,Configuration!$B:$B,0)</f>
        <v>Auvergne-Rhône-Alpes</v>
      </c>
      <c r="M175" s="2" t="str">
        <f>_xlfn.XLOOKUP(B175,Configuration!$K:$K,Configuration!$L:$L,0)</f>
        <v>Y</v>
      </c>
      <c r="N175" s="2">
        <f>SUMIFS('Src. vacsi-tot-a-reg-2021-05-13'!F:F,'Src. vacsi-tot-a-reg-2021-05-13'!$A:$A,$A175,'Src. vacsi-tot-a-reg-2021-05-13'!$K:$K,$B175)</f>
        <v>687362</v>
      </c>
      <c r="O175" s="2">
        <f>SUMIFS('Src. vacsi-tot-a-reg-2021-05-13'!I:I,'Src. vacsi-tot-a-reg-2021-05-13'!$A:$A,$A175,'Src. vacsi-tot-a-reg-2021-05-13'!$K:$K,$B175)</f>
        <v>116232</v>
      </c>
      <c r="P175" s="2">
        <f>SUMIFS('Src. vacsi-tot-a-reg-2021-05-13'!J:J,'Src. vacsi-tot-a-reg-2021-05-13'!$A:$A,$A175,'Src. vacsi-tot-a-reg-2021-05-13'!$K:$K,$B175)</f>
        <v>299616</v>
      </c>
    </row>
    <row r="176" spans="1:16" x14ac:dyDescent="0.25">
      <c r="A176">
        <v>84</v>
      </c>
      <c r="B176">
        <v>89</v>
      </c>
      <c r="C176" s="1">
        <v>44336</v>
      </c>
      <c r="D176">
        <v>579</v>
      </c>
      <c r="E176">
        <v>18</v>
      </c>
      <c r="F176">
        <v>326</v>
      </c>
      <c r="G176">
        <v>230</v>
      </c>
      <c r="H176">
        <v>5</v>
      </c>
      <c r="I176">
        <v>11280</v>
      </c>
      <c r="J176">
        <v>4704</v>
      </c>
      <c r="K176" s="2" t="str">
        <f>_xlfn.XLOOKUP(A176,Configuration!$A:$A,Configuration!$C:$C,0)</f>
        <v>Métropole</v>
      </c>
      <c r="L176" s="3" t="str">
        <f>_xlfn.XLOOKUP(A176,Configuration!$A:$A,Configuration!$B:$B,0)</f>
        <v>Auvergne-Rhône-Alpes</v>
      </c>
      <c r="M176" s="2" t="str">
        <f>_xlfn.XLOOKUP(B176,Configuration!$K:$K,Configuration!$L:$L,0)</f>
        <v>Y</v>
      </c>
      <c r="N176" s="2">
        <f>SUMIFS('Src. vacsi-tot-a-reg-2021-05-13'!F:F,'Src. vacsi-tot-a-reg-2021-05-13'!$A:$A,$A176,'Src. vacsi-tot-a-reg-2021-05-13'!$K:$K,$B176)</f>
        <v>497587</v>
      </c>
      <c r="O176" s="2">
        <f>SUMIFS('Src. vacsi-tot-a-reg-2021-05-13'!I:I,'Src. vacsi-tot-a-reg-2021-05-13'!$A:$A,$A176,'Src. vacsi-tot-a-reg-2021-05-13'!$K:$K,$B176)</f>
        <v>122754</v>
      </c>
      <c r="P176" s="2">
        <f>SUMIFS('Src. vacsi-tot-a-reg-2021-05-13'!J:J,'Src. vacsi-tot-a-reg-2021-05-13'!$A:$A,$A176,'Src. vacsi-tot-a-reg-2021-05-13'!$K:$K,$B176)</f>
        <v>190154</v>
      </c>
    </row>
    <row r="177" spans="1:16" x14ac:dyDescent="0.25">
      <c r="A177">
        <v>84</v>
      </c>
      <c r="B177">
        <v>90</v>
      </c>
      <c r="C177" s="1">
        <v>44336</v>
      </c>
      <c r="D177">
        <v>235</v>
      </c>
      <c r="E177">
        <v>2</v>
      </c>
      <c r="F177">
        <v>120</v>
      </c>
      <c r="G177">
        <v>113</v>
      </c>
      <c r="H177">
        <v>0</v>
      </c>
      <c r="I177">
        <v>5127</v>
      </c>
      <c r="J177">
        <v>2739</v>
      </c>
      <c r="K177" s="2" t="str">
        <f>_xlfn.XLOOKUP(A177,Configuration!$A:$A,Configuration!$C:$C,0)</f>
        <v>Métropole</v>
      </c>
      <c r="L177" s="3" t="str">
        <f>_xlfn.XLOOKUP(A177,Configuration!$A:$A,Configuration!$B:$B,0)</f>
        <v>Auvergne-Rhône-Alpes</v>
      </c>
      <c r="M177" s="2" t="str">
        <f>_xlfn.XLOOKUP(B177,Configuration!$K:$K,Configuration!$L:$L,0)</f>
        <v>Y</v>
      </c>
      <c r="N177" s="2">
        <f>SUMIFS('Src. vacsi-tot-a-reg-2021-05-13'!F:F,'Src. vacsi-tot-a-reg-2021-05-13'!$A:$A,$A177,'Src. vacsi-tot-a-reg-2021-05-13'!$K:$K,$B177)</f>
        <v>0</v>
      </c>
      <c r="O177" s="2">
        <f>SUMIFS('Src. vacsi-tot-a-reg-2021-05-13'!I:I,'Src. vacsi-tot-a-reg-2021-05-13'!$A:$A,$A177,'Src. vacsi-tot-a-reg-2021-05-13'!$K:$K,$B177)</f>
        <v>0</v>
      </c>
      <c r="P177" s="2">
        <f>SUMIFS('Src. vacsi-tot-a-reg-2021-05-13'!J:J,'Src. vacsi-tot-a-reg-2021-05-13'!$A:$A,$A177,'Src. vacsi-tot-a-reg-2021-05-13'!$K:$K,$B177)</f>
        <v>0</v>
      </c>
    </row>
    <row r="178" spans="1:16" x14ac:dyDescent="0.25">
      <c r="A178">
        <v>93</v>
      </c>
      <c r="B178">
        <v>0</v>
      </c>
      <c r="C178" s="1">
        <v>44336</v>
      </c>
      <c r="D178">
        <v>1954</v>
      </c>
      <c r="E178">
        <v>336</v>
      </c>
      <c r="F178">
        <v>707</v>
      </c>
      <c r="G178">
        <v>884</v>
      </c>
      <c r="H178">
        <v>27</v>
      </c>
      <c r="I178">
        <v>38680</v>
      </c>
      <c r="J178">
        <v>7836</v>
      </c>
      <c r="K178" s="2" t="str">
        <f>_xlfn.XLOOKUP(A178,Configuration!$A:$A,Configuration!$C:$C,0)</f>
        <v>Métropole</v>
      </c>
      <c r="L178" s="3" t="str">
        <f>_xlfn.XLOOKUP(A178,Configuration!$A:$A,Configuration!$B:$B,0)</f>
        <v>Provence-Alpes-Côte d’Azur</v>
      </c>
      <c r="M178" s="2" t="str">
        <f>_xlfn.XLOOKUP(B178,Configuration!$K:$K,Configuration!$L:$L,0)</f>
        <v>N</v>
      </c>
      <c r="N178" s="2">
        <f>SUMIFS('Src. vacsi-tot-a-reg-2021-05-13'!F:F,'Src. vacsi-tot-a-reg-2021-05-13'!$A:$A,$A178,'Src. vacsi-tot-a-reg-2021-05-13'!$K:$K,$B178)</f>
        <v>5055651</v>
      </c>
      <c r="O178" s="2">
        <f>SUMIFS('Src. vacsi-tot-a-reg-2021-05-13'!I:I,'Src. vacsi-tot-a-reg-2021-05-13'!$A:$A,$A178,'Src. vacsi-tot-a-reg-2021-05-13'!$K:$K,$B178)</f>
        <v>3360276</v>
      </c>
      <c r="P178" s="2">
        <f>SUMIFS('Src. vacsi-tot-a-reg-2021-05-13'!J:J,'Src. vacsi-tot-a-reg-2021-05-13'!$A:$A,$A178,'Src. vacsi-tot-a-reg-2021-05-13'!$K:$K,$B178)</f>
        <v>4155640</v>
      </c>
    </row>
    <row r="179" spans="1:16" x14ac:dyDescent="0.25">
      <c r="A179">
        <v>93</v>
      </c>
      <c r="B179">
        <v>9</v>
      </c>
      <c r="C179" s="1">
        <v>44336</v>
      </c>
      <c r="D179">
        <v>5</v>
      </c>
      <c r="E179">
        <v>0</v>
      </c>
      <c r="F179">
        <v>4</v>
      </c>
      <c r="G179">
        <v>1</v>
      </c>
      <c r="H179">
        <v>0</v>
      </c>
      <c r="I179">
        <v>288</v>
      </c>
      <c r="J179">
        <v>0</v>
      </c>
      <c r="K179" s="2" t="str">
        <f>_xlfn.XLOOKUP(A179,Configuration!$A:$A,Configuration!$C:$C,0)</f>
        <v>Métropole</v>
      </c>
      <c r="L179" s="3" t="str">
        <f>_xlfn.XLOOKUP(A179,Configuration!$A:$A,Configuration!$B:$B,0)</f>
        <v>Provence-Alpes-Côte d’Azur</v>
      </c>
      <c r="M179" s="2" t="str">
        <f>_xlfn.XLOOKUP(B179,Configuration!$K:$K,Configuration!$L:$L,0)</f>
        <v>N</v>
      </c>
      <c r="N179" s="2">
        <f>SUMIFS('Src. vacsi-tot-a-reg-2021-05-13'!F:F,'Src. vacsi-tot-a-reg-2021-05-13'!$A:$A,$A179,'Src. vacsi-tot-a-reg-2021-05-13'!$K:$K,$B179)</f>
        <v>0</v>
      </c>
      <c r="O179" s="2">
        <f>SUMIFS('Src. vacsi-tot-a-reg-2021-05-13'!I:I,'Src. vacsi-tot-a-reg-2021-05-13'!$A:$A,$A179,'Src. vacsi-tot-a-reg-2021-05-13'!$K:$K,$B179)</f>
        <v>0</v>
      </c>
      <c r="P179" s="2">
        <f>SUMIFS('Src. vacsi-tot-a-reg-2021-05-13'!J:J,'Src. vacsi-tot-a-reg-2021-05-13'!$A:$A,$A179,'Src. vacsi-tot-a-reg-2021-05-13'!$K:$K,$B179)</f>
        <v>0</v>
      </c>
    </row>
    <row r="180" spans="1:16" x14ac:dyDescent="0.25">
      <c r="A180">
        <v>93</v>
      </c>
      <c r="B180">
        <v>19</v>
      </c>
      <c r="C180" s="1">
        <v>44336</v>
      </c>
      <c r="D180">
        <v>4</v>
      </c>
      <c r="E180">
        <v>0</v>
      </c>
      <c r="F180">
        <v>3</v>
      </c>
      <c r="G180">
        <v>0</v>
      </c>
      <c r="H180">
        <v>1</v>
      </c>
      <c r="I180">
        <v>383</v>
      </c>
      <c r="J180">
        <v>0</v>
      </c>
      <c r="K180" s="2" t="str">
        <f>_xlfn.XLOOKUP(A180,Configuration!$A:$A,Configuration!$C:$C,0)</f>
        <v>Métropole</v>
      </c>
      <c r="L180" s="3" t="str">
        <f>_xlfn.XLOOKUP(A180,Configuration!$A:$A,Configuration!$B:$B,0)</f>
        <v>Provence-Alpes-Côte d’Azur</v>
      </c>
      <c r="M180" s="2" t="str">
        <f>_xlfn.XLOOKUP(B180,Configuration!$K:$K,Configuration!$L:$L,0)</f>
        <v>N</v>
      </c>
      <c r="N180" s="2">
        <f>SUMIFS('Src. vacsi-tot-a-reg-2021-05-13'!F:F,'Src. vacsi-tot-a-reg-2021-05-13'!$A:$A,$A180,'Src. vacsi-tot-a-reg-2021-05-13'!$K:$K,$B180)</f>
        <v>0</v>
      </c>
      <c r="O180" s="2">
        <f>SUMIFS('Src. vacsi-tot-a-reg-2021-05-13'!I:I,'Src. vacsi-tot-a-reg-2021-05-13'!$A:$A,$A180,'Src. vacsi-tot-a-reg-2021-05-13'!$K:$K,$B180)</f>
        <v>0</v>
      </c>
      <c r="P180" s="2">
        <f>SUMIFS('Src. vacsi-tot-a-reg-2021-05-13'!J:J,'Src. vacsi-tot-a-reg-2021-05-13'!$A:$A,$A180,'Src. vacsi-tot-a-reg-2021-05-13'!$K:$K,$B180)</f>
        <v>0</v>
      </c>
    </row>
    <row r="181" spans="1:16" x14ac:dyDescent="0.25">
      <c r="A181">
        <v>93</v>
      </c>
      <c r="B181">
        <v>29</v>
      </c>
      <c r="C181" s="1">
        <v>44336</v>
      </c>
      <c r="D181">
        <v>22</v>
      </c>
      <c r="E181">
        <v>3</v>
      </c>
      <c r="F181">
        <v>14</v>
      </c>
      <c r="G181">
        <v>4</v>
      </c>
      <c r="H181">
        <v>1</v>
      </c>
      <c r="I181">
        <v>1280</v>
      </c>
      <c r="J181">
        <v>6</v>
      </c>
      <c r="K181" s="2" t="str">
        <f>_xlfn.XLOOKUP(A181,Configuration!$A:$A,Configuration!$C:$C,0)</f>
        <v>Métropole</v>
      </c>
      <c r="L181" s="3" t="str">
        <f>_xlfn.XLOOKUP(A181,Configuration!$A:$A,Configuration!$B:$B,0)</f>
        <v>Provence-Alpes-Côte d’Azur</v>
      </c>
      <c r="M181" s="2" t="str">
        <f>_xlfn.XLOOKUP(B181,Configuration!$K:$K,Configuration!$L:$L,0)</f>
        <v>N</v>
      </c>
      <c r="N181" s="2">
        <f>SUMIFS('Src. vacsi-tot-a-reg-2021-05-13'!F:F,'Src. vacsi-tot-a-reg-2021-05-13'!$A:$A,$A181,'Src. vacsi-tot-a-reg-2021-05-13'!$K:$K,$B181)</f>
        <v>624707</v>
      </c>
      <c r="O181" s="2">
        <f>SUMIFS('Src. vacsi-tot-a-reg-2021-05-13'!I:I,'Src. vacsi-tot-a-reg-2021-05-13'!$A:$A,$A181,'Src. vacsi-tot-a-reg-2021-05-13'!$K:$K,$B181)</f>
        <v>560724</v>
      </c>
      <c r="P181" s="2">
        <f>SUMIFS('Src. vacsi-tot-a-reg-2021-05-13'!J:J,'Src. vacsi-tot-a-reg-2021-05-13'!$A:$A,$A181,'Src. vacsi-tot-a-reg-2021-05-13'!$K:$K,$B181)</f>
        <v>604409</v>
      </c>
    </row>
    <row r="182" spans="1:16" x14ac:dyDescent="0.25">
      <c r="A182">
        <v>93</v>
      </c>
      <c r="B182">
        <v>39</v>
      </c>
      <c r="C182" s="1">
        <v>44336</v>
      </c>
      <c r="D182">
        <v>46</v>
      </c>
      <c r="E182">
        <v>7</v>
      </c>
      <c r="F182">
        <v>22</v>
      </c>
      <c r="G182">
        <v>12</v>
      </c>
      <c r="H182">
        <v>5</v>
      </c>
      <c r="I182">
        <v>2054</v>
      </c>
      <c r="J182">
        <v>11</v>
      </c>
      <c r="K182" s="2" t="str">
        <f>_xlfn.XLOOKUP(A182,Configuration!$A:$A,Configuration!$C:$C,0)</f>
        <v>Métropole</v>
      </c>
      <c r="L182" s="3" t="str">
        <f>_xlfn.XLOOKUP(A182,Configuration!$A:$A,Configuration!$B:$B,0)</f>
        <v>Provence-Alpes-Côte d’Azur</v>
      </c>
      <c r="M182" s="2" t="str">
        <f>_xlfn.XLOOKUP(B182,Configuration!$K:$K,Configuration!$L:$L,0)</f>
        <v>N</v>
      </c>
      <c r="N182" s="2">
        <f>SUMIFS('Src. vacsi-tot-a-reg-2021-05-13'!F:F,'Src. vacsi-tot-a-reg-2021-05-13'!$A:$A,$A182,'Src. vacsi-tot-a-reg-2021-05-13'!$K:$K,$B182)</f>
        <v>599102</v>
      </c>
      <c r="O182" s="2">
        <f>SUMIFS('Src. vacsi-tot-a-reg-2021-05-13'!I:I,'Src. vacsi-tot-a-reg-2021-05-13'!$A:$A,$A182,'Src. vacsi-tot-a-reg-2021-05-13'!$K:$K,$B182)</f>
        <v>504791</v>
      </c>
      <c r="P182" s="2">
        <f>SUMIFS('Src. vacsi-tot-a-reg-2021-05-13'!J:J,'Src. vacsi-tot-a-reg-2021-05-13'!$A:$A,$A182,'Src. vacsi-tot-a-reg-2021-05-13'!$K:$K,$B182)</f>
        <v>566157</v>
      </c>
    </row>
    <row r="183" spans="1:16" x14ac:dyDescent="0.25">
      <c r="A183">
        <v>93</v>
      </c>
      <c r="B183">
        <v>49</v>
      </c>
      <c r="C183" s="1">
        <v>44336</v>
      </c>
      <c r="D183">
        <v>88</v>
      </c>
      <c r="E183">
        <v>17</v>
      </c>
      <c r="F183">
        <v>35</v>
      </c>
      <c r="G183">
        <v>31</v>
      </c>
      <c r="H183">
        <v>5</v>
      </c>
      <c r="I183">
        <v>2991</v>
      </c>
      <c r="J183">
        <v>50</v>
      </c>
      <c r="K183" s="2" t="str">
        <f>_xlfn.XLOOKUP(A183,Configuration!$A:$A,Configuration!$C:$C,0)</f>
        <v>Métropole</v>
      </c>
      <c r="L183" s="3" t="str">
        <f>_xlfn.XLOOKUP(A183,Configuration!$A:$A,Configuration!$B:$B,0)</f>
        <v>Provence-Alpes-Côte d’Azur</v>
      </c>
      <c r="M183" s="2" t="str">
        <f>_xlfn.XLOOKUP(B183,Configuration!$K:$K,Configuration!$L:$L,0)</f>
        <v>N</v>
      </c>
      <c r="N183" s="2">
        <f>SUMIFS('Src. vacsi-tot-a-reg-2021-05-13'!F:F,'Src. vacsi-tot-a-reg-2021-05-13'!$A:$A,$A183,'Src. vacsi-tot-a-reg-2021-05-13'!$K:$K,$B183)</f>
        <v>631386</v>
      </c>
      <c r="O183" s="2">
        <f>SUMIFS('Src. vacsi-tot-a-reg-2021-05-13'!I:I,'Src. vacsi-tot-a-reg-2021-05-13'!$A:$A,$A183,'Src. vacsi-tot-a-reg-2021-05-13'!$K:$K,$B183)</f>
        <v>469662</v>
      </c>
      <c r="P183" s="2">
        <f>SUMIFS('Src. vacsi-tot-a-reg-2021-05-13'!J:J,'Src. vacsi-tot-a-reg-2021-05-13'!$A:$A,$A183,'Src. vacsi-tot-a-reg-2021-05-13'!$K:$K,$B183)</f>
        <v>575192</v>
      </c>
    </row>
    <row r="184" spans="1:16" x14ac:dyDescent="0.25">
      <c r="A184">
        <v>93</v>
      </c>
      <c r="B184">
        <v>59</v>
      </c>
      <c r="C184" s="1">
        <v>44336</v>
      </c>
      <c r="D184">
        <v>226</v>
      </c>
      <c r="E184">
        <v>67</v>
      </c>
      <c r="F184">
        <v>85</v>
      </c>
      <c r="G184">
        <v>67</v>
      </c>
      <c r="H184">
        <v>7</v>
      </c>
      <c r="I184">
        <v>5323</v>
      </c>
      <c r="J184">
        <v>205</v>
      </c>
      <c r="K184" s="2" t="str">
        <f>_xlfn.XLOOKUP(A184,Configuration!$A:$A,Configuration!$C:$C,0)</f>
        <v>Métropole</v>
      </c>
      <c r="L184" s="3" t="str">
        <f>_xlfn.XLOOKUP(A184,Configuration!$A:$A,Configuration!$B:$B,0)</f>
        <v>Provence-Alpes-Côte d’Azur</v>
      </c>
      <c r="M184" s="2" t="str">
        <f>_xlfn.XLOOKUP(B184,Configuration!$K:$K,Configuration!$L:$L,0)</f>
        <v>N</v>
      </c>
      <c r="N184" s="2">
        <f>SUMIFS('Src. vacsi-tot-a-reg-2021-05-13'!F:F,'Src. vacsi-tot-a-reg-2021-05-13'!$A:$A,$A184,'Src. vacsi-tot-a-reg-2021-05-13'!$K:$K,$B184)</f>
        <v>678493</v>
      </c>
      <c r="O184" s="2">
        <f>SUMIFS('Src. vacsi-tot-a-reg-2021-05-13'!I:I,'Src. vacsi-tot-a-reg-2021-05-13'!$A:$A,$A184,'Src. vacsi-tot-a-reg-2021-05-13'!$K:$K,$B184)</f>
        <v>370969</v>
      </c>
      <c r="P184" s="2">
        <f>SUMIFS('Src. vacsi-tot-a-reg-2021-05-13'!J:J,'Src. vacsi-tot-a-reg-2021-05-13'!$A:$A,$A184,'Src. vacsi-tot-a-reg-2021-05-13'!$K:$K,$B184)</f>
        <v>562791</v>
      </c>
    </row>
    <row r="185" spans="1:16" x14ac:dyDescent="0.25">
      <c r="A185">
        <v>93</v>
      </c>
      <c r="B185">
        <v>69</v>
      </c>
      <c r="C185" s="1">
        <v>44336</v>
      </c>
      <c r="D185">
        <v>377</v>
      </c>
      <c r="E185">
        <v>115</v>
      </c>
      <c r="F185">
        <v>114</v>
      </c>
      <c r="G185">
        <v>145</v>
      </c>
      <c r="H185">
        <v>3</v>
      </c>
      <c r="I185">
        <v>7128</v>
      </c>
      <c r="J185">
        <v>692</v>
      </c>
      <c r="K185" s="2" t="str">
        <f>_xlfn.XLOOKUP(A185,Configuration!$A:$A,Configuration!$C:$C,0)</f>
        <v>Métropole</v>
      </c>
      <c r="L185" s="3" t="str">
        <f>_xlfn.XLOOKUP(A185,Configuration!$A:$A,Configuration!$B:$B,0)</f>
        <v>Provence-Alpes-Côte d’Azur</v>
      </c>
      <c r="M185" s="2" t="str">
        <f>_xlfn.XLOOKUP(B185,Configuration!$K:$K,Configuration!$L:$L,0)</f>
        <v>Y</v>
      </c>
      <c r="N185" s="2">
        <f>SUMIFS('Src. vacsi-tot-a-reg-2021-05-13'!F:F,'Src. vacsi-tot-a-reg-2021-05-13'!$A:$A,$A185,'Src. vacsi-tot-a-reg-2021-05-13'!$K:$K,$B185)</f>
        <v>632786</v>
      </c>
      <c r="O185" s="2">
        <f>SUMIFS('Src. vacsi-tot-a-reg-2021-05-13'!I:I,'Src. vacsi-tot-a-reg-2021-05-13'!$A:$A,$A185,'Src. vacsi-tot-a-reg-2021-05-13'!$K:$K,$B185)</f>
        <v>233386</v>
      </c>
      <c r="P185" s="2">
        <f>SUMIFS('Src. vacsi-tot-a-reg-2021-05-13'!J:J,'Src. vacsi-tot-a-reg-2021-05-13'!$A:$A,$A185,'Src. vacsi-tot-a-reg-2021-05-13'!$K:$K,$B185)</f>
        <v>461013</v>
      </c>
    </row>
    <row r="186" spans="1:16" x14ac:dyDescent="0.25">
      <c r="A186">
        <v>93</v>
      </c>
      <c r="B186">
        <v>79</v>
      </c>
      <c r="C186" s="1">
        <v>44336</v>
      </c>
      <c r="D186">
        <v>504</v>
      </c>
      <c r="E186">
        <v>104</v>
      </c>
      <c r="F186">
        <v>166</v>
      </c>
      <c r="G186">
        <v>230</v>
      </c>
      <c r="H186">
        <v>4</v>
      </c>
      <c r="I186">
        <v>7859</v>
      </c>
      <c r="J186">
        <v>1766</v>
      </c>
      <c r="K186" s="2" t="str">
        <f>_xlfn.XLOOKUP(A186,Configuration!$A:$A,Configuration!$C:$C,0)</f>
        <v>Métropole</v>
      </c>
      <c r="L186" s="3" t="str">
        <f>_xlfn.XLOOKUP(A186,Configuration!$A:$A,Configuration!$B:$B,0)</f>
        <v>Provence-Alpes-Côte d’Azur</v>
      </c>
      <c r="M186" s="2" t="str">
        <f>_xlfn.XLOOKUP(B186,Configuration!$K:$K,Configuration!$L:$L,0)</f>
        <v>Y</v>
      </c>
      <c r="N186" s="2">
        <f>SUMIFS('Src. vacsi-tot-a-reg-2021-05-13'!F:F,'Src. vacsi-tot-a-reg-2021-05-13'!$A:$A,$A186,'Src. vacsi-tot-a-reg-2021-05-13'!$K:$K,$B186)</f>
        <v>509519</v>
      </c>
      <c r="O186" s="2">
        <f>SUMIFS('Src. vacsi-tot-a-reg-2021-05-13'!I:I,'Src. vacsi-tot-a-reg-2021-05-13'!$A:$A,$A186,'Src. vacsi-tot-a-reg-2021-05-13'!$K:$K,$B186)</f>
        <v>104866</v>
      </c>
      <c r="P186" s="2">
        <f>SUMIFS('Src. vacsi-tot-a-reg-2021-05-13'!J:J,'Src. vacsi-tot-a-reg-2021-05-13'!$A:$A,$A186,'Src. vacsi-tot-a-reg-2021-05-13'!$K:$K,$B186)</f>
        <v>220515</v>
      </c>
    </row>
    <row r="187" spans="1:16" x14ac:dyDescent="0.25">
      <c r="A187">
        <v>93</v>
      </c>
      <c r="B187">
        <v>89</v>
      </c>
      <c r="C187" s="1">
        <v>44336</v>
      </c>
      <c r="D187">
        <v>464</v>
      </c>
      <c r="E187">
        <v>20</v>
      </c>
      <c r="F187">
        <v>177</v>
      </c>
      <c r="G187">
        <v>266</v>
      </c>
      <c r="H187">
        <v>1</v>
      </c>
      <c r="I187">
        <v>7662</v>
      </c>
      <c r="J187">
        <v>3238</v>
      </c>
      <c r="K187" s="2" t="str">
        <f>_xlfn.XLOOKUP(A187,Configuration!$A:$A,Configuration!$C:$C,0)</f>
        <v>Métropole</v>
      </c>
      <c r="L187" s="3" t="str">
        <f>_xlfn.XLOOKUP(A187,Configuration!$A:$A,Configuration!$B:$B,0)</f>
        <v>Provence-Alpes-Côte d’Azur</v>
      </c>
      <c r="M187" s="2" t="str">
        <f>_xlfn.XLOOKUP(B187,Configuration!$K:$K,Configuration!$L:$L,0)</f>
        <v>Y</v>
      </c>
      <c r="N187" s="2">
        <f>SUMIFS('Src. vacsi-tot-a-reg-2021-05-13'!F:F,'Src. vacsi-tot-a-reg-2021-05-13'!$A:$A,$A187,'Src. vacsi-tot-a-reg-2021-05-13'!$K:$K,$B187)</f>
        <v>365644</v>
      </c>
      <c r="O187" s="2">
        <f>SUMIFS('Src. vacsi-tot-a-reg-2021-05-13'!I:I,'Src. vacsi-tot-a-reg-2021-05-13'!$A:$A,$A187,'Src. vacsi-tot-a-reg-2021-05-13'!$K:$K,$B187)</f>
        <v>102802</v>
      </c>
      <c r="P187" s="2">
        <f>SUMIFS('Src. vacsi-tot-a-reg-2021-05-13'!J:J,'Src. vacsi-tot-a-reg-2021-05-13'!$A:$A,$A187,'Src. vacsi-tot-a-reg-2021-05-13'!$K:$K,$B187)</f>
        <v>151801</v>
      </c>
    </row>
    <row r="188" spans="1:16" x14ac:dyDescent="0.25">
      <c r="A188">
        <v>93</v>
      </c>
      <c r="B188">
        <v>90</v>
      </c>
      <c r="C188" s="1">
        <v>44336</v>
      </c>
      <c r="D188">
        <v>206</v>
      </c>
      <c r="E188">
        <v>3</v>
      </c>
      <c r="F188">
        <v>83</v>
      </c>
      <c r="G188">
        <v>120</v>
      </c>
      <c r="H188">
        <v>0</v>
      </c>
      <c r="I188">
        <v>3404</v>
      </c>
      <c r="J188">
        <v>1837</v>
      </c>
      <c r="K188" s="2" t="str">
        <f>_xlfn.XLOOKUP(A188,Configuration!$A:$A,Configuration!$C:$C,0)</f>
        <v>Métropole</v>
      </c>
      <c r="L188" s="3" t="str">
        <f>_xlfn.XLOOKUP(A188,Configuration!$A:$A,Configuration!$B:$B,0)</f>
        <v>Provence-Alpes-Côte d’Azur</v>
      </c>
      <c r="M188" s="2" t="str">
        <f>_xlfn.XLOOKUP(B188,Configuration!$K:$K,Configuration!$L:$L,0)</f>
        <v>Y</v>
      </c>
      <c r="N188" s="2">
        <f>SUMIFS('Src. vacsi-tot-a-reg-2021-05-13'!F:F,'Src. vacsi-tot-a-reg-2021-05-13'!$A:$A,$A188,'Src. vacsi-tot-a-reg-2021-05-13'!$K:$K,$B188)</f>
        <v>0</v>
      </c>
      <c r="O188" s="2">
        <f>SUMIFS('Src. vacsi-tot-a-reg-2021-05-13'!I:I,'Src. vacsi-tot-a-reg-2021-05-13'!$A:$A,$A188,'Src. vacsi-tot-a-reg-2021-05-13'!$K:$K,$B188)</f>
        <v>0</v>
      </c>
      <c r="P188" s="2">
        <f>SUMIFS('Src. vacsi-tot-a-reg-2021-05-13'!J:J,'Src. vacsi-tot-a-reg-2021-05-13'!$A:$A,$A188,'Src. vacsi-tot-a-reg-2021-05-13'!$K:$K,$B188)</f>
        <v>0</v>
      </c>
    </row>
    <row r="189" spans="1:16" x14ac:dyDescent="0.25">
      <c r="A189">
        <v>94</v>
      </c>
      <c r="B189">
        <v>0</v>
      </c>
      <c r="C189" s="1">
        <v>44336</v>
      </c>
      <c r="D189">
        <v>47</v>
      </c>
      <c r="E189">
        <v>7</v>
      </c>
      <c r="F189">
        <v>8</v>
      </c>
      <c r="G189">
        <v>27</v>
      </c>
      <c r="H189">
        <v>5</v>
      </c>
      <c r="I189">
        <v>920</v>
      </c>
      <c r="J189">
        <v>205</v>
      </c>
      <c r="K189" s="2" t="str">
        <f>_xlfn.XLOOKUP(A189,Configuration!$A:$A,Configuration!$C:$C,0)</f>
        <v>Ile</v>
      </c>
      <c r="L189" s="3" t="str">
        <f>_xlfn.XLOOKUP(A189,Configuration!$A:$A,Configuration!$B:$B,0)</f>
        <v>Corse</v>
      </c>
      <c r="M189" s="2" t="str">
        <f>_xlfn.XLOOKUP(B189,Configuration!$K:$K,Configuration!$L:$L,0)</f>
        <v>N</v>
      </c>
      <c r="N189" s="2">
        <f>SUMIFS('Src. vacsi-tot-a-reg-2021-05-13'!F:F,'Src. vacsi-tot-a-reg-2021-05-13'!$A:$A,$A189,'Src. vacsi-tot-a-reg-2021-05-13'!$K:$K,$B189)</f>
        <v>344679</v>
      </c>
      <c r="O189" s="2">
        <f>SUMIFS('Src. vacsi-tot-a-reg-2021-05-13'!I:I,'Src. vacsi-tot-a-reg-2021-05-13'!$A:$A,$A189,'Src. vacsi-tot-a-reg-2021-05-13'!$K:$K,$B189)</f>
        <v>206174</v>
      </c>
      <c r="P189" s="2">
        <f>SUMIFS('Src. vacsi-tot-a-reg-2021-05-13'!J:J,'Src. vacsi-tot-a-reg-2021-05-13'!$A:$A,$A189,'Src. vacsi-tot-a-reg-2021-05-13'!$K:$K,$B189)</f>
        <v>265714</v>
      </c>
    </row>
    <row r="190" spans="1:16" x14ac:dyDescent="0.25">
      <c r="A190">
        <v>94</v>
      </c>
      <c r="B190">
        <v>9</v>
      </c>
      <c r="C190" s="1">
        <v>44336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11</v>
      </c>
      <c r="J190">
        <v>0</v>
      </c>
      <c r="K190" s="2" t="str">
        <f>_xlfn.XLOOKUP(A190,Configuration!$A:$A,Configuration!$C:$C,0)</f>
        <v>Ile</v>
      </c>
      <c r="L190" s="3" t="str">
        <f>_xlfn.XLOOKUP(A190,Configuration!$A:$A,Configuration!$B:$B,0)</f>
        <v>Corse</v>
      </c>
      <c r="M190" s="2" t="str">
        <f>_xlfn.XLOOKUP(B190,Configuration!$K:$K,Configuration!$L:$L,0)</f>
        <v>N</v>
      </c>
      <c r="N190" s="2">
        <f>SUMIFS('Src. vacsi-tot-a-reg-2021-05-13'!F:F,'Src. vacsi-tot-a-reg-2021-05-13'!$A:$A,$A190,'Src. vacsi-tot-a-reg-2021-05-13'!$K:$K,$B190)</f>
        <v>0</v>
      </c>
      <c r="O190" s="2">
        <f>SUMIFS('Src. vacsi-tot-a-reg-2021-05-13'!I:I,'Src. vacsi-tot-a-reg-2021-05-13'!$A:$A,$A190,'Src. vacsi-tot-a-reg-2021-05-13'!$K:$K,$B190)</f>
        <v>0</v>
      </c>
      <c r="P190" s="2">
        <f>SUMIFS('Src. vacsi-tot-a-reg-2021-05-13'!J:J,'Src. vacsi-tot-a-reg-2021-05-13'!$A:$A,$A190,'Src. vacsi-tot-a-reg-2021-05-13'!$K:$K,$B190)</f>
        <v>0</v>
      </c>
    </row>
    <row r="191" spans="1:16" x14ac:dyDescent="0.25">
      <c r="A191">
        <v>94</v>
      </c>
      <c r="B191">
        <v>19</v>
      </c>
      <c r="C191" s="1">
        <v>44336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5</v>
      </c>
      <c r="J191">
        <v>0</v>
      </c>
      <c r="K191" s="2" t="str">
        <f>_xlfn.XLOOKUP(A191,Configuration!$A:$A,Configuration!$C:$C,0)</f>
        <v>Ile</v>
      </c>
      <c r="L191" s="3" t="str">
        <f>_xlfn.XLOOKUP(A191,Configuration!$A:$A,Configuration!$B:$B,0)</f>
        <v>Corse</v>
      </c>
      <c r="M191" s="2" t="str">
        <f>_xlfn.XLOOKUP(B191,Configuration!$K:$K,Configuration!$L:$L,0)</f>
        <v>N</v>
      </c>
      <c r="N191" s="2">
        <f>SUMIFS('Src. vacsi-tot-a-reg-2021-05-13'!F:F,'Src. vacsi-tot-a-reg-2021-05-13'!$A:$A,$A191,'Src. vacsi-tot-a-reg-2021-05-13'!$K:$K,$B191)</f>
        <v>0</v>
      </c>
      <c r="O191" s="2">
        <f>SUMIFS('Src. vacsi-tot-a-reg-2021-05-13'!I:I,'Src. vacsi-tot-a-reg-2021-05-13'!$A:$A,$A191,'Src. vacsi-tot-a-reg-2021-05-13'!$K:$K,$B191)</f>
        <v>0</v>
      </c>
      <c r="P191" s="2">
        <f>SUMIFS('Src. vacsi-tot-a-reg-2021-05-13'!J:J,'Src. vacsi-tot-a-reg-2021-05-13'!$A:$A,$A191,'Src. vacsi-tot-a-reg-2021-05-13'!$K:$K,$B191)</f>
        <v>0</v>
      </c>
    </row>
    <row r="192" spans="1:16" x14ac:dyDescent="0.25">
      <c r="A192">
        <v>94</v>
      </c>
      <c r="B192">
        <v>29</v>
      </c>
      <c r="C192" s="1">
        <v>44336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22</v>
      </c>
      <c r="J192">
        <v>0</v>
      </c>
      <c r="K192" s="2" t="str">
        <f>_xlfn.XLOOKUP(A192,Configuration!$A:$A,Configuration!$C:$C,0)</f>
        <v>Ile</v>
      </c>
      <c r="L192" s="3" t="str">
        <f>_xlfn.XLOOKUP(A192,Configuration!$A:$A,Configuration!$B:$B,0)</f>
        <v>Corse</v>
      </c>
      <c r="M192" s="2" t="str">
        <f>_xlfn.XLOOKUP(B192,Configuration!$K:$K,Configuration!$L:$L,0)</f>
        <v>N</v>
      </c>
      <c r="N192" s="2">
        <f>SUMIFS('Src. vacsi-tot-a-reg-2021-05-13'!F:F,'Src. vacsi-tot-a-reg-2021-05-13'!$A:$A,$A192,'Src. vacsi-tot-a-reg-2021-05-13'!$K:$K,$B192)</f>
        <v>40099</v>
      </c>
      <c r="O192" s="2">
        <f>SUMIFS('Src. vacsi-tot-a-reg-2021-05-13'!I:I,'Src. vacsi-tot-a-reg-2021-05-13'!$A:$A,$A192,'Src. vacsi-tot-a-reg-2021-05-13'!$K:$K,$B192)</f>
        <v>32793</v>
      </c>
      <c r="P192" s="2">
        <f>SUMIFS('Src. vacsi-tot-a-reg-2021-05-13'!J:J,'Src. vacsi-tot-a-reg-2021-05-13'!$A:$A,$A192,'Src. vacsi-tot-a-reg-2021-05-13'!$K:$K,$B192)</f>
        <v>38723</v>
      </c>
    </row>
    <row r="193" spans="1:16" x14ac:dyDescent="0.25">
      <c r="A193">
        <v>94</v>
      </c>
      <c r="B193">
        <v>39</v>
      </c>
      <c r="C193" s="1">
        <v>44336</v>
      </c>
      <c r="D193">
        <v>2</v>
      </c>
      <c r="E193">
        <v>0</v>
      </c>
      <c r="F193">
        <v>0</v>
      </c>
      <c r="G193">
        <v>2</v>
      </c>
      <c r="H193">
        <v>0</v>
      </c>
      <c r="I193">
        <v>51</v>
      </c>
      <c r="J193">
        <v>1</v>
      </c>
      <c r="K193" s="2" t="str">
        <f>_xlfn.XLOOKUP(A193,Configuration!$A:$A,Configuration!$C:$C,0)</f>
        <v>Ile</v>
      </c>
      <c r="L193" s="3" t="str">
        <f>_xlfn.XLOOKUP(A193,Configuration!$A:$A,Configuration!$B:$B,0)</f>
        <v>Corse</v>
      </c>
      <c r="M193" s="2" t="str">
        <f>_xlfn.XLOOKUP(B193,Configuration!$K:$K,Configuration!$L:$L,0)</f>
        <v>N</v>
      </c>
      <c r="N193" s="2">
        <f>SUMIFS('Src. vacsi-tot-a-reg-2021-05-13'!F:F,'Src. vacsi-tot-a-reg-2021-05-13'!$A:$A,$A193,'Src. vacsi-tot-a-reg-2021-05-13'!$K:$K,$B193)</f>
        <v>43624</v>
      </c>
      <c r="O193" s="2">
        <f>SUMIFS('Src. vacsi-tot-a-reg-2021-05-13'!I:I,'Src. vacsi-tot-a-reg-2021-05-13'!$A:$A,$A193,'Src. vacsi-tot-a-reg-2021-05-13'!$K:$K,$B193)</f>
        <v>32435</v>
      </c>
      <c r="P193" s="2">
        <f>SUMIFS('Src. vacsi-tot-a-reg-2021-05-13'!J:J,'Src. vacsi-tot-a-reg-2021-05-13'!$A:$A,$A193,'Src. vacsi-tot-a-reg-2021-05-13'!$K:$K,$B193)</f>
        <v>40363</v>
      </c>
    </row>
    <row r="194" spans="1:16" x14ac:dyDescent="0.25">
      <c r="A194">
        <v>94</v>
      </c>
      <c r="B194">
        <v>49</v>
      </c>
      <c r="C194" s="1">
        <v>44336</v>
      </c>
      <c r="D194">
        <v>2</v>
      </c>
      <c r="E194">
        <v>0</v>
      </c>
      <c r="F194">
        <v>1</v>
      </c>
      <c r="G194">
        <v>0</v>
      </c>
      <c r="H194">
        <v>1</v>
      </c>
      <c r="I194">
        <v>62</v>
      </c>
      <c r="J194">
        <v>2</v>
      </c>
      <c r="K194" s="2" t="str">
        <f>_xlfn.XLOOKUP(A194,Configuration!$A:$A,Configuration!$C:$C,0)</f>
        <v>Ile</v>
      </c>
      <c r="L194" s="3" t="str">
        <f>_xlfn.XLOOKUP(A194,Configuration!$A:$A,Configuration!$B:$B,0)</f>
        <v>Corse</v>
      </c>
      <c r="M194" s="2" t="str">
        <f>_xlfn.XLOOKUP(B194,Configuration!$K:$K,Configuration!$L:$L,0)</f>
        <v>N</v>
      </c>
      <c r="N194" s="2">
        <f>SUMIFS('Src. vacsi-tot-a-reg-2021-05-13'!F:F,'Src. vacsi-tot-a-reg-2021-05-13'!$A:$A,$A194,'Src. vacsi-tot-a-reg-2021-05-13'!$K:$K,$B194)</f>
        <v>45205</v>
      </c>
      <c r="O194" s="2">
        <f>SUMIFS('Src. vacsi-tot-a-reg-2021-05-13'!I:I,'Src. vacsi-tot-a-reg-2021-05-13'!$A:$A,$A194,'Src. vacsi-tot-a-reg-2021-05-13'!$K:$K,$B194)</f>
        <v>27273</v>
      </c>
      <c r="P194" s="2">
        <f>SUMIFS('Src. vacsi-tot-a-reg-2021-05-13'!J:J,'Src. vacsi-tot-a-reg-2021-05-13'!$A:$A,$A194,'Src. vacsi-tot-a-reg-2021-05-13'!$K:$K,$B194)</f>
        <v>38612</v>
      </c>
    </row>
    <row r="195" spans="1:16" x14ac:dyDescent="0.25">
      <c r="A195">
        <v>94</v>
      </c>
      <c r="B195">
        <v>59</v>
      </c>
      <c r="C195" s="1">
        <v>44336</v>
      </c>
      <c r="D195">
        <v>6</v>
      </c>
      <c r="E195">
        <v>2</v>
      </c>
      <c r="F195">
        <v>2</v>
      </c>
      <c r="G195">
        <v>1</v>
      </c>
      <c r="H195">
        <v>1</v>
      </c>
      <c r="I195">
        <v>131</v>
      </c>
      <c r="J195">
        <v>8</v>
      </c>
      <c r="K195" s="2" t="str">
        <f>_xlfn.XLOOKUP(A195,Configuration!$A:$A,Configuration!$C:$C,0)</f>
        <v>Ile</v>
      </c>
      <c r="L195" s="3" t="str">
        <f>_xlfn.XLOOKUP(A195,Configuration!$A:$A,Configuration!$B:$B,0)</f>
        <v>Corse</v>
      </c>
      <c r="M195" s="2" t="str">
        <f>_xlfn.XLOOKUP(B195,Configuration!$K:$K,Configuration!$L:$L,0)</f>
        <v>N</v>
      </c>
      <c r="N195" s="2">
        <f>SUMIFS('Src. vacsi-tot-a-reg-2021-05-13'!F:F,'Src. vacsi-tot-a-reg-2021-05-13'!$A:$A,$A195,'Src. vacsi-tot-a-reg-2021-05-13'!$K:$K,$B195)</f>
        <v>47970</v>
      </c>
      <c r="O195" s="2">
        <f>SUMIFS('Src. vacsi-tot-a-reg-2021-05-13'!I:I,'Src. vacsi-tot-a-reg-2021-05-13'!$A:$A,$A195,'Src. vacsi-tot-a-reg-2021-05-13'!$K:$K,$B195)</f>
        <v>20816</v>
      </c>
      <c r="P195" s="2">
        <f>SUMIFS('Src. vacsi-tot-a-reg-2021-05-13'!J:J,'Src. vacsi-tot-a-reg-2021-05-13'!$A:$A,$A195,'Src. vacsi-tot-a-reg-2021-05-13'!$K:$K,$B195)</f>
        <v>34758</v>
      </c>
    </row>
    <row r="196" spans="1:16" x14ac:dyDescent="0.25">
      <c r="A196">
        <v>94</v>
      </c>
      <c r="B196">
        <v>69</v>
      </c>
      <c r="C196" s="1">
        <v>44336</v>
      </c>
      <c r="D196">
        <v>10</v>
      </c>
      <c r="E196">
        <v>3</v>
      </c>
      <c r="F196">
        <v>2</v>
      </c>
      <c r="G196">
        <v>4</v>
      </c>
      <c r="H196">
        <v>1</v>
      </c>
      <c r="I196">
        <v>170</v>
      </c>
      <c r="J196">
        <v>22</v>
      </c>
      <c r="K196" s="2" t="str">
        <f>_xlfn.XLOOKUP(A196,Configuration!$A:$A,Configuration!$C:$C,0)</f>
        <v>Ile</v>
      </c>
      <c r="L196" s="3" t="str">
        <f>_xlfn.XLOOKUP(A196,Configuration!$A:$A,Configuration!$B:$B,0)</f>
        <v>Corse</v>
      </c>
      <c r="M196" s="2" t="str">
        <f>_xlfn.XLOOKUP(B196,Configuration!$K:$K,Configuration!$L:$L,0)</f>
        <v>Y</v>
      </c>
      <c r="N196" s="2">
        <f>SUMIFS('Src. vacsi-tot-a-reg-2021-05-13'!F:F,'Src. vacsi-tot-a-reg-2021-05-13'!$A:$A,$A196,'Src. vacsi-tot-a-reg-2021-05-13'!$K:$K,$B196)</f>
        <v>45095</v>
      </c>
      <c r="O196" s="2">
        <f>SUMIFS('Src. vacsi-tot-a-reg-2021-05-13'!I:I,'Src. vacsi-tot-a-reg-2021-05-13'!$A:$A,$A196,'Src. vacsi-tot-a-reg-2021-05-13'!$K:$K,$B196)</f>
        <v>14039</v>
      </c>
      <c r="P196" s="2">
        <f>SUMIFS('Src. vacsi-tot-a-reg-2021-05-13'!J:J,'Src. vacsi-tot-a-reg-2021-05-13'!$A:$A,$A196,'Src. vacsi-tot-a-reg-2021-05-13'!$K:$K,$B196)</f>
        <v>26622</v>
      </c>
    </row>
    <row r="197" spans="1:16" x14ac:dyDescent="0.25">
      <c r="A197">
        <v>94</v>
      </c>
      <c r="B197">
        <v>79</v>
      </c>
      <c r="C197" s="1">
        <v>44336</v>
      </c>
      <c r="D197">
        <v>11</v>
      </c>
      <c r="E197">
        <v>2</v>
      </c>
      <c r="F197">
        <v>0</v>
      </c>
      <c r="G197">
        <v>7</v>
      </c>
      <c r="H197">
        <v>2</v>
      </c>
      <c r="I197">
        <v>204</v>
      </c>
      <c r="J197">
        <v>49</v>
      </c>
      <c r="K197" s="2" t="str">
        <f>_xlfn.XLOOKUP(A197,Configuration!$A:$A,Configuration!$C:$C,0)</f>
        <v>Ile</v>
      </c>
      <c r="L197" s="3" t="str">
        <f>_xlfn.XLOOKUP(A197,Configuration!$A:$A,Configuration!$B:$B,0)</f>
        <v>Corse</v>
      </c>
      <c r="M197" s="2" t="str">
        <f>_xlfn.XLOOKUP(B197,Configuration!$K:$K,Configuration!$L:$L,0)</f>
        <v>Y</v>
      </c>
      <c r="N197" s="2">
        <f>SUMIFS('Src. vacsi-tot-a-reg-2021-05-13'!F:F,'Src. vacsi-tot-a-reg-2021-05-13'!$A:$A,$A197,'Src. vacsi-tot-a-reg-2021-05-13'!$K:$K,$B197)</f>
        <v>36685</v>
      </c>
      <c r="O197" s="2">
        <f>SUMIFS('Src. vacsi-tot-a-reg-2021-05-13'!I:I,'Src. vacsi-tot-a-reg-2021-05-13'!$A:$A,$A197,'Src. vacsi-tot-a-reg-2021-05-13'!$K:$K,$B197)</f>
        <v>9696</v>
      </c>
      <c r="P197" s="2">
        <f>SUMIFS('Src. vacsi-tot-a-reg-2021-05-13'!J:J,'Src. vacsi-tot-a-reg-2021-05-13'!$A:$A,$A197,'Src. vacsi-tot-a-reg-2021-05-13'!$K:$K,$B197)</f>
        <v>15170</v>
      </c>
    </row>
    <row r="198" spans="1:16" x14ac:dyDescent="0.25">
      <c r="A198">
        <v>94</v>
      </c>
      <c r="B198">
        <v>89</v>
      </c>
      <c r="C198" s="1">
        <v>44336</v>
      </c>
      <c r="D198">
        <v>11</v>
      </c>
      <c r="E198">
        <v>0</v>
      </c>
      <c r="F198">
        <v>1</v>
      </c>
      <c r="G198">
        <v>10</v>
      </c>
      <c r="H198">
        <v>0</v>
      </c>
      <c r="I198">
        <v>181</v>
      </c>
      <c r="J198">
        <v>80</v>
      </c>
      <c r="K198" s="2" t="str">
        <f>_xlfn.XLOOKUP(A198,Configuration!$A:$A,Configuration!$C:$C,0)</f>
        <v>Ile</v>
      </c>
      <c r="L198" s="3" t="str">
        <f>_xlfn.XLOOKUP(A198,Configuration!$A:$A,Configuration!$B:$B,0)</f>
        <v>Corse</v>
      </c>
      <c r="M198" s="2" t="str">
        <f>_xlfn.XLOOKUP(B198,Configuration!$K:$K,Configuration!$L:$L,0)</f>
        <v>Y</v>
      </c>
      <c r="N198" s="2">
        <f>SUMIFS('Src. vacsi-tot-a-reg-2021-05-13'!F:F,'Src. vacsi-tot-a-reg-2021-05-13'!$A:$A,$A198,'Src. vacsi-tot-a-reg-2021-05-13'!$K:$K,$B198)</f>
        <v>24184</v>
      </c>
      <c r="O198" s="2">
        <f>SUMIFS('Src. vacsi-tot-a-reg-2021-05-13'!I:I,'Src. vacsi-tot-a-reg-2021-05-13'!$A:$A,$A198,'Src. vacsi-tot-a-reg-2021-05-13'!$K:$K,$B198)</f>
        <v>7396</v>
      </c>
      <c r="P198" s="2">
        <f>SUMIFS('Src. vacsi-tot-a-reg-2021-05-13'!J:J,'Src. vacsi-tot-a-reg-2021-05-13'!$A:$A,$A198,'Src. vacsi-tot-a-reg-2021-05-13'!$K:$K,$B198)</f>
        <v>9669</v>
      </c>
    </row>
    <row r="199" spans="1:16" x14ac:dyDescent="0.25">
      <c r="A199">
        <v>94</v>
      </c>
      <c r="B199">
        <v>90</v>
      </c>
      <c r="C199" s="1">
        <v>44336</v>
      </c>
      <c r="D199">
        <v>5</v>
      </c>
      <c r="E199">
        <v>0</v>
      </c>
      <c r="F199">
        <v>2</v>
      </c>
      <c r="G199">
        <v>3</v>
      </c>
      <c r="H199">
        <v>0</v>
      </c>
      <c r="I199">
        <v>81</v>
      </c>
      <c r="J199">
        <v>43</v>
      </c>
      <c r="K199" s="2" t="str">
        <f>_xlfn.XLOOKUP(A199,Configuration!$A:$A,Configuration!$C:$C,0)</f>
        <v>Ile</v>
      </c>
      <c r="L199" s="3" t="str">
        <f>_xlfn.XLOOKUP(A199,Configuration!$A:$A,Configuration!$B:$B,0)</f>
        <v>Corse</v>
      </c>
      <c r="M199" s="2" t="str">
        <f>_xlfn.XLOOKUP(B199,Configuration!$K:$K,Configuration!$L:$L,0)</f>
        <v>Y</v>
      </c>
      <c r="N199" s="2">
        <f>SUMIFS('Src. vacsi-tot-a-reg-2021-05-13'!F:F,'Src. vacsi-tot-a-reg-2021-05-13'!$A:$A,$A199,'Src. vacsi-tot-a-reg-2021-05-13'!$K:$K,$B199)</f>
        <v>0</v>
      </c>
      <c r="O199" s="2">
        <f>SUMIFS('Src. vacsi-tot-a-reg-2021-05-13'!I:I,'Src. vacsi-tot-a-reg-2021-05-13'!$A:$A,$A199,'Src. vacsi-tot-a-reg-2021-05-13'!$K:$K,$B199)</f>
        <v>0</v>
      </c>
      <c r="P199" s="2">
        <f>SUMIFS('Src. vacsi-tot-a-reg-2021-05-13'!J:J,'Src. vacsi-tot-a-reg-2021-05-13'!$A:$A,$A199,'Src. vacsi-tot-a-reg-2021-05-13'!$K:$K,$B199)</f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3"/>
  <sheetViews>
    <sheetView topLeftCell="A195" workbookViewId="0">
      <selection activeCell="F195" sqref="F1:F1048576"/>
    </sheetView>
  </sheetViews>
  <sheetFormatPr baseColWidth="10" defaultRowHeight="15" x14ac:dyDescent="0.25"/>
  <cols>
    <col min="8" max="8" width="15" bestFit="1" customWidth="1"/>
    <col min="9" max="12" width="15" customWidth="1"/>
    <col min="13" max="13" width="26.42578125" bestFit="1" customWidth="1"/>
    <col min="14" max="14" width="15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30</v>
      </c>
      <c r="F1" t="s">
        <v>4</v>
      </c>
      <c r="G1" t="s">
        <v>5</v>
      </c>
      <c r="H1" t="s">
        <v>6</v>
      </c>
      <c r="I1" t="s">
        <v>31</v>
      </c>
      <c r="J1" t="s">
        <v>38</v>
      </c>
      <c r="K1" t="s">
        <v>52</v>
      </c>
      <c r="L1" t="s">
        <v>41</v>
      </c>
      <c r="M1" t="s">
        <v>7</v>
      </c>
      <c r="N1" t="s">
        <v>8</v>
      </c>
    </row>
    <row r="2" spans="1:14" x14ac:dyDescent="0.25">
      <c r="A2">
        <v>1</v>
      </c>
      <c r="B2">
        <v>24</v>
      </c>
      <c r="C2" s="1">
        <v>44335</v>
      </c>
      <c r="D2">
        <v>513</v>
      </c>
      <c r="E2">
        <v>137</v>
      </c>
      <c r="F2">
        <v>27093</v>
      </c>
      <c r="G2" s="3">
        <f>$D2/F2</f>
        <v>1.893478020152807E-2</v>
      </c>
      <c r="H2" s="3">
        <f>$E2/F2</f>
        <v>5.0566567009928762E-3</v>
      </c>
      <c r="I2" s="2">
        <f>F2-D2</f>
        <v>26580</v>
      </c>
      <c r="J2" s="2">
        <f>F2-E2</f>
        <v>26956</v>
      </c>
      <c r="K2" s="2">
        <f>_xlfn.XLOOKUP($B2,Configuration!$H:$H,Configuration!$I:$I,0)</f>
        <v>29</v>
      </c>
      <c r="L2" s="2" t="str">
        <f>_xlfn.XLOOKUP(A2,Configuration!$A:$A,Configuration!$C:$C,0)</f>
        <v>Ile</v>
      </c>
      <c r="M2" s="3" t="str">
        <f>_xlfn.XLOOKUP(A2,Configuration!$A:$A,Configuration!$B:$B,0)</f>
        <v>Guadeloupe</v>
      </c>
      <c r="N2" s="3" t="str">
        <f>_xlfn.XLOOKUP($B2,Configuration!$E:$E,Configuration!$F:$F,0)</f>
        <v>N</v>
      </c>
    </row>
    <row r="3" spans="1:14" x14ac:dyDescent="0.25">
      <c r="A3">
        <v>1</v>
      </c>
      <c r="B3">
        <v>29</v>
      </c>
      <c r="C3" s="1">
        <v>44335</v>
      </c>
      <c r="D3">
        <v>766</v>
      </c>
      <c r="E3">
        <v>301</v>
      </c>
      <c r="F3">
        <v>16795</v>
      </c>
      <c r="G3" s="3">
        <f t="shared" ref="G3:G66" si="0">$D3/F3</f>
        <v>4.5608812146472166E-2</v>
      </c>
      <c r="H3" s="3">
        <f t="shared" ref="H3:H66" si="1">$E3/F3</f>
        <v>1.7922000595415301E-2</v>
      </c>
      <c r="I3" s="2">
        <f t="shared" ref="I3:I66" si="2">F3-D3</f>
        <v>16029</v>
      </c>
      <c r="J3" s="2">
        <f t="shared" ref="J3:J66" si="3">F3-E3</f>
        <v>16494</v>
      </c>
      <c r="K3" s="2">
        <f>_xlfn.XLOOKUP($B3,Configuration!$H:$H,Configuration!$I:$I,0)</f>
        <v>29</v>
      </c>
      <c r="L3" s="2" t="str">
        <f>_xlfn.XLOOKUP(A3,Configuration!$A:$A,Configuration!$C:$C,0)</f>
        <v>Ile</v>
      </c>
      <c r="M3" s="3" t="str">
        <f>_xlfn.XLOOKUP(A3,Configuration!$A:$A,Configuration!$B:$B,0)</f>
        <v>Guadeloupe</v>
      </c>
      <c r="N3" s="3" t="str">
        <f>_xlfn.XLOOKUP($B3,Configuration!$E:$E,Configuration!$F:$F,0)</f>
        <v>N</v>
      </c>
    </row>
    <row r="4" spans="1:14" x14ac:dyDescent="0.25">
      <c r="A4">
        <v>1</v>
      </c>
      <c r="B4">
        <v>39</v>
      </c>
      <c r="C4" s="1">
        <v>44335</v>
      </c>
      <c r="D4">
        <v>2186</v>
      </c>
      <c r="E4">
        <v>844</v>
      </c>
      <c r="F4">
        <v>37149</v>
      </c>
      <c r="G4" s="3">
        <f t="shared" si="0"/>
        <v>5.8844114242644484E-2</v>
      </c>
      <c r="H4" s="3">
        <f t="shared" si="1"/>
        <v>2.2719319497160086E-2</v>
      </c>
      <c r="I4" s="2">
        <f t="shared" si="2"/>
        <v>34963</v>
      </c>
      <c r="J4" s="2">
        <f t="shared" si="3"/>
        <v>36305</v>
      </c>
      <c r="K4" s="2">
        <f>_xlfn.XLOOKUP($B4,Configuration!$H:$H,Configuration!$I:$I,0)</f>
        <v>39</v>
      </c>
      <c r="L4" s="2" t="str">
        <f>_xlfn.XLOOKUP(A4,Configuration!$A:$A,Configuration!$C:$C,0)</f>
        <v>Ile</v>
      </c>
      <c r="M4" s="3" t="str">
        <f>_xlfn.XLOOKUP(A4,Configuration!$A:$A,Configuration!$B:$B,0)</f>
        <v>Guadeloupe</v>
      </c>
      <c r="N4" s="3" t="str">
        <f>_xlfn.XLOOKUP($B4,Configuration!$E:$E,Configuration!$F:$F,0)</f>
        <v>N</v>
      </c>
    </row>
    <row r="5" spans="1:14" x14ac:dyDescent="0.25">
      <c r="A5">
        <v>1</v>
      </c>
      <c r="B5">
        <v>49</v>
      </c>
      <c r="C5" s="1">
        <v>44335</v>
      </c>
      <c r="D5">
        <v>3644</v>
      </c>
      <c r="E5">
        <v>1499</v>
      </c>
      <c r="F5">
        <v>48928</v>
      </c>
      <c r="G5" s="3">
        <f t="shared" si="0"/>
        <v>7.4476782210595158E-2</v>
      </c>
      <c r="H5" s="3">
        <f t="shared" si="1"/>
        <v>3.0636854153041203E-2</v>
      </c>
      <c r="I5" s="2">
        <f t="shared" si="2"/>
        <v>45284</v>
      </c>
      <c r="J5" s="2">
        <f t="shared" si="3"/>
        <v>47429</v>
      </c>
      <c r="K5" s="2">
        <f>_xlfn.XLOOKUP($B5,Configuration!$H:$H,Configuration!$I:$I,0)</f>
        <v>49</v>
      </c>
      <c r="L5" s="2" t="str">
        <f>_xlfn.XLOOKUP(A5,Configuration!$A:$A,Configuration!$C:$C,0)</f>
        <v>Ile</v>
      </c>
      <c r="M5" s="3" t="str">
        <f>_xlfn.XLOOKUP(A5,Configuration!$A:$A,Configuration!$B:$B,0)</f>
        <v>Guadeloupe</v>
      </c>
      <c r="N5" s="3" t="str">
        <f>_xlfn.XLOOKUP($B5,Configuration!$E:$E,Configuration!$F:$F,0)</f>
        <v>N</v>
      </c>
    </row>
    <row r="6" spans="1:14" x14ac:dyDescent="0.25">
      <c r="A6">
        <v>1</v>
      </c>
      <c r="B6">
        <v>59</v>
      </c>
      <c r="C6" s="1">
        <v>44335</v>
      </c>
      <c r="D6">
        <v>5697</v>
      </c>
      <c r="E6">
        <v>2439</v>
      </c>
      <c r="F6">
        <v>60524</v>
      </c>
      <c r="G6" s="3">
        <f t="shared" si="0"/>
        <v>9.4127949243275388E-2</v>
      </c>
      <c r="H6" s="3">
        <f t="shared" si="1"/>
        <v>4.0298063578084728E-2</v>
      </c>
      <c r="I6" s="2">
        <f t="shared" si="2"/>
        <v>54827</v>
      </c>
      <c r="J6" s="2">
        <f t="shared" si="3"/>
        <v>58085</v>
      </c>
      <c r="K6" s="2">
        <f>_xlfn.XLOOKUP($B6,Configuration!$H:$H,Configuration!$I:$I,0)</f>
        <v>59</v>
      </c>
      <c r="L6" s="2" t="str">
        <f>_xlfn.XLOOKUP(A6,Configuration!$A:$A,Configuration!$C:$C,0)</f>
        <v>Ile</v>
      </c>
      <c r="M6" s="3" t="str">
        <f>_xlfn.XLOOKUP(A6,Configuration!$A:$A,Configuration!$B:$B,0)</f>
        <v>Guadeloupe</v>
      </c>
      <c r="N6" s="3" t="str">
        <f>_xlfn.XLOOKUP($B6,Configuration!$E:$E,Configuration!$F:$F,0)</f>
        <v>N</v>
      </c>
    </row>
    <row r="7" spans="1:14" x14ac:dyDescent="0.25">
      <c r="A7">
        <v>1</v>
      </c>
      <c r="B7">
        <v>64</v>
      </c>
      <c r="C7" s="1">
        <v>44335</v>
      </c>
      <c r="D7">
        <v>3429</v>
      </c>
      <c r="E7">
        <v>1485</v>
      </c>
      <c r="F7">
        <v>27495</v>
      </c>
      <c r="G7" s="3">
        <f t="shared" si="0"/>
        <v>0.12471358428805238</v>
      </c>
      <c r="H7" s="3">
        <f t="shared" si="1"/>
        <v>5.4009819967266774E-2</v>
      </c>
      <c r="I7" s="2">
        <f t="shared" si="2"/>
        <v>24066</v>
      </c>
      <c r="J7" s="2">
        <f t="shared" si="3"/>
        <v>26010</v>
      </c>
      <c r="K7" s="2">
        <f>_xlfn.XLOOKUP($B7,Configuration!$H:$H,Configuration!$I:$I,0)</f>
        <v>69</v>
      </c>
      <c r="L7" s="2" t="str">
        <f>_xlfn.XLOOKUP(A7,Configuration!$A:$A,Configuration!$C:$C,0)</f>
        <v>Ile</v>
      </c>
      <c r="M7" s="3" t="str">
        <f>_xlfn.XLOOKUP(A7,Configuration!$A:$A,Configuration!$B:$B,0)</f>
        <v>Guadeloupe</v>
      </c>
      <c r="N7" s="3" t="str">
        <f>_xlfn.XLOOKUP($B7,Configuration!$E:$E,Configuration!$F:$F,0)</f>
        <v>Y</v>
      </c>
    </row>
    <row r="8" spans="1:14" x14ac:dyDescent="0.25">
      <c r="A8">
        <v>1</v>
      </c>
      <c r="B8">
        <v>69</v>
      </c>
      <c r="C8" s="1">
        <v>44335</v>
      </c>
      <c r="D8">
        <v>3550</v>
      </c>
      <c r="E8">
        <v>1606</v>
      </c>
      <c r="F8">
        <v>23618</v>
      </c>
      <c r="G8" s="3">
        <f t="shared" si="0"/>
        <v>0.15030908629011772</v>
      </c>
      <c r="H8" s="3">
        <f t="shared" si="1"/>
        <v>6.7998983825895504E-2</v>
      </c>
      <c r="I8" s="2">
        <f t="shared" si="2"/>
        <v>20068</v>
      </c>
      <c r="J8" s="2">
        <f t="shared" si="3"/>
        <v>22012</v>
      </c>
      <c r="K8" s="2">
        <f>_xlfn.XLOOKUP($B8,Configuration!$H:$H,Configuration!$I:$I,0)</f>
        <v>69</v>
      </c>
      <c r="L8" s="2" t="str">
        <f>_xlfn.XLOOKUP(A8,Configuration!$A:$A,Configuration!$C:$C,0)</f>
        <v>Ile</v>
      </c>
      <c r="M8" s="3" t="str">
        <f>_xlfn.XLOOKUP(A8,Configuration!$A:$A,Configuration!$B:$B,0)</f>
        <v>Guadeloupe</v>
      </c>
      <c r="N8" s="3" t="str">
        <f>_xlfn.XLOOKUP($B8,Configuration!$E:$E,Configuration!$F:$F,0)</f>
        <v>Y</v>
      </c>
    </row>
    <row r="9" spans="1:14" x14ac:dyDescent="0.25">
      <c r="A9">
        <v>1</v>
      </c>
      <c r="B9">
        <v>74</v>
      </c>
      <c r="C9" s="1">
        <v>44335</v>
      </c>
      <c r="D9">
        <v>3226</v>
      </c>
      <c r="E9">
        <v>1496</v>
      </c>
      <c r="F9">
        <v>19823</v>
      </c>
      <c r="G9" s="3">
        <f t="shared" si="0"/>
        <v>0.16274025122332644</v>
      </c>
      <c r="H9" s="3">
        <f t="shared" si="1"/>
        <v>7.5467890833879836E-2</v>
      </c>
      <c r="I9" s="2">
        <f t="shared" si="2"/>
        <v>16597</v>
      </c>
      <c r="J9" s="2">
        <f t="shared" si="3"/>
        <v>18327</v>
      </c>
      <c r="K9" s="2">
        <f>_xlfn.XLOOKUP($B9,Configuration!$H:$H,Configuration!$I:$I,0)</f>
        <v>79</v>
      </c>
      <c r="L9" s="2" t="str">
        <f>_xlfn.XLOOKUP(A9,Configuration!$A:$A,Configuration!$C:$C,0)</f>
        <v>Ile</v>
      </c>
      <c r="M9" s="3" t="str">
        <f>_xlfn.XLOOKUP(A9,Configuration!$A:$A,Configuration!$B:$B,0)</f>
        <v>Guadeloupe</v>
      </c>
      <c r="N9" s="3" t="str">
        <f>_xlfn.XLOOKUP($B9,Configuration!$E:$E,Configuration!$F:$F,0)</f>
        <v>Y</v>
      </c>
    </row>
    <row r="10" spans="1:14" x14ac:dyDescent="0.25">
      <c r="A10">
        <v>1</v>
      </c>
      <c r="B10">
        <v>79</v>
      </c>
      <c r="C10" s="1">
        <v>44335</v>
      </c>
      <c r="D10">
        <v>2197</v>
      </c>
      <c r="E10">
        <v>1220</v>
      </c>
      <c r="F10">
        <v>13239</v>
      </c>
      <c r="G10" s="3">
        <f t="shared" si="0"/>
        <v>0.16594908981040865</v>
      </c>
      <c r="H10" s="3">
        <f t="shared" si="1"/>
        <v>9.2151975224714855E-2</v>
      </c>
      <c r="I10" s="2">
        <f t="shared" si="2"/>
        <v>11042</v>
      </c>
      <c r="J10" s="2">
        <f t="shared" si="3"/>
        <v>12019</v>
      </c>
      <c r="K10" s="2">
        <f>_xlfn.XLOOKUP($B10,Configuration!$H:$H,Configuration!$I:$I,0)</f>
        <v>79</v>
      </c>
      <c r="L10" s="2" t="str">
        <f>_xlfn.XLOOKUP(A10,Configuration!$A:$A,Configuration!$C:$C,0)</f>
        <v>Ile</v>
      </c>
      <c r="M10" s="3" t="str">
        <f>_xlfn.XLOOKUP(A10,Configuration!$A:$A,Configuration!$B:$B,0)</f>
        <v>Guadeloupe</v>
      </c>
      <c r="N10" s="3" t="str">
        <f>_xlfn.XLOOKUP($B10,Configuration!$E:$E,Configuration!$F:$F,0)</f>
        <v>Y</v>
      </c>
    </row>
    <row r="11" spans="1:14" x14ac:dyDescent="0.25">
      <c r="A11">
        <v>1</v>
      </c>
      <c r="B11">
        <v>80</v>
      </c>
      <c r="C11" s="1">
        <v>44335</v>
      </c>
      <c r="D11">
        <v>2344</v>
      </c>
      <c r="E11">
        <v>1355</v>
      </c>
      <c r="F11">
        <v>20928</v>
      </c>
      <c r="G11" s="3">
        <f t="shared" si="0"/>
        <v>0.11200305810397554</v>
      </c>
      <c r="H11" s="3">
        <f t="shared" si="1"/>
        <v>6.4745795107033641E-2</v>
      </c>
      <c r="I11" s="2">
        <f t="shared" si="2"/>
        <v>18584</v>
      </c>
      <c r="J11" s="2">
        <f t="shared" si="3"/>
        <v>19573</v>
      </c>
      <c r="K11" s="2">
        <f>_xlfn.XLOOKUP($B11,Configuration!$H:$H,Configuration!$I:$I,0)</f>
        <v>89</v>
      </c>
      <c r="L11" s="2" t="str">
        <f>_xlfn.XLOOKUP(A11,Configuration!$A:$A,Configuration!$C:$C,0)</f>
        <v>Ile</v>
      </c>
      <c r="M11" s="3" t="str">
        <f>_xlfn.XLOOKUP(A11,Configuration!$A:$A,Configuration!$B:$B,0)</f>
        <v>Guadeloupe</v>
      </c>
      <c r="N11" s="3" t="str">
        <f>_xlfn.XLOOKUP($B11,Configuration!$E:$E,Configuration!$F:$F,0)</f>
        <v>Y</v>
      </c>
    </row>
    <row r="12" spans="1:14" x14ac:dyDescent="0.25">
      <c r="A12">
        <v>2</v>
      </c>
      <c r="B12">
        <v>24</v>
      </c>
      <c r="C12" s="1">
        <v>44335</v>
      </c>
      <c r="D12">
        <v>1083</v>
      </c>
      <c r="E12">
        <v>466</v>
      </c>
      <c r="F12">
        <v>24337</v>
      </c>
      <c r="G12" s="3">
        <f t="shared" si="0"/>
        <v>4.4500143813945847E-2</v>
      </c>
      <c r="H12" s="3">
        <f t="shared" si="1"/>
        <v>1.9147799646628591E-2</v>
      </c>
      <c r="I12" s="2">
        <f t="shared" si="2"/>
        <v>23254</v>
      </c>
      <c r="J12" s="2">
        <f t="shared" si="3"/>
        <v>23871</v>
      </c>
      <c r="K12" s="2">
        <f>_xlfn.XLOOKUP($B12,Configuration!$H:$H,Configuration!$I:$I,0)</f>
        <v>29</v>
      </c>
      <c r="L12" s="2" t="str">
        <f>_xlfn.XLOOKUP(A12,Configuration!$A:$A,Configuration!$C:$C,0)</f>
        <v>Ile</v>
      </c>
      <c r="M12" s="3" t="str">
        <f>_xlfn.XLOOKUP(A12,Configuration!$A:$A,Configuration!$B:$B,0)</f>
        <v>Martinique</v>
      </c>
      <c r="N12" s="3" t="str">
        <f>_xlfn.XLOOKUP($B12,Configuration!$E:$E,Configuration!$F:$F,0)</f>
        <v>N</v>
      </c>
    </row>
    <row r="13" spans="1:14" x14ac:dyDescent="0.25">
      <c r="A13">
        <v>2</v>
      </c>
      <c r="B13">
        <v>29</v>
      </c>
      <c r="C13" s="1">
        <v>44335</v>
      </c>
      <c r="D13">
        <v>1413</v>
      </c>
      <c r="E13">
        <v>793</v>
      </c>
      <c r="F13">
        <v>15561</v>
      </c>
      <c r="G13" s="3">
        <f t="shared" si="0"/>
        <v>9.080393290919607E-2</v>
      </c>
      <c r="H13" s="3">
        <f t="shared" si="1"/>
        <v>5.0960735171261484E-2</v>
      </c>
      <c r="I13" s="2">
        <f t="shared" si="2"/>
        <v>14148</v>
      </c>
      <c r="J13" s="2">
        <f t="shared" si="3"/>
        <v>14768</v>
      </c>
      <c r="K13" s="2">
        <f>_xlfn.XLOOKUP($B13,Configuration!$H:$H,Configuration!$I:$I,0)</f>
        <v>29</v>
      </c>
      <c r="L13" s="2" t="str">
        <f>_xlfn.XLOOKUP(A13,Configuration!$A:$A,Configuration!$C:$C,0)</f>
        <v>Ile</v>
      </c>
      <c r="M13" s="3" t="str">
        <f>_xlfn.XLOOKUP(A13,Configuration!$A:$A,Configuration!$B:$B,0)</f>
        <v>Martinique</v>
      </c>
      <c r="N13" s="3" t="str">
        <f>_xlfn.XLOOKUP($B13,Configuration!$E:$E,Configuration!$F:$F,0)</f>
        <v>N</v>
      </c>
    </row>
    <row r="14" spans="1:14" x14ac:dyDescent="0.25">
      <c r="A14">
        <v>2</v>
      </c>
      <c r="B14">
        <v>39</v>
      </c>
      <c r="C14" s="1">
        <v>44335</v>
      </c>
      <c r="D14">
        <v>4135</v>
      </c>
      <c r="E14">
        <v>2397</v>
      </c>
      <c r="F14">
        <v>34280</v>
      </c>
      <c r="G14" s="3">
        <f t="shared" si="0"/>
        <v>0.1206242707117853</v>
      </c>
      <c r="H14" s="3">
        <f t="shared" si="1"/>
        <v>6.992415402567094E-2</v>
      </c>
      <c r="I14" s="2">
        <f t="shared" si="2"/>
        <v>30145</v>
      </c>
      <c r="J14" s="2">
        <f t="shared" si="3"/>
        <v>31883</v>
      </c>
      <c r="K14" s="2">
        <f>_xlfn.XLOOKUP($B14,Configuration!$H:$H,Configuration!$I:$I,0)</f>
        <v>39</v>
      </c>
      <c r="L14" s="2" t="str">
        <f>_xlfn.XLOOKUP(A14,Configuration!$A:$A,Configuration!$C:$C,0)</f>
        <v>Ile</v>
      </c>
      <c r="M14" s="3" t="str">
        <f>_xlfn.XLOOKUP(A14,Configuration!$A:$A,Configuration!$B:$B,0)</f>
        <v>Martinique</v>
      </c>
      <c r="N14" s="3" t="str">
        <f>_xlfn.XLOOKUP($B14,Configuration!$E:$E,Configuration!$F:$F,0)</f>
        <v>N</v>
      </c>
    </row>
    <row r="15" spans="1:14" x14ac:dyDescent="0.25">
      <c r="A15">
        <v>2</v>
      </c>
      <c r="B15">
        <v>49</v>
      </c>
      <c r="C15" s="1">
        <v>44335</v>
      </c>
      <c r="D15">
        <v>6108</v>
      </c>
      <c r="E15">
        <v>3828</v>
      </c>
      <c r="F15">
        <v>42967</v>
      </c>
      <c r="G15" s="3">
        <f t="shared" si="0"/>
        <v>0.14215560779202643</v>
      </c>
      <c r="H15" s="3">
        <f t="shared" si="1"/>
        <v>8.9091628459049971E-2</v>
      </c>
      <c r="I15" s="2">
        <f t="shared" si="2"/>
        <v>36859</v>
      </c>
      <c r="J15" s="2">
        <f t="shared" si="3"/>
        <v>39139</v>
      </c>
      <c r="K15" s="2">
        <f>_xlfn.XLOOKUP($B15,Configuration!$H:$H,Configuration!$I:$I,0)</f>
        <v>49</v>
      </c>
      <c r="L15" s="2" t="str">
        <f>_xlfn.XLOOKUP(A15,Configuration!$A:$A,Configuration!$C:$C,0)</f>
        <v>Ile</v>
      </c>
      <c r="M15" s="3" t="str">
        <f>_xlfn.XLOOKUP(A15,Configuration!$A:$A,Configuration!$B:$B,0)</f>
        <v>Martinique</v>
      </c>
      <c r="N15" s="3" t="str">
        <f>_xlfn.XLOOKUP($B15,Configuration!$E:$E,Configuration!$F:$F,0)</f>
        <v>N</v>
      </c>
    </row>
    <row r="16" spans="1:14" x14ac:dyDescent="0.25">
      <c r="A16">
        <v>2</v>
      </c>
      <c r="B16">
        <v>59</v>
      </c>
      <c r="C16" s="1">
        <v>44335</v>
      </c>
      <c r="D16">
        <v>9025</v>
      </c>
      <c r="E16">
        <v>5466</v>
      </c>
      <c r="F16">
        <v>62671</v>
      </c>
      <c r="G16" s="3">
        <f t="shared" si="0"/>
        <v>0.14400599958513507</v>
      </c>
      <c r="H16" s="3">
        <f t="shared" si="1"/>
        <v>8.7217373266742199E-2</v>
      </c>
      <c r="I16" s="2">
        <f t="shared" si="2"/>
        <v>53646</v>
      </c>
      <c r="J16" s="2">
        <f t="shared" si="3"/>
        <v>57205</v>
      </c>
      <c r="K16" s="2">
        <f>_xlfn.XLOOKUP($B16,Configuration!$H:$H,Configuration!$I:$I,0)</f>
        <v>59</v>
      </c>
      <c r="L16" s="2" t="str">
        <f>_xlfn.XLOOKUP(A16,Configuration!$A:$A,Configuration!$C:$C,0)</f>
        <v>Ile</v>
      </c>
      <c r="M16" s="3" t="str">
        <f>_xlfn.XLOOKUP(A16,Configuration!$A:$A,Configuration!$B:$B,0)</f>
        <v>Martinique</v>
      </c>
      <c r="N16" s="3" t="str">
        <f>_xlfn.XLOOKUP($B16,Configuration!$E:$E,Configuration!$F:$F,0)</f>
        <v>N</v>
      </c>
    </row>
    <row r="17" spans="1:14" x14ac:dyDescent="0.25">
      <c r="A17">
        <v>2</v>
      </c>
      <c r="B17">
        <v>64</v>
      </c>
      <c r="C17" s="1">
        <v>44335</v>
      </c>
      <c r="D17">
        <v>5169</v>
      </c>
      <c r="E17">
        <v>2987</v>
      </c>
      <c r="F17">
        <v>28516</v>
      </c>
      <c r="G17" s="3">
        <f t="shared" si="0"/>
        <v>0.18126665731519148</v>
      </c>
      <c r="H17" s="3">
        <f t="shared" si="1"/>
        <v>0.10474821153036891</v>
      </c>
      <c r="I17" s="2">
        <f t="shared" si="2"/>
        <v>23347</v>
      </c>
      <c r="J17" s="2">
        <f t="shared" si="3"/>
        <v>25529</v>
      </c>
      <c r="K17" s="2">
        <f>_xlfn.XLOOKUP($B17,Configuration!$H:$H,Configuration!$I:$I,0)</f>
        <v>69</v>
      </c>
      <c r="L17" s="2" t="str">
        <f>_xlfn.XLOOKUP(A17,Configuration!$A:$A,Configuration!$C:$C,0)</f>
        <v>Ile</v>
      </c>
      <c r="M17" s="3" t="str">
        <f>_xlfn.XLOOKUP(A17,Configuration!$A:$A,Configuration!$B:$B,0)</f>
        <v>Martinique</v>
      </c>
      <c r="N17" s="3" t="str">
        <f>_xlfn.XLOOKUP($B17,Configuration!$E:$E,Configuration!$F:$F,0)</f>
        <v>Y</v>
      </c>
    </row>
    <row r="18" spans="1:14" x14ac:dyDescent="0.25">
      <c r="A18">
        <v>2</v>
      </c>
      <c r="B18">
        <v>69</v>
      </c>
      <c r="C18" s="1">
        <v>44335</v>
      </c>
      <c r="D18">
        <v>5321</v>
      </c>
      <c r="E18">
        <v>3066</v>
      </c>
      <c r="F18">
        <v>24040</v>
      </c>
      <c r="G18" s="3">
        <f t="shared" si="0"/>
        <v>0.22133943427620631</v>
      </c>
      <c r="H18" s="3">
        <f t="shared" si="1"/>
        <v>0.12753743760399333</v>
      </c>
      <c r="I18" s="2">
        <f t="shared" si="2"/>
        <v>18719</v>
      </c>
      <c r="J18" s="2">
        <f t="shared" si="3"/>
        <v>20974</v>
      </c>
      <c r="K18" s="2">
        <f>_xlfn.XLOOKUP($B18,Configuration!$H:$H,Configuration!$I:$I,0)</f>
        <v>69</v>
      </c>
      <c r="L18" s="2" t="str">
        <f>_xlfn.XLOOKUP(A18,Configuration!$A:$A,Configuration!$C:$C,0)</f>
        <v>Ile</v>
      </c>
      <c r="M18" s="3" t="str">
        <f>_xlfn.XLOOKUP(A18,Configuration!$A:$A,Configuration!$B:$B,0)</f>
        <v>Martinique</v>
      </c>
      <c r="N18" s="3" t="str">
        <f>_xlfn.XLOOKUP($B18,Configuration!$E:$E,Configuration!$F:$F,0)</f>
        <v>Y</v>
      </c>
    </row>
    <row r="19" spans="1:14" x14ac:dyDescent="0.25">
      <c r="A19">
        <v>2</v>
      </c>
      <c r="B19">
        <v>74</v>
      </c>
      <c r="C19" s="1">
        <v>44335</v>
      </c>
      <c r="D19">
        <v>5005</v>
      </c>
      <c r="E19">
        <v>3034</v>
      </c>
      <c r="F19">
        <v>19607</v>
      </c>
      <c r="G19" s="3">
        <f t="shared" si="0"/>
        <v>0.25526597643698679</v>
      </c>
      <c r="H19" s="3">
        <f t="shared" si="1"/>
        <v>0.15474065384811547</v>
      </c>
      <c r="I19" s="2">
        <f t="shared" si="2"/>
        <v>14602</v>
      </c>
      <c r="J19" s="2">
        <f t="shared" si="3"/>
        <v>16573</v>
      </c>
      <c r="K19" s="2">
        <f>_xlfn.XLOOKUP($B19,Configuration!$H:$H,Configuration!$I:$I,0)</f>
        <v>79</v>
      </c>
      <c r="L19" s="2" t="str">
        <f>_xlfn.XLOOKUP(A19,Configuration!$A:$A,Configuration!$C:$C,0)</f>
        <v>Ile</v>
      </c>
      <c r="M19" s="3" t="str">
        <f>_xlfn.XLOOKUP(A19,Configuration!$A:$A,Configuration!$B:$B,0)</f>
        <v>Martinique</v>
      </c>
      <c r="N19" s="3" t="str">
        <f>_xlfn.XLOOKUP($B19,Configuration!$E:$E,Configuration!$F:$F,0)</f>
        <v>Y</v>
      </c>
    </row>
    <row r="20" spans="1:14" x14ac:dyDescent="0.25">
      <c r="A20">
        <v>2</v>
      </c>
      <c r="B20">
        <v>79</v>
      </c>
      <c r="C20" s="1">
        <v>44335</v>
      </c>
      <c r="D20">
        <v>3551</v>
      </c>
      <c r="E20">
        <v>2355</v>
      </c>
      <c r="F20">
        <v>13902</v>
      </c>
      <c r="G20" s="3">
        <f t="shared" si="0"/>
        <v>0.25543087325564667</v>
      </c>
      <c r="H20" s="3">
        <f t="shared" si="1"/>
        <v>0.16940008631851533</v>
      </c>
      <c r="I20" s="2">
        <f t="shared" si="2"/>
        <v>10351</v>
      </c>
      <c r="J20" s="2">
        <f t="shared" si="3"/>
        <v>11547</v>
      </c>
      <c r="K20" s="2">
        <f>_xlfn.XLOOKUP($B20,Configuration!$H:$H,Configuration!$I:$I,0)</f>
        <v>79</v>
      </c>
      <c r="L20" s="2" t="str">
        <f>_xlfn.XLOOKUP(A20,Configuration!$A:$A,Configuration!$C:$C,0)</f>
        <v>Ile</v>
      </c>
      <c r="M20" s="3" t="str">
        <f>_xlfn.XLOOKUP(A20,Configuration!$A:$A,Configuration!$B:$B,0)</f>
        <v>Martinique</v>
      </c>
      <c r="N20" s="3" t="str">
        <f>_xlfn.XLOOKUP($B20,Configuration!$E:$E,Configuration!$F:$F,0)</f>
        <v>Y</v>
      </c>
    </row>
    <row r="21" spans="1:14" x14ac:dyDescent="0.25">
      <c r="A21">
        <v>2</v>
      </c>
      <c r="B21">
        <v>80</v>
      </c>
      <c r="C21" s="1">
        <v>44335</v>
      </c>
      <c r="D21">
        <v>3637</v>
      </c>
      <c r="E21">
        <v>2283</v>
      </c>
      <c r="F21">
        <v>24265</v>
      </c>
      <c r="G21" s="3">
        <f t="shared" si="0"/>
        <v>0.14988666804038739</v>
      </c>
      <c r="H21" s="3">
        <f t="shared" si="1"/>
        <v>9.4086132289305582E-2</v>
      </c>
      <c r="I21" s="2">
        <f t="shared" si="2"/>
        <v>20628</v>
      </c>
      <c r="J21" s="2">
        <f t="shared" si="3"/>
        <v>21982</v>
      </c>
      <c r="K21" s="2">
        <f>_xlfn.XLOOKUP($B21,Configuration!$H:$H,Configuration!$I:$I,0)</f>
        <v>89</v>
      </c>
      <c r="L21" s="2" t="str">
        <f>_xlfn.XLOOKUP(A21,Configuration!$A:$A,Configuration!$C:$C,0)</f>
        <v>Ile</v>
      </c>
      <c r="M21" s="3" t="str">
        <f>_xlfn.XLOOKUP(A21,Configuration!$A:$A,Configuration!$B:$B,0)</f>
        <v>Martinique</v>
      </c>
      <c r="N21" s="3" t="str">
        <f>_xlfn.XLOOKUP($B21,Configuration!$E:$E,Configuration!$F:$F,0)</f>
        <v>Y</v>
      </c>
    </row>
    <row r="22" spans="1:14" x14ac:dyDescent="0.25">
      <c r="A22">
        <v>3</v>
      </c>
      <c r="B22">
        <v>24</v>
      </c>
      <c r="C22" s="1">
        <v>44335</v>
      </c>
      <c r="D22">
        <v>1417</v>
      </c>
      <c r="E22">
        <v>246</v>
      </c>
      <c r="F22">
        <v>30954</v>
      </c>
      <c r="G22" s="3">
        <f t="shared" si="0"/>
        <v>4.5777605479098017E-2</v>
      </c>
      <c r="H22" s="3">
        <f t="shared" si="1"/>
        <v>7.9472766039930219E-3</v>
      </c>
      <c r="I22" s="2">
        <f t="shared" si="2"/>
        <v>29537</v>
      </c>
      <c r="J22" s="2">
        <f t="shared" si="3"/>
        <v>30708</v>
      </c>
      <c r="K22" s="2">
        <f>_xlfn.XLOOKUP($B22,Configuration!$H:$H,Configuration!$I:$I,0)</f>
        <v>29</v>
      </c>
      <c r="L22" s="2" t="str">
        <f>_xlfn.XLOOKUP(A22,Configuration!$A:$A,Configuration!$C:$C,0)</f>
        <v>Ile</v>
      </c>
      <c r="M22" s="3" t="str">
        <f>_xlfn.XLOOKUP(A22,Configuration!$A:$A,Configuration!$B:$B,0)</f>
        <v>Guyane</v>
      </c>
      <c r="N22" s="3" t="str">
        <f>_xlfn.XLOOKUP($B22,Configuration!$E:$E,Configuration!$F:$F,0)</f>
        <v>N</v>
      </c>
    </row>
    <row r="23" spans="1:14" x14ac:dyDescent="0.25">
      <c r="A23">
        <v>3</v>
      </c>
      <c r="B23">
        <v>29</v>
      </c>
      <c r="C23" s="1">
        <v>44335</v>
      </c>
      <c r="D23">
        <v>1943</v>
      </c>
      <c r="E23">
        <v>566</v>
      </c>
      <c r="F23">
        <v>19945</v>
      </c>
      <c r="G23" s="3">
        <f t="shared" si="0"/>
        <v>9.7417899222862869E-2</v>
      </c>
      <c r="H23" s="3">
        <f t="shared" si="1"/>
        <v>2.8378039608924543E-2</v>
      </c>
      <c r="I23" s="2">
        <f t="shared" si="2"/>
        <v>18002</v>
      </c>
      <c r="J23" s="2">
        <f t="shared" si="3"/>
        <v>19379</v>
      </c>
      <c r="K23" s="2">
        <f>_xlfn.XLOOKUP($B23,Configuration!$H:$H,Configuration!$I:$I,0)</f>
        <v>29</v>
      </c>
      <c r="L23" s="2" t="str">
        <f>_xlfn.XLOOKUP(A23,Configuration!$A:$A,Configuration!$C:$C,0)</f>
        <v>Ile</v>
      </c>
      <c r="M23" s="3" t="str">
        <f>_xlfn.XLOOKUP(A23,Configuration!$A:$A,Configuration!$B:$B,0)</f>
        <v>Guyane</v>
      </c>
      <c r="N23" s="3" t="str">
        <f>_xlfn.XLOOKUP($B23,Configuration!$E:$E,Configuration!$F:$F,0)</f>
        <v>N</v>
      </c>
    </row>
    <row r="24" spans="1:14" x14ac:dyDescent="0.25">
      <c r="A24">
        <v>3</v>
      </c>
      <c r="B24">
        <v>39</v>
      </c>
      <c r="C24" s="1">
        <v>44335</v>
      </c>
      <c r="D24">
        <v>5910</v>
      </c>
      <c r="E24">
        <v>2454</v>
      </c>
      <c r="F24">
        <v>39602</v>
      </c>
      <c r="G24" s="3">
        <f t="shared" si="0"/>
        <v>0.14923488712691277</v>
      </c>
      <c r="H24" s="3">
        <f t="shared" si="1"/>
        <v>6.196656734508358E-2</v>
      </c>
      <c r="I24" s="2">
        <f t="shared" si="2"/>
        <v>33692</v>
      </c>
      <c r="J24" s="2">
        <f t="shared" si="3"/>
        <v>37148</v>
      </c>
      <c r="K24" s="2">
        <f>_xlfn.XLOOKUP($B24,Configuration!$H:$H,Configuration!$I:$I,0)</f>
        <v>39</v>
      </c>
      <c r="L24" s="2" t="str">
        <f>_xlfn.XLOOKUP(A24,Configuration!$A:$A,Configuration!$C:$C,0)</f>
        <v>Ile</v>
      </c>
      <c r="M24" s="3" t="str">
        <f>_xlfn.XLOOKUP(A24,Configuration!$A:$A,Configuration!$B:$B,0)</f>
        <v>Guyane</v>
      </c>
      <c r="N24" s="3" t="str">
        <f>_xlfn.XLOOKUP($B24,Configuration!$E:$E,Configuration!$F:$F,0)</f>
        <v>N</v>
      </c>
    </row>
    <row r="25" spans="1:14" x14ac:dyDescent="0.25">
      <c r="A25">
        <v>3</v>
      </c>
      <c r="B25">
        <v>49</v>
      </c>
      <c r="C25" s="1">
        <v>44335</v>
      </c>
      <c r="D25">
        <v>6748</v>
      </c>
      <c r="E25">
        <v>3215</v>
      </c>
      <c r="F25">
        <v>34757</v>
      </c>
      <c r="G25" s="3">
        <f t="shared" si="0"/>
        <v>0.19414794142187186</v>
      </c>
      <c r="H25" s="3">
        <f t="shared" si="1"/>
        <v>9.2499352648387378E-2</v>
      </c>
      <c r="I25" s="2">
        <f t="shared" si="2"/>
        <v>28009</v>
      </c>
      <c r="J25" s="2">
        <f t="shared" si="3"/>
        <v>31542</v>
      </c>
      <c r="K25" s="2">
        <f>_xlfn.XLOOKUP($B25,Configuration!$H:$H,Configuration!$I:$I,0)</f>
        <v>49</v>
      </c>
      <c r="L25" s="2" t="str">
        <f>_xlfn.XLOOKUP(A25,Configuration!$A:$A,Configuration!$C:$C,0)</f>
        <v>Ile</v>
      </c>
      <c r="M25" s="3" t="str">
        <f>_xlfn.XLOOKUP(A25,Configuration!$A:$A,Configuration!$B:$B,0)</f>
        <v>Guyane</v>
      </c>
      <c r="N25" s="3" t="str">
        <f>_xlfn.XLOOKUP($B25,Configuration!$E:$E,Configuration!$F:$F,0)</f>
        <v>N</v>
      </c>
    </row>
    <row r="26" spans="1:14" x14ac:dyDescent="0.25">
      <c r="A26">
        <v>3</v>
      </c>
      <c r="B26">
        <v>59</v>
      </c>
      <c r="C26" s="1">
        <v>44335</v>
      </c>
      <c r="D26">
        <v>7660</v>
      </c>
      <c r="E26">
        <v>5043</v>
      </c>
      <c r="F26">
        <v>27026</v>
      </c>
      <c r="G26" s="3">
        <f t="shared" si="0"/>
        <v>0.28343077036927405</v>
      </c>
      <c r="H26" s="3">
        <f t="shared" si="1"/>
        <v>0.18659809072744765</v>
      </c>
      <c r="I26" s="2">
        <f t="shared" si="2"/>
        <v>19366</v>
      </c>
      <c r="J26" s="2">
        <f t="shared" si="3"/>
        <v>21983</v>
      </c>
      <c r="K26" s="2">
        <f>_xlfn.XLOOKUP($B26,Configuration!$H:$H,Configuration!$I:$I,0)</f>
        <v>59</v>
      </c>
      <c r="L26" s="2" t="str">
        <f>_xlfn.XLOOKUP(A26,Configuration!$A:$A,Configuration!$C:$C,0)</f>
        <v>Ile</v>
      </c>
      <c r="M26" s="3" t="str">
        <f>_xlfn.XLOOKUP(A26,Configuration!$A:$A,Configuration!$B:$B,0)</f>
        <v>Guyane</v>
      </c>
      <c r="N26" s="3" t="str">
        <f>_xlfn.XLOOKUP($B26,Configuration!$E:$E,Configuration!$F:$F,0)</f>
        <v>N</v>
      </c>
    </row>
    <row r="27" spans="1:14" x14ac:dyDescent="0.25">
      <c r="A27">
        <v>3</v>
      </c>
      <c r="B27">
        <v>64</v>
      </c>
      <c r="C27" s="1">
        <v>44335</v>
      </c>
      <c r="D27">
        <v>2934</v>
      </c>
      <c r="E27">
        <v>2002</v>
      </c>
      <c r="F27">
        <v>10200</v>
      </c>
      <c r="G27" s="3">
        <f t="shared" si="0"/>
        <v>0.28764705882352942</v>
      </c>
      <c r="H27" s="3">
        <f t="shared" si="1"/>
        <v>0.19627450980392158</v>
      </c>
      <c r="I27" s="2">
        <f t="shared" si="2"/>
        <v>7266</v>
      </c>
      <c r="J27" s="2">
        <f t="shared" si="3"/>
        <v>8198</v>
      </c>
      <c r="K27" s="2">
        <f>_xlfn.XLOOKUP($B27,Configuration!$H:$H,Configuration!$I:$I,0)</f>
        <v>69</v>
      </c>
      <c r="L27" s="2" t="str">
        <f>_xlfn.XLOOKUP(A27,Configuration!$A:$A,Configuration!$C:$C,0)</f>
        <v>Ile</v>
      </c>
      <c r="M27" s="3" t="str">
        <f>_xlfn.XLOOKUP(A27,Configuration!$A:$A,Configuration!$B:$B,0)</f>
        <v>Guyane</v>
      </c>
      <c r="N27" s="3" t="str">
        <f>_xlfn.XLOOKUP($B27,Configuration!$E:$E,Configuration!$F:$F,0)</f>
        <v>Y</v>
      </c>
    </row>
    <row r="28" spans="1:14" x14ac:dyDescent="0.25">
      <c r="A28">
        <v>3</v>
      </c>
      <c r="B28">
        <v>69</v>
      </c>
      <c r="C28" s="1">
        <v>44335</v>
      </c>
      <c r="D28">
        <v>2063</v>
      </c>
      <c r="E28">
        <v>1487</v>
      </c>
      <c r="F28">
        <v>7246</v>
      </c>
      <c r="G28" s="3">
        <f t="shared" si="0"/>
        <v>0.2847088048578526</v>
      </c>
      <c r="H28" s="3">
        <f t="shared" si="1"/>
        <v>0.20521667126690588</v>
      </c>
      <c r="I28" s="2">
        <f t="shared" si="2"/>
        <v>5183</v>
      </c>
      <c r="J28" s="2">
        <f t="shared" si="3"/>
        <v>5759</v>
      </c>
      <c r="K28" s="2">
        <f>_xlfn.XLOOKUP($B28,Configuration!$H:$H,Configuration!$I:$I,0)</f>
        <v>69</v>
      </c>
      <c r="L28" s="2" t="str">
        <f>_xlfn.XLOOKUP(A28,Configuration!$A:$A,Configuration!$C:$C,0)</f>
        <v>Ile</v>
      </c>
      <c r="M28" s="3" t="str">
        <f>_xlfn.XLOOKUP(A28,Configuration!$A:$A,Configuration!$B:$B,0)</f>
        <v>Guyane</v>
      </c>
      <c r="N28" s="3" t="str">
        <f>_xlfn.XLOOKUP($B28,Configuration!$E:$E,Configuration!$F:$F,0)</f>
        <v>Y</v>
      </c>
    </row>
    <row r="29" spans="1:14" x14ac:dyDescent="0.25">
      <c r="A29">
        <v>3</v>
      </c>
      <c r="B29">
        <v>74</v>
      </c>
      <c r="C29" s="1">
        <v>44335</v>
      </c>
      <c r="D29">
        <v>1396</v>
      </c>
      <c r="E29">
        <v>1006</v>
      </c>
      <c r="F29">
        <v>4665</v>
      </c>
      <c r="G29" s="3">
        <f t="shared" si="0"/>
        <v>0.29924973204715971</v>
      </c>
      <c r="H29" s="3">
        <f t="shared" si="1"/>
        <v>0.21564844587352627</v>
      </c>
      <c r="I29" s="2">
        <f t="shared" si="2"/>
        <v>3269</v>
      </c>
      <c r="J29" s="2">
        <f t="shared" si="3"/>
        <v>3659</v>
      </c>
      <c r="K29" s="2">
        <f>_xlfn.XLOOKUP($B29,Configuration!$H:$H,Configuration!$I:$I,0)</f>
        <v>79</v>
      </c>
      <c r="L29" s="2" t="str">
        <f>_xlfn.XLOOKUP(A29,Configuration!$A:$A,Configuration!$C:$C,0)</f>
        <v>Ile</v>
      </c>
      <c r="M29" s="3" t="str">
        <f>_xlfn.XLOOKUP(A29,Configuration!$A:$A,Configuration!$B:$B,0)</f>
        <v>Guyane</v>
      </c>
      <c r="N29" s="3" t="str">
        <f>_xlfn.XLOOKUP($B29,Configuration!$E:$E,Configuration!$F:$F,0)</f>
        <v>Y</v>
      </c>
    </row>
    <row r="30" spans="1:14" x14ac:dyDescent="0.25">
      <c r="A30">
        <v>3</v>
      </c>
      <c r="B30">
        <v>79</v>
      </c>
      <c r="C30" s="1">
        <v>44335</v>
      </c>
      <c r="D30">
        <v>815</v>
      </c>
      <c r="E30">
        <v>633</v>
      </c>
      <c r="F30">
        <v>2703</v>
      </c>
      <c r="G30" s="3">
        <f t="shared" si="0"/>
        <v>0.3015168331483537</v>
      </c>
      <c r="H30" s="3">
        <f t="shared" si="1"/>
        <v>0.23418423973362931</v>
      </c>
      <c r="I30" s="2">
        <f t="shared" si="2"/>
        <v>1888</v>
      </c>
      <c r="J30" s="2">
        <f t="shared" si="3"/>
        <v>2070</v>
      </c>
      <c r="K30" s="2">
        <f>_xlfn.XLOOKUP($B30,Configuration!$H:$H,Configuration!$I:$I,0)</f>
        <v>79</v>
      </c>
      <c r="L30" s="2" t="str">
        <f>_xlfn.XLOOKUP(A30,Configuration!$A:$A,Configuration!$C:$C,0)</f>
        <v>Ile</v>
      </c>
      <c r="M30" s="3" t="str">
        <f>_xlfn.XLOOKUP(A30,Configuration!$A:$A,Configuration!$B:$B,0)</f>
        <v>Guyane</v>
      </c>
      <c r="N30" s="3" t="str">
        <f>_xlfn.XLOOKUP($B30,Configuration!$E:$E,Configuration!$F:$F,0)</f>
        <v>Y</v>
      </c>
    </row>
    <row r="31" spans="1:14" x14ac:dyDescent="0.25">
      <c r="A31">
        <v>3</v>
      </c>
      <c r="B31">
        <v>80</v>
      </c>
      <c r="C31" s="1">
        <v>44335</v>
      </c>
      <c r="D31">
        <v>721</v>
      </c>
      <c r="E31">
        <v>540</v>
      </c>
      <c r="F31">
        <v>3390</v>
      </c>
      <c r="G31" s="3">
        <f t="shared" si="0"/>
        <v>0.2126843657817109</v>
      </c>
      <c r="H31" s="3">
        <f t="shared" si="1"/>
        <v>0.15929203539823009</v>
      </c>
      <c r="I31" s="2">
        <f t="shared" si="2"/>
        <v>2669</v>
      </c>
      <c r="J31" s="2">
        <f t="shared" si="3"/>
        <v>2850</v>
      </c>
      <c r="K31" s="2">
        <f>_xlfn.XLOOKUP($B31,Configuration!$H:$H,Configuration!$I:$I,0)</f>
        <v>89</v>
      </c>
      <c r="L31" s="2" t="str">
        <f>_xlfn.XLOOKUP(A31,Configuration!$A:$A,Configuration!$C:$C,0)</f>
        <v>Ile</v>
      </c>
      <c r="M31" s="3" t="str">
        <f>_xlfn.XLOOKUP(A31,Configuration!$A:$A,Configuration!$B:$B,0)</f>
        <v>Guyane</v>
      </c>
      <c r="N31" s="3" t="str">
        <f>_xlfn.XLOOKUP($B31,Configuration!$E:$E,Configuration!$F:$F,0)</f>
        <v>Y</v>
      </c>
    </row>
    <row r="32" spans="1:14" x14ac:dyDescent="0.25">
      <c r="A32">
        <v>4</v>
      </c>
      <c r="B32">
        <v>24</v>
      </c>
      <c r="C32" s="1">
        <v>44335</v>
      </c>
      <c r="D32">
        <v>2588</v>
      </c>
      <c r="E32">
        <v>667</v>
      </c>
      <c r="F32">
        <v>74456</v>
      </c>
      <c r="G32" s="3">
        <f t="shared" si="0"/>
        <v>3.4758783711185126E-2</v>
      </c>
      <c r="H32" s="3">
        <f t="shared" si="1"/>
        <v>8.9583109487482541E-3</v>
      </c>
      <c r="I32" s="2">
        <f t="shared" si="2"/>
        <v>71868</v>
      </c>
      <c r="J32" s="2">
        <f t="shared" si="3"/>
        <v>73789</v>
      </c>
      <c r="K32" s="2">
        <f>_xlfn.XLOOKUP($B32,Configuration!$H:$H,Configuration!$I:$I,0)</f>
        <v>29</v>
      </c>
      <c r="L32" s="2" t="str">
        <f>_xlfn.XLOOKUP(A32,Configuration!$A:$A,Configuration!$C:$C,0)</f>
        <v>Ile</v>
      </c>
      <c r="M32" s="3" t="str">
        <f>_xlfn.XLOOKUP(A32,Configuration!$A:$A,Configuration!$B:$B,0)</f>
        <v>La Réunion</v>
      </c>
      <c r="N32" s="3" t="str">
        <f>_xlfn.XLOOKUP($B32,Configuration!$E:$E,Configuration!$F:$F,0)</f>
        <v>N</v>
      </c>
    </row>
    <row r="33" spans="1:14" x14ac:dyDescent="0.25">
      <c r="A33">
        <v>4</v>
      </c>
      <c r="B33">
        <v>29</v>
      </c>
      <c r="C33" s="1">
        <v>44335</v>
      </c>
      <c r="D33">
        <v>3739</v>
      </c>
      <c r="E33">
        <v>1711</v>
      </c>
      <c r="F33">
        <v>48787</v>
      </c>
      <c r="G33" s="3">
        <f t="shared" si="0"/>
        <v>7.6639268657634207E-2</v>
      </c>
      <c r="H33" s="3">
        <f t="shared" si="1"/>
        <v>3.5070818045790889E-2</v>
      </c>
      <c r="I33" s="2">
        <f t="shared" si="2"/>
        <v>45048</v>
      </c>
      <c r="J33" s="2">
        <f t="shared" si="3"/>
        <v>47076</v>
      </c>
      <c r="K33" s="2">
        <f>_xlfn.XLOOKUP($B33,Configuration!$H:$H,Configuration!$I:$I,0)</f>
        <v>29</v>
      </c>
      <c r="L33" s="2" t="str">
        <f>_xlfn.XLOOKUP(A33,Configuration!$A:$A,Configuration!$C:$C,0)</f>
        <v>Ile</v>
      </c>
      <c r="M33" s="3" t="str">
        <f>_xlfn.XLOOKUP(A33,Configuration!$A:$A,Configuration!$B:$B,0)</f>
        <v>La Réunion</v>
      </c>
      <c r="N33" s="3" t="str">
        <f>_xlfn.XLOOKUP($B33,Configuration!$E:$E,Configuration!$F:$F,0)</f>
        <v>N</v>
      </c>
    </row>
    <row r="34" spans="1:14" x14ac:dyDescent="0.25">
      <c r="A34">
        <v>4</v>
      </c>
      <c r="B34">
        <v>39</v>
      </c>
      <c r="C34" s="1">
        <v>44335</v>
      </c>
      <c r="D34">
        <v>10965</v>
      </c>
      <c r="E34">
        <v>4318</v>
      </c>
      <c r="F34">
        <v>104568</v>
      </c>
      <c r="G34" s="3">
        <f t="shared" si="0"/>
        <v>0.10485999540968556</v>
      </c>
      <c r="H34" s="3">
        <f t="shared" si="1"/>
        <v>4.1293703618697879E-2</v>
      </c>
      <c r="I34" s="2">
        <f t="shared" si="2"/>
        <v>93603</v>
      </c>
      <c r="J34" s="2">
        <f t="shared" si="3"/>
        <v>100250</v>
      </c>
      <c r="K34" s="2">
        <f>_xlfn.XLOOKUP($B34,Configuration!$H:$H,Configuration!$I:$I,0)</f>
        <v>39</v>
      </c>
      <c r="L34" s="2" t="str">
        <f>_xlfn.XLOOKUP(A34,Configuration!$A:$A,Configuration!$C:$C,0)</f>
        <v>Ile</v>
      </c>
      <c r="M34" s="3" t="str">
        <f>_xlfn.XLOOKUP(A34,Configuration!$A:$A,Configuration!$B:$B,0)</f>
        <v>La Réunion</v>
      </c>
      <c r="N34" s="3" t="str">
        <f>_xlfn.XLOOKUP($B34,Configuration!$E:$E,Configuration!$F:$F,0)</f>
        <v>N</v>
      </c>
    </row>
    <row r="35" spans="1:14" x14ac:dyDescent="0.25">
      <c r="A35">
        <v>4</v>
      </c>
      <c r="B35">
        <v>49</v>
      </c>
      <c r="C35" s="1">
        <v>44335</v>
      </c>
      <c r="D35">
        <v>16435</v>
      </c>
      <c r="E35">
        <v>5602</v>
      </c>
      <c r="F35">
        <v>113615</v>
      </c>
      <c r="G35" s="3">
        <f t="shared" si="0"/>
        <v>0.14465519517669323</v>
      </c>
      <c r="H35" s="3">
        <f t="shared" si="1"/>
        <v>4.9306869691502005E-2</v>
      </c>
      <c r="I35" s="2">
        <f t="shared" si="2"/>
        <v>97180</v>
      </c>
      <c r="J35" s="2">
        <f t="shared" si="3"/>
        <v>108013</v>
      </c>
      <c r="K35" s="2">
        <f>_xlfn.XLOOKUP($B35,Configuration!$H:$H,Configuration!$I:$I,0)</f>
        <v>49</v>
      </c>
      <c r="L35" s="2" t="str">
        <f>_xlfn.XLOOKUP(A35,Configuration!$A:$A,Configuration!$C:$C,0)</f>
        <v>Ile</v>
      </c>
      <c r="M35" s="3" t="str">
        <f>_xlfn.XLOOKUP(A35,Configuration!$A:$A,Configuration!$B:$B,0)</f>
        <v>La Réunion</v>
      </c>
      <c r="N35" s="3" t="str">
        <f>_xlfn.XLOOKUP($B35,Configuration!$E:$E,Configuration!$F:$F,0)</f>
        <v>N</v>
      </c>
    </row>
    <row r="36" spans="1:14" x14ac:dyDescent="0.25">
      <c r="A36">
        <v>4</v>
      </c>
      <c r="B36">
        <v>59</v>
      </c>
      <c r="C36" s="1">
        <v>44335</v>
      </c>
      <c r="D36">
        <v>31200</v>
      </c>
      <c r="E36">
        <v>10697</v>
      </c>
      <c r="F36">
        <v>125597</v>
      </c>
      <c r="G36" s="3">
        <f t="shared" si="0"/>
        <v>0.24841357675740663</v>
      </c>
      <c r="H36" s="3">
        <f t="shared" si="1"/>
        <v>8.5169231749165977E-2</v>
      </c>
      <c r="I36" s="2">
        <f t="shared" si="2"/>
        <v>94397</v>
      </c>
      <c r="J36" s="2">
        <f t="shared" si="3"/>
        <v>114900</v>
      </c>
      <c r="K36" s="2">
        <f>_xlfn.XLOOKUP($B36,Configuration!$H:$H,Configuration!$I:$I,0)</f>
        <v>59</v>
      </c>
      <c r="L36" s="2" t="str">
        <f>_xlfn.XLOOKUP(A36,Configuration!$A:$A,Configuration!$C:$C,0)</f>
        <v>Ile</v>
      </c>
      <c r="M36" s="3" t="str">
        <f>_xlfn.XLOOKUP(A36,Configuration!$A:$A,Configuration!$B:$B,0)</f>
        <v>La Réunion</v>
      </c>
      <c r="N36" s="3" t="str">
        <f>_xlfn.XLOOKUP($B36,Configuration!$E:$E,Configuration!$F:$F,0)</f>
        <v>N</v>
      </c>
    </row>
    <row r="37" spans="1:14" x14ac:dyDescent="0.25">
      <c r="A37">
        <v>4</v>
      </c>
      <c r="B37">
        <v>64</v>
      </c>
      <c r="C37" s="1">
        <v>44335</v>
      </c>
      <c r="D37">
        <v>16651</v>
      </c>
      <c r="E37">
        <v>6925</v>
      </c>
      <c r="F37">
        <v>49376</v>
      </c>
      <c r="G37" s="3">
        <f t="shared" si="0"/>
        <v>0.33722861309138041</v>
      </c>
      <c r="H37" s="3">
        <f t="shared" si="1"/>
        <v>0.14025032404407001</v>
      </c>
      <c r="I37" s="2">
        <f t="shared" si="2"/>
        <v>32725</v>
      </c>
      <c r="J37" s="2">
        <f t="shared" si="3"/>
        <v>42451</v>
      </c>
      <c r="K37" s="2">
        <f>_xlfn.XLOOKUP($B37,Configuration!$H:$H,Configuration!$I:$I,0)</f>
        <v>69</v>
      </c>
      <c r="L37" s="2" t="str">
        <f>_xlfn.XLOOKUP(A37,Configuration!$A:$A,Configuration!$C:$C,0)</f>
        <v>Ile</v>
      </c>
      <c r="M37" s="3" t="str">
        <f>_xlfn.XLOOKUP(A37,Configuration!$A:$A,Configuration!$B:$B,0)</f>
        <v>La Réunion</v>
      </c>
      <c r="N37" s="3" t="str">
        <f>_xlfn.XLOOKUP($B37,Configuration!$E:$E,Configuration!$F:$F,0)</f>
        <v>Y</v>
      </c>
    </row>
    <row r="38" spans="1:14" x14ac:dyDescent="0.25">
      <c r="A38">
        <v>4</v>
      </c>
      <c r="B38">
        <v>69</v>
      </c>
      <c r="C38" s="1">
        <v>44335</v>
      </c>
      <c r="D38">
        <v>15422</v>
      </c>
      <c r="E38">
        <v>7493</v>
      </c>
      <c r="F38">
        <v>40475</v>
      </c>
      <c r="G38" s="3">
        <f t="shared" si="0"/>
        <v>0.38102532427424335</v>
      </c>
      <c r="H38" s="3">
        <f t="shared" si="1"/>
        <v>0.1851266213712168</v>
      </c>
      <c r="I38" s="2">
        <f t="shared" si="2"/>
        <v>25053</v>
      </c>
      <c r="J38" s="2">
        <f t="shared" si="3"/>
        <v>32982</v>
      </c>
      <c r="K38" s="2">
        <f>_xlfn.XLOOKUP($B38,Configuration!$H:$H,Configuration!$I:$I,0)</f>
        <v>69</v>
      </c>
      <c r="L38" s="2" t="str">
        <f>_xlfn.XLOOKUP(A38,Configuration!$A:$A,Configuration!$C:$C,0)</f>
        <v>Ile</v>
      </c>
      <c r="M38" s="3" t="str">
        <f>_xlfn.XLOOKUP(A38,Configuration!$A:$A,Configuration!$B:$B,0)</f>
        <v>La Réunion</v>
      </c>
      <c r="N38" s="3" t="str">
        <f>_xlfn.XLOOKUP($B38,Configuration!$E:$E,Configuration!$F:$F,0)</f>
        <v>Y</v>
      </c>
    </row>
    <row r="39" spans="1:14" x14ac:dyDescent="0.25">
      <c r="A39">
        <v>4</v>
      </c>
      <c r="B39">
        <v>74</v>
      </c>
      <c r="C39" s="1">
        <v>44335</v>
      </c>
      <c r="D39">
        <v>12628</v>
      </c>
      <c r="E39">
        <v>7984</v>
      </c>
      <c r="F39">
        <v>27194</v>
      </c>
      <c r="G39" s="3">
        <f t="shared" si="0"/>
        <v>0.46436713981025224</v>
      </c>
      <c r="H39" s="3">
        <f t="shared" si="1"/>
        <v>0.29359417518570274</v>
      </c>
      <c r="I39" s="2">
        <f t="shared" si="2"/>
        <v>14566</v>
      </c>
      <c r="J39" s="2">
        <f t="shared" si="3"/>
        <v>19210</v>
      </c>
      <c r="K39" s="2">
        <f>_xlfn.XLOOKUP($B39,Configuration!$H:$H,Configuration!$I:$I,0)</f>
        <v>79</v>
      </c>
      <c r="L39" s="2" t="str">
        <f>_xlfn.XLOOKUP(A39,Configuration!$A:$A,Configuration!$C:$C,0)</f>
        <v>Ile</v>
      </c>
      <c r="M39" s="3" t="str">
        <f>_xlfn.XLOOKUP(A39,Configuration!$A:$A,Configuration!$B:$B,0)</f>
        <v>La Réunion</v>
      </c>
      <c r="N39" s="3" t="str">
        <f>_xlfn.XLOOKUP($B39,Configuration!$E:$E,Configuration!$F:$F,0)</f>
        <v>Y</v>
      </c>
    </row>
    <row r="40" spans="1:14" x14ac:dyDescent="0.25">
      <c r="A40">
        <v>4</v>
      </c>
      <c r="B40">
        <v>79</v>
      </c>
      <c r="C40" s="1">
        <v>44335</v>
      </c>
      <c r="D40">
        <v>9293</v>
      </c>
      <c r="E40">
        <v>6979</v>
      </c>
      <c r="F40">
        <v>19499</v>
      </c>
      <c r="G40" s="3">
        <f t="shared" si="0"/>
        <v>0.47658854300220527</v>
      </c>
      <c r="H40" s="3">
        <f t="shared" si="1"/>
        <v>0.3579157905533617</v>
      </c>
      <c r="I40" s="2">
        <f t="shared" si="2"/>
        <v>10206</v>
      </c>
      <c r="J40" s="2">
        <f t="shared" si="3"/>
        <v>12520</v>
      </c>
      <c r="K40" s="2">
        <f>_xlfn.XLOOKUP($B40,Configuration!$H:$H,Configuration!$I:$I,0)</f>
        <v>79</v>
      </c>
      <c r="L40" s="2" t="str">
        <f>_xlfn.XLOOKUP(A40,Configuration!$A:$A,Configuration!$C:$C,0)</f>
        <v>Ile</v>
      </c>
      <c r="M40" s="3" t="str">
        <f>_xlfn.XLOOKUP(A40,Configuration!$A:$A,Configuration!$B:$B,0)</f>
        <v>La Réunion</v>
      </c>
      <c r="N40" s="3" t="str">
        <f>_xlfn.XLOOKUP($B40,Configuration!$E:$E,Configuration!$F:$F,0)</f>
        <v>Y</v>
      </c>
    </row>
    <row r="41" spans="1:14" x14ac:dyDescent="0.25">
      <c r="A41">
        <v>4</v>
      </c>
      <c r="B41">
        <v>80</v>
      </c>
      <c r="C41" s="1">
        <v>44335</v>
      </c>
      <c r="D41">
        <v>10349</v>
      </c>
      <c r="E41">
        <v>7722</v>
      </c>
      <c r="F41">
        <v>25277</v>
      </c>
      <c r="G41" s="3">
        <f t="shared" si="0"/>
        <v>0.40942358665980932</v>
      </c>
      <c r="H41" s="3">
        <f t="shared" si="1"/>
        <v>0.30549511413538</v>
      </c>
      <c r="I41" s="2">
        <f t="shared" si="2"/>
        <v>14928</v>
      </c>
      <c r="J41" s="2">
        <f t="shared" si="3"/>
        <v>17555</v>
      </c>
      <c r="K41" s="2">
        <f>_xlfn.XLOOKUP($B41,Configuration!$H:$H,Configuration!$I:$I,0)</f>
        <v>89</v>
      </c>
      <c r="L41" s="2" t="str">
        <f>_xlfn.XLOOKUP(A41,Configuration!$A:$A,Configuration!$C:$C,0)</f>
        <v>Ile</v>
      </c>
      <c r="M41" s="3" t="str">
        <f>_xlfn.XLOOKUP(A41,Configuration!$A:$A,Configuration!$B:$B,0)</f>
        <v>La Réunion</v>
      </c>
      <c r="N41" s="3" t="str">
        <f>_xlfn.XLOOKUP($B41,Configuration!$E:$E,Configuration!$F:$F,0)</f>
        <v>Y</v>
      </c>
    </row>
    <row r="42" spans="1:14" x14ac:dyDescent="0.25">
      <c r="A42">
        <v>5</v>
      </c>
      <c r="B42">
        <v>59</v>
      </c>
      <c r="C42" s="1">
        <v>44335</v>
      </c>
      <c r="D42">
        <v>1</v>
      </c>
      <c r="E42">
        <v>0</v>
      </c>
      <c r="F42">
        <v>978.2</v>
      </c>
      <c r="G42" s="3">
        <f t="shared" si="0"/>
        <v>1.0222858311183807E-3</v>
      </c>
      <c r="H42" s="3">
        <f t="shared" si="1"/>
        <v>0</v>
      </c>
      <c r="I42" s="2">
        <f t="shared" si="2"/>
        <v>977.2</v>
      </c>
      <c r="J42" s="2">
        <f t="shared" si="3"/>
        <v>978.2</v>
      </c>
      <c r="K42" s="2">
        <f>_xlfn.XLOOKUP($B42,Configuration!$H:$H,Configuration!$I:$I,0)</f>
        <v>59</v>
      </c>
      <c r="L42" s="2" t="str">
        <f>_xlfn.XLOOKUP(A42,Configuration!$A:$A,Configuration!$C:$C,0)</f>
        <v>Ile</v>
      </c>
      <c r="M42" s="3" t="str">
        <f>_xlfn.XLOOKUP(A42,Configuration!$A:$A,Configuration!$B:$B,0)</f>
        <v>Code 5</v>
      </c>
      <c r="N42" s="3" t="str">
        <f>_xlfn.XLOOKUP($B42,Configuration!$E:$E,Configuration!$F:$F,0)</f>
        <v>N</v>
      </c>
    </row>
    <row r="43" spans="1:14" x14ac:dyDescent="0.25">
      <c r="A43">
        <v>6</v>
      </c>
      <c r="B43">
        <v>24</v>
      </c>
      <c r="C43" s="1">
        <v>44335</v>
      </c>
      <c r="D43">
        <v>718</v>
      </c>
      <c r="E43">
        <v>289</v>
      </c>
      <c r="F43">
        <v>26827</v>
      </c>
      <c r="G43" s="3">
        <f t="shared" si="0"/>
        <v>2.6764080963208706E-2</v>
      </c>
      <c r="H43" s="3">
        <f t="shared" si="1"/>
        <v>1.0772728967085398E-2</v>
      </c>
      <c r="I43" s="2">
        <f t="shared" si="2"/>
        <v>26109</v>
      </c>
      <c r="J43" s="2">
        <f t="shared" si="3"/>
        <v>26538</v>
      </c>
      <c r="K43" s="2">
        <f>_xlfn.XLOOKUP($B43,Configuration!$H:$H,Configuration!$I:$I,0)</f>
        <v>29</v>
      </c>
      <c r="L43" s="2" t="str">
        <f>_xlfn.XLOOKUP(A43,Configuration!$A:$A,Configuration!$C:$C,0)</f>
        <v>Ile</v>
      </c>
      <c r="M43" s="3" t="str">
        <f>_xlfn.XLOOKUP(A43,Configuration!$A:$A,Configuration!$B:$B,0)</f>
        <v>Mayotte</v>
      </c>
      <c r="N43" s="3" t="str">
        <f>_xlfn.XLOOKUP($B43,Configuration!$E:$E,Configuration!$F:$F,0)</f>
        <v>N</v>
      </c>
    </row>
    <row r="44" spans="1:14" x14ac:dyDescent="0.25">
      <c r="A44">
        <v>6</v>
      </c>
      <c r="B44">
        <v>29</v>
      </c>
      <c r="C44" s="1">
        <v>44335</v>
      </c>
      <c r="D44">
        <v>1312</v>
      </c>
      <c r="E44">
        <v>710</v>
      </c>
      <c r="F44">
        <v>18625</v>
      </c>
      <c r="G44" s="3">
        <f t="shared" si="0"/>
        <v>7.044295302013423E-2</v>
      </c>
      <c r="H44" s="3">
        <f t="shared" si="1"/>
        <v>3.8120805369127514E-2</v>
      </c>
      <c r="I44" s="2">
        <f t="shared" si="2"/>
        <v>17313</v>
      </c>
      <c r="J44" s="2">
        <f t="shared" si="3"/>
        <v>17915</v>
      </c>
      <c r="K44" s="2">
        <f>_xlfn.XLOOKUP($B44,Configuration!$H:$H,Configuration!$I:$I,0)</f>
        <v>29</v>
      </c>
      <c r="L44" s="2" t="str">
        <f>_xlfn.XLOOKUP(A44,Configuration!$A:$A,Configuration!$C:$C,0)</f>
        <v>Ile</v>
      </c>
      <c r="M44" s="3" t="str">
        <f>_xlfn.XLOOKUP(A44,Configuration!$A:$A,Configuration!$B:$B,0)</f>
        <v>Mayotte</v>
      </c>
      <c r="N44" s="3" t="str">
        <f>_xlfn.XLOOKUP($B44,Configuration!$E:$E,Configuration!$F:$F,0)</f>
        <v>N</v>
      </c>
    </row>
    <row r="45" spans="1:14" x14ac:dyDescent="0.25">
      <c r="A45">
        <v>6</v>
      </c>
      <c r="B45">
        <v>39</v>
      </c>
      <c r="C45" s="1">
        <v>44335</v>
      </c>
      <c r="D45">
        <v>3482</v>
      </c>
      <c r="E45">
        <v>1796</v>
      </c>
      <c r="F45">
        <v>37697</v>
      </c>
      <c r="G45" s="3">
        <f t="shared" si="0"/>
        <v>9.2368092951693764E-2</v>
      </c>
      <c r="H45" s="3">
        <f t="shared" si="1"/>
        <v>4.7643048518449742E-2</v>
      </c>
      <c r="I45" s="2">
        <f t="shared" si="2"/>
        <v>34215</v>
      </c>
      <c r="J45" s="2">
        <f t="shared" si="3"/>
        <v>35901</v>
      </c>
      <c r="K45" s="2">
        <f>_xlfn.XLOOKUP($B45,Configuration!$H:$H,Configuration!$I:$I,0)</f>
        <v>39</v>
      </c>
      <c r="L45" s="2" t="str">
        <f>_xlfn.XLOOKUP(A45,Configuration!$A:$A,Configuration!$C:$C,0)</f>
        <v>Ile</v>
      </c>
      <c r="M45" s="3" t="str">
        <f>_xlfn.XLOOKUP(A45,Configuration!$A:$A,Configuration!$B:$B,0)</f>
        <v>Mayotte</v>
      </c>
      <c r="N45" s="3" t="str">
        <f>_xlfn.XLOOKUP($B45,Configuration!$E:$E,Configuration!$F:$F,0)</f>
        <v>N</v>
      </c>
    </row>
    <row r="46" spans="1:14" x14ac:dyDescent="0.25">
      <c r="A46">
        <v>6</v>
      </c>
      <c r="B46">
        <v>49</v>
      </c>
      <c r="C46" s="1">
        <v>44335</v>
      </c>
      <c r="D46">
        <v>4650</v>
      </c>
      <c r="E46">
        <v>2727</v>
      </c>
      <c r="F46">
        <v>28132</v>
      </c>
      <c r="G46" s="3">
        <f t="shared" si="0"/>
        <v>0.16529219394284089</v>
      </c>
      <c r="H46" s="3">
        <f t="shared" si="1"/>
        <v>9.6935873738091857E-2</v>
      </c>
      <c r="I46" s="2">
        <f t="shared" si="2"/>
        <v>23482</v>
      </c>
      <c r="J46" s="2">
        <f t="shared" si="3"/>
        <v>25405</v>
      </c>
      <c r="K46" s="2">
        <f>_xlfn.XLOOKUP($B46,Configuration!$H:$H,Configuration!$I:$I,0)</f>
        <v>49</v>
      </c>
      <c r="L46" s="2" t="str">
        <f>_xlfn.XLOOKUP(A46,Configuration!$A:$A,Configuration!$C:$C,0)</f>
        <v>Ile</v>
      </c>
      <c r="M46" s="3" t="str">
        <f>_xlfn.XLOOKUP(A46,Configuration!$A:$A,Configuration!$B:$B,0)</f>
        <v>Mayotte</v>
      </c>
      <c r="N46" s="3" t="str">
        <f>_xlfn.XLOOKUP($B46,Configuration!$E:$E,Configuration!$F:$F,0)</f>
        <v>N</v>
      </c>
    </row>
    <row r="47" spans="1:14" x14ac:dyDescent="0.25">
      <c r="A47">
        <v>6</v>
      </c>
      <c r="B47">
        <v>59</v>
      </c>
      <c r="C47" s="1">
        <v>44335</v>
      </c>
      <c r="D47">
        <v>4506</v>
      </c>
      <c r="E47">
        <v>2984</v>
      </c>
      <c r="F47">
        <v>14768</v>
      </c>
      <c r="G47" s="3">
        <f t="shared" si="0"/>
        <v>0.30511917659804982</v>
      </c>
      <c r="H47" s="3">
        <f t="shared" si="1"/>
        <v>0.20205850487540628</v>
      </c>
      <c r="I47" s="2">
        <f t="shared" si="2"/>
        <v>10262</v>
      </c>
      <c r="J47" s="2">
        <f t="shared" si="3"/>
        <v>11784</v>
      </c>
      <c r="K47" s="2">
        <f>_xlfn.XLOOKUP($B47,Configuration!$H:$H,Configuration!$I:$I,0)</f>
        <v>59</v>
      </c>
      <c r="L47" s="2" t="str">
        <f>_xlfn.XLOOKUP(A47,Configuration!$A:$A,Configuration!$C:$C,0)</f>
        <v>Ile</v>
      </c>
      <c r="M47" s="3" t="str">
        <f>_xlfn.XLOOKUP(A47,Configuration!$A:$A,Configuration!$B:$B,0)</f>
        <v>Mayotte</v>
      </c>
      <c r="N47" s="3" t="str">
        <f>_xlfn.XLOOKUP($B47,Configuration!$E:$E,Configuration!$F:$F,0)</f>
        <v>N</v>
      </c>
    </row>
    <row r="48" spans="1:14" x14ac:dyDescent="0.25">
      <c r="A48">
        <v>6</v>
      </c>
      <c r="B48">
        <v>64</v>
      </c>
      <c r="C48" s="1">
        <v>44335</v>
      </c>
      <c r="D48">
        <v>1657</v>
      </c>
      <c r="E48">
        <v>1141</v>
      </c>
      <c r="F48">
        <v>4594</v>
      </c>
      <c r="G48" s="3">
        <f t="shared" si="0"/>
        <v>0.36068785372224643</v>
      </c>
      <c r="H48" s="3">
        <f t="shared" si="1"/>
        <v>0.24836743578580758</v>
      </c>
      <c r="I48" s="2">
        <f t="shared" si="2"/>
        <v>2937</v>
      </c>
      <c r="J48" s="2">
        <f t="shared" si="3"/>
        <v>3453</v>
      </c>
      <c r="K48" s="2">
        <f>_xlfn.XLOOKUP($B48,Configuration!$H:$H,Configuration!$I:$I,0)</f>
        <v>69</v>
      </c>
      <c r="L48" s="2" t="str">
        <f>_xlfn.XLOOKUP(A48,Configuration!$A:$A,Configuration!$C:$C,0)</f>
        <v>Ile</v>
      </c>
      <c r="M48" s="3" t="str">
        <f>_xlfn.XLOOKUP(A48,Configuration!$A:$A,Configuration!$B:$B,0)</f>
        <v>Mayotte</v>
      </c>
      <c r="N48" s="3" t="str">
        <f>_xlfn.XLOOKUP($B48,Configuration!$E:$E,Configuration!$F:$F,0)</f>
        <v>Y</v>
      </c>
    </row>
    <row r="49" spans="1:14" x14ac:dyDescent="0.25">
      <c r="A49">
        <v>6</v>
      </c>
      <c r="B49">
        <v>69</v>
      </c>
      <c r="C49" s="1">
        <v>44335</v>
      </c>
      <c r="D49">
        <v>1086</v>
      </c>
      <c r="E49">
        <v>746</v>
      </c>
      <c r="F49">
        <v>3152</v>
      </c>
      <c r="G49" s="3">
        <f t="shared" si="0"/>
        <v>0.34454314720812185</v>
      </c>
      <c r="H49" s="3">
        <f t="shared" si="1"/>
        <v>0.2366751269035533</v>
      </c>
      <c r="I49" s="2">
        <f t="shared" si="2"/>
        <v>2066</v>
      </c>
      <c r="J49" s="2">
        <f t="shared" si="3"/>
        <v>2406</v>
      </c>
      <c r="K49" s="2">
        <f>_xlfn.XLOOKUP($B49,Configuration!$H:$H,Configuration!$I:$I,0)</f>
        <v>69</v>
      </c>
      <c r="L49" s="2" t="str">
        <f>_xlfn.XLOOKUP(A49,Configuration!$A:$A,Configuration!$C:$C,0)</f>
        <v>Ile</v>
      </c>
      <c r="M49" s="3" t="str">
        <f>_xlfn.XLOOKUP(A49,Configuration!$A:$A,Configuration!$B:$B,0)</f>
        <v>Mayotte</v>
      </c>
      <c r="N49" s="3" t="str">
        <f>_xlfn.XLOOKUP($B49,Configuration!$E:$E,Configuration!$F:$F,0)</f>
        <v>Y</v>
      </c>
    </row>
    <row r="50" spans="1:14" x14ac:dyDescent="0.25">
      <c r="A50">
        <v>6</v>
      </c>
      <c r="B50">
        <v>74</v>
      </c>
      <c r="C50" s="1">
        <v>44335</v>
      </c>
      <c r="D50">
        <v>627</v>
      </c>
      <c r="E50">
        <v>353</v>
      </c>
      <c r="F50">
        <v>1775</v>
      </c>
      <c r="G50" s="3">
        <f t="shared" si="0"/>
        <v>0.35323943661971829</v>
      </c>
      <c r="H50" s="3">
        <f t="shared" si="1"/>
        <v>0.19887323943661972</v>
      </c>
      <c r="I50" s="2">
        <f t="shared" si="2"/>
        <v>1148</v>
      </c>
      <c r="J50" s="2">
        <f t="shared" si="3"/>
        <v>1422</v>
      </c>
      <c r="K50" s="2">
        <f>_xlfn.XLOOKUP($B50,Configuration!$H:$H,Configuration!$I:$I,0)</f>
        <v>79</v>
      </c>
      <c r="L50" s="2" t="str">
        <f>_xlfn.XLOOKUP(A50,Configuration!$A:$A,Configuration!$C:$C,0)</f>
        <v>Ile</v>
      </c>
      <c r="M50" s="3" t="str">
        <f>_xlfn.XLOOKUP(A50,Configuration!$A:$A,Configuration!$B:$B,0)</f>
        <v>Mayotte</v>
      </c>
      <c r="N50" s="3" t="str">
        <f>_xlfn.XLOOKUP($B50,Configuration!$E:$E,Configuration!$F:$F,0)</f>
        <v>Y</v>
      </c>
    </row>
    <row r="51" spans="1:14" x14ac:dyDescent="0.25">
      <c r="A51">
        <v>6</v>
      </c>
      <c r="B51">
        <v>79</v>
      </c>
      <c r="C51" s="1">
        <v>44335</v>
      </c>
      <c r="D51">
        <v>367</v>
      </c>
      <c r="E51">
        <v>212</v>
      </c>
      <c r="F51">
        <v>1259</v>
      </c>
      <c r="G51" s="3">
        <f t="shared" si="0"/>
        <v>0.29150119142176328</v>
      </c>
      <c r="H51" s="3">
        <f t="shared" si="1"/>
        <v>0.16838760921366164</v>
      </c>
      <c r="I51" s="2">
        <f t="shared" si="2"/>
        <v>892</v>
      </c>
      <c r="J51" s="2">
        <f t="shared" si="3"/>
        <v>1047</v>
      </c>
      <c r="K51" s="2">
        <f>_xlfn.XLOOKUP($B51,Configuration!$H:$H,Configuration!$I:$I,0)</f>
        <v>79</v>
      </c>
      <c r="L51" s="2" t="str">
        <f>_xlfn.XLOOKUP(A51,Configuration!$A:$A,Configuration!$C:$C,0)</f>
        <v>Ile</v>
      </c>
      <c r="M51" s="3" t="str">
        <f>_xlfn.XLOOKUP(A51,Configuration!$A:$A,Configuration!$B:$B,0)</f>
        <v>Mayotte</v>
      </c>
      <c r="N51" s="3" t="str">
        <f>_xlfn.XLOOKUP($B51,Configuration!$E:$E,Configuration!$F:$F,0)</f>
        <v>Y</v>
      </c>
    </row>
    <row r="52" spans="1:14" x14ac:dyDescent="0.25">
      <c r="A52">
        <v>6</v>
      </c>
      <c r="B52">
        <v>80</v>
      </c>
      <c r="C52" s="1">
        <v>44335</v>
      </c>
      <c r="D52">
        <v>344</v>
      </c>
      <c r="E52">
        <v>180</v>
      </c>
      <c r="F52">
        <v>1186</v>
      </c>
      <c r="G52" s="3">
        <f t="shared" si="0"/>
        <v>0.2900505902192243</v>
      </c>
      <c r="H52" s="3">
        <f t="shared" si="1"/>
        <v>0.15177065767284992</v>
      </c>
      <c r="I52" s="2">
        <f t="shared" si="2"/>
        <v>842</v>
      </c>
      <c r="J52" s="2">
        <f t="shared" si="3"/>
        <v>1006</v>
      </c>
      <c r="K52" s="2">
        <f>_xlfn.XLOOKUP($B52,Configuration!$H:$H,Configuration!$I:$I,0)</f>
        <v>89</v>
      </c>
      <c r="L52" s="2" t="str">
        <f>_xlfn.XLOOKUP(A52,Configuration!$A:$A,Configuration!$C:$C,0)</f>
        <v>Ile</v>
      </c>
      <c r="M52" s="3" t="str">
        <f>_xlfn.XLOOKUP(A52,Configuration!$A:$A,Configuration!$B:$B,0)</f>
        <v>Mayotte</v>
      </c>
      <c r="N52" s="3" t="str">
        <f>_xlfn.XLOOKUP($B52,Configuration!$E:$E,Configuration!$F:$F,0)</f>
        <v>Y</v>
      </c>
    </row>
    <row r="53" spans="1:14" x14ac:dyDescent="0.25">
      <c r="A53">
        <v>7</v>
      </c>
      <c r="B53">
        <v>24</v>
      </c>
      <c r="C53" s="1">
        <v>44335</v>
      </c>
      <c r="D53">
        <v>336</v>
      </c>
      <c r="E53">
        <v>28</v>
      </c>
      <c r="F53">
        <v>757</v>
      </c>
      <c r="G53" s="3">
        <f t="shared" si="0"/>
        <v>0.4438573315719947</v>
      </c>
      <c r="H53" s="3">
        <f t="shared" si="1"/>
        <v>3.6988110964332896E-2</v>
      </c>
      <c r="I53" s="2">
        <f t="shared" si="2"/>
        <v>421</v>
      </c>
      <c r="J53" s="2">
        <f t="shared" si="3"/>
        <v>729</v>
      </c>
      <c r="K53" s="2">
        <f>_xlfn.XLOOKUP($B53,Configuration!$H:$H,Configuration!$I:$I,0)</f>
        <v>29</v>
      </c>
      <c r="L53" s="2" t="str">
        <f>_xlfn.XLOOKUP(A53,Configuration!$A:$A,Configuration!$C:$C,0)</f>
        <v>Ile</v>
      </c>
      <c r="M53" s="3" t="str">
        <f>_xlfn.XLOOKUP(A53,Configuration!$A:$A,Configuration!$B:$B,0)</f>
        <v>Saint Barthélémy</v>
      </c>
      <c r="N53" s="3" t="str">
        <f>_xlfn.XLOOKUP($B53,Configuration!$E:$E,Configuration!$F:$F,0)</f>
        <v>N</v>
      </c>
    </row>
    <row r="54" spans="1:14" x14ac:dyDescent="0.25">
      <c r="A54">
        <v>7</v>
      </c>
      <c r="B54">
        <v>29</v>
      </c>
      <c r="C54" s="1">
        <v>44335</v>
      </c>
      <c r="D54">
        <v>446</v>
      </c>
      <c r="E54">
        <v>45</v>
      </c>
      <c r="F54">
        <v>960</v>
      </c>
      <c r="G54" s="3">
        <f t="shared" si="0"/>
        <v>0.46458333333333335</v>
      </c>
      <c r="H54" s="3">
        <f t="shared" si="1"/>
        <v>4.6875E-2</v>
      </c>
      <c r="I54" s="2">
        <f t="shared" si="2"/>
        <v>514</v>
      </c>
      <c r="J54" s="2">
        <f t="shared" si="3"/>
        <v>915</v>
      </c>
      <c r="K54" s="2">
        <f>_xlfn.XLOOKUP($B54,Configuration!$H:$H,Configuration!$I:$I,0)</f>
        <v>29</v>
      </c>
      <c r="L54" s="2" t="str">
        <f>_xlfn.XLOOKUP(A54,Configuration!$A:$A,Configuration!$C:$C,0)</f>
        <v>Ile</v>
      </c>
      <c r="M54" s="3" t="str">
        <f>_xlfn.XLOOKUP(A54,Configuration!$A:$A,Configuration!$B:$B,0)</f>
        <v>Saint Barthélémy</v>
      </c>
      <c r="N54" s="3" t="str">
        <f>_xlfn.XLOOKUP($B54,Configuration!$E:$E,Configuration!$F:$F,0)</f>
        <v>N</v>
      </c>
    </row>
    <row r="55" spans="1:14" x14ac:dyDescent="0.25">
      <c r="A55">
        <v>7</v>
      </c>
      <c r="B55">
        <v>39</v>
      </c>
      <c r="C55" s="1">
        <v>44335</v>
      </c>
      <c r="D55">
        <v>960</v>
      </c>
      <c r="E55">
        <v>117</v>
      </c>
      <c r="F55">
        <v>1752</v>
      </c>
      <c r="G55" s="3">
        <f t="shared" si="0"/>
        <v>0.54794520547945202</v>
      </c>
      <c r="H55" s="3">
        <f t="shared" si="1"/>
        <v>6.6780821917808222E-2</v>
      </c>
      <c r="I55" s="2">
        <f t="shared" si="2"/>
        <v>792</v>
      </c>
      <c r="J55" s="2">
        <f t="shared" si="3"/>
        <v>1635</v>
      </c>
      <c r="K55" s="2">
        <f>_xlfn.XLOOKUP($B55,Configuration!$H:$H,Configuration!$I:$I,0)</f>
        <v>39</v>
      </c>
      <c r="L55" s="2" t="str">
        <f>_xlfn.XLOOKUP(A55,Configuration!$A:$A,Configuration!$C:$C,0)</f>
        <v>Ile</v>
      </c>
      <c r="M55" s="3" t="str">
        <f>_xlfn.XLOOKUP(A55,Configuration!$A:$A,Configuration!$B:$B,0)</f>
        <v>Saint Barthélémy</v>
      </c>
      <c r="N55" s="3" t="str">
        <f>_xlfn.XLOOKUP($B55,Configuration!$E:$E,Configuration!$F:$F,0)</f>
        <v>N</v>
      </c>
    </row>
    <row r="56" spans="1:14" x14ac:dyDescent="0.25">
      <c r="A56">
        <v>7</v>
      </c>
      <c r="B56">
        <v>49</v>
      </c>
      <c r="C56" s="1">
        <v>44335</v>
      </c>
      <c r="D56">
        <v>1218</v>
      </c>
      <c r="E56">
        <v>172</v>
      </c>
      <c r="F56">
        <v>1808</v>
      </c>
      <c r="G56" s="3">
        <f t="shared" si="0"/>
        <v>0.67367256637168138</v>
      </c>
      <c r="H56" s="3">
        <f t="shared" si="1"/>
        <v>9.5132743362831854E-2</v>
      </c>
      <c r="I56" s="2">
        <f t="shared" si="2"/>
        <v>590</v>
      </c>
      <c r="J56" s="2">
        <f t="shared" si="3"/>
        <v>1636</v>
      </c>
      <c r="K56" s="2">
        <f>_xlfn.XLOOKUP($B56,Configuration!$H:$H,Configuration!$I:$I,0)</f>
        <v>49</v>
      </c>
      <c r="L56" s="2" t="str">
        <f>_xlfn.XLOOKUP(A56,Configuration!$A:$A,Configuration!$C:$C,0)</f>
        <v>Ile</v>
      </c>
      <c r="M56" s="3" t="str">
        <f>_xlfn.XLOOKUP(A56,Configuration!$A:$A,Configuration!$B:$B,0)</f>
        <v>Saint Barthélémy</v>
      </c>
      <c r="N56" s="3" t="str">
        <f>_xlfn.XLOOKUP($B56,Configuration!$E:$E,Configuration!$F:$F,0)</f>
        <v>N</v>
      </c>
    </row>
    <row r="57" spans="1:14" x14ac:dyDescent="0.25">
      <c r="A57">
        <v>7</v>
      </c>
      <c r="B57">
        <v>59</v>
      </c>
      <c r="C57" s="1">
        <v>44335</v>
      </c>
      <c r="D57">
        <v>1743</v>
      </c>
      <c r="E57">
        <v>350</v>
      </c>
      <c r="F57">
        <v>1548</v>
      </c>
      <c r="G57" s="3">
        <f t="shared" si="0"/>
        <v>1.125968992248062</v>
      </c>
      <c r="H57" s="3">
        <f t="shared" si="1"/>
        <v>0.22609819121447028</v>
      </c>
      <c r="I57" s="2">
        <f t="shared" si="2"/>
        <v>-195</v>
      </c>
      <c r="J57" s="2">
        <f t="shared" si="3"/>
        <v>1198</v>
      </c>
      <c r="K57" s="2">
        <f>_xlfn.XLOOKUP($B57,Configuration!$H:$H,Configuration!$I:$I,0)</f>
        <v>59</v>
      </c>
      <c r="L57" s="2" t="str">
        <f>_xlfn.XLOOKUP(A57,Configuration!$A:$A,Configuration!$C:$C,0)</f>
        <v>Ile</v>
      </c>
      <c r="M57" s="3" t="str">
        <f>_xlfn.XLOOKUP(A57,Configuration!$A:$A,Configuration!$B:$B,0)</f>
        <v>Saint Barthélémy</v>
      </c>
      <c r="N57" s="3" t="str">
        <f>_xlfn.XLOOKUP($B57,Configuration!$E:$E,Configuration!$F:$F,0)</f>
        <v>N</v>
      </c>
    </row>
    <row r="58" spans="1:14" x14ac:dyDescent="0.25">
      <c r="A58">
        <v>7</v>
      </c>
      <c r="B58">
        <v>64</v>
      </c>
      <c r="C58" s="1">
        <v>44335</v>
      </c>
      <c r="D58">
        <v>758</v>
      </c>
      <c r="E58">
        <v>250</v>
      </c>
      <c r="F58">
        <v>433</v>
      </c>
      <c r="G58" s="3">
        <f t="shared" si="0"/>
        <v>1.7505773672055427</v>
      </c>
      <c r="H58" s="3">
        <f t="shared" si="1"/>
        <v>0.57736720554272514</v>
      </c>
      <c r="I58" s="2">
        <f t="shared" si="2"/>
        <v>-325</v>
      </c>
      <c r="J58" s="2">
        <f t="shared" si="3"/>
        <v>183</v>
      </c>
      <c r="K58" s="2">
        <f>_xlfn.XLOOKUP($B58,Configuration!$H:$H,Configuration!$I:$I,0)</f>
        <v>69</v>
      </c>
      <c r="L58" s="2" t="str">
        <f>_xlfn.XLOOKUP(A58,Configuration!$A:$A,Configuration!$C:$C,0)</f>
        <v>Ile</v>
      </c>
      <c r="M58" s="3" t="str">
        <f>_xlfn.XLOOKUP(A58,Configuration!$A:$A,Configuration!$B:$B,0)</f>
        <v>Saint Barthélémy</v>
      </c>
      <c r="N58" s="3" t="str">
        <f>_xlfn.XLOOKUP($B58,Configuration!$E:$E,Configuration!$F:$F,0)</f>
        <v>Y</v>
      </c>
    </row>
    <row r="59" spans="1:14" x14ac:dyDescent="0.25">
      <c r="A59">
        <v>7</v>
      </c>
      <c r="B59">
        <v>69</v>
      </c>
      <c r="C59" s="1">
        <v>44335</v>
      </c>
      <c r="D59">
        <v>668</v>
      </c>
      <c r="E59">
        <v>224</v>
      </c>
      <c r="F59">
        <v>309</v>
      </c>
      <c r="G59" s="3">
        <f t="shared" si="0"/>
        <v>2.1618122977346279</v>
      </c>
      <c r="H59" s="3">
        <f t="shared" si="1"/>
        <v>0.72491909385113273</v>
      </c>
      <c r="I59" s="2">
        <f t="shared" si="2"/>
        <v>-359</v>
      </c>
      <c r="J59" s="2">
        <f t="shared" si="3"/>
        <v>85</v>
      </c>
      <c r="K59" s="2">
        <f>_xlfn.XLOOKUP($B59,Configuration!$H:$H,Configuration!$I:$I,0)</f>
        <v>69</v>
      </c>
      <c r="L59" s="2" t="str">
        <f>_xlfn.XLOOKUP(A59,Configuration!$A:$A,Configuration!$C:$C,0)</f>
        <v>Ile</v>
      </c>
      <c r="M59" s="3" t="str">
        <f>_xlfn.XLOOKUP(A59,Configuration!$A:$A,Configuration!$B:$B,0)</f>
        <v>Saint Barthélémy</v>
      </c>
      <c r="N59" s="3" t="str">
        <f>_xlfn.XLOOKUP($B59,Configuration!$E:$E,Configuration!$F:$F,0)</f>
        <v>Y</v>
      </c>
    </row>
    <row r="60" spans="1:14" x14ac:dyDescent="0.25">
      <c r="A60">
        <v>7</v>
      </c>
      <c r="B60">
        <v>74</v>
      </c>
      <c r="C60" s="1">
        <v>44335</v>
      </c>
      <c r="D60">
        <v>487</v>
      </c>
      <c r="E60">
        <v>199</v>
      </c>
      <c r="F60">
        <v>251</v>
      </c>
      <c r="G60" s="3">
        <f t="shared" si="0"/>
        <v>1.9402390438247012</v>
      </c>
      <c r="H60" s="3">
        <f t="shared" si="1"/>
        <v>0.79282868525896411</v>
      </c>
      <c r="I60" s="2">
        <f t="shared" si="2"/>
        <v>-236</v>
      </c>
      <c r="J60" s="2">
        <f t="shared" si="3"/>
        <v>52</v>
      </c>
      <c r="K60" s="2">
        <f>_xlfn.XLOOKUP($B60,Configuration!$H:$H,Configuration!$I:$I,0)</f>
        <v>79</v>
      </c>
      <c r="L60" s="2" t="str">
        <f>_xlfn.XLOOKUP(A60,Configuration!$A:$A,Configuration!$C:$C,0)</f>
        <v>Ile</v>
      </c>
      <c r="M60" s="3" t="str">
        <f>_xlfn.XLOOKUP(A60,Configuration!$A:$A,Configuration!$B:$B,0)</f>
        <v>Saint Barthélémy</v>
      </c>
      <c r="N60" s="3" t="str">
        <f>_xlfn.XLOOKUP($B60,Configuration!$E:$E,Configuration!$F:$F,0)</f>
        <v>Y</v>
      </c>
    </row>
    <row r="61" spans="1:14" x14ac:dyDescent="0.25">
      <c r="A61">
        <v>7</v>
      </c>
      <c r="B61">
        <v>79</v>
      </c>
      <c r="C61" s="1">
        <v>44335</v>
      </c>
      <c r="D61">
        <v>305</v>
      </c>
      <c r="E61">
        <v>134</v>
      </c>
      <c r="F61">
        <v>170</v>
      </c>
      <c r="G61" s="3">
        <f t="shared" si="0"/>
        <v>1.7941176470588236</v>
      </c>
      <c r="H61" s="3">
        <f t="shared" si="1"/>
        <v>0.78823529411764703</v>
      </c>
      <c r="I61" s="2">
        <f t="shared" si="2"/>
        <v>-135</v>
      </c>
      <c r="J61" s="2">
        <f t="shared" si="3"/>
        <v>36</v>
      </c>
      <c r="K61" s="2">
        <f>_xlfn.XLOOKUP($B61,Configuration!$H:$H,Configuration!$I:$I,0)</f>
        <v>79</v>
      </c>
      <c r="L61" s="2" t="str">
        <f>_xlfn.XLOOKUP(A61,Configuration!$A:$A,Configuration!$C:$C,0)</f>
        <v>Ile</v>
      </c>
      <c r="M61" s="3" t="str">
        <f>_xlfn.XLOOKUP(A61,Configuration!$A:$A,Configuration!$B:$B,0)</f>
        <v>Saint Barthélémy</v>
      </c>
      <c r="N61" s="3" t="str">
        <f>_xlfn.XLOOKUP($B61,Configuration!$E:$E,Configuration!$F:$F,0)</f>
        <v>Y</v>
      </c>
    </row>
    <row r="62" spans="1:14" x14ac:dyDescent="0.25">
      <c r="A62">
        <v>7</v>
      </c>
      <c r="B62">
        <v>80</v>
      </c>
      <c r="C62" s="1">
        <v>44335</v>
      </c>
      <c r="D62">
        <v>302</v>
      </c>
      <c r="E62">
        <v>135</v>
      </c>
      <c r="F62">
        <v>216</v>
      </c>
      <c r="G62" s="3">
        <f t="shared" si="0"/>
        <v>1.3981481481481481</v>
      </c>
      <c r="H62" s="3">
        <f t="shared" si="1"/>
        <v>0.625</v>
      </c>
      <c r="I62" s="2">
        <f t="shared" si="2"/>
        <v>-86</v>
      </c>
      <c r="J62" s="2">
        <f t="shared" si="3"/>
        <v>81</v>
      </c>
      <c r="K62" s="2">
        <f>_xlfn.XLOOKUP($B62,Configuration!$H:$H,Configuration!$I:$I,0)</f>
        <v>89</v>
      </c>
      <c r="L62" s="2" t="str">
        <f>_xlfn.XLOOKUP(A62,Configuration!$A:$A,Configuration!$C:$C,0)</f>
        <v>Ile</v>
      </c>
      <c r="M62" s="3" t="str">
        <f>_xlfn.XLOOKUP(A62,Configuration!$A:$A,Configuration!$B:$B,0)</f>
        <v>Saint Barthélémy</v>
      </c>
      <c r="N62" s="3" t="str">
        <f>_xlfn.XLOOKUP($B62,Configuration!$E:$E,Configuration!$F:$F,0)</f>
        <v>Y</v>
      </c>
    </row>
    <row r="63" spans="1:14" x14ac:dyDescent="0.25">
      <c r="A63">
        <v>8</v>
      </c>
      <c r="B63">
        <v>24</v>
      </c>
      <c r="C63" s="1">
        <v>44335</v>
      </c>
      <c r="D63">
        <v>110</v>
      </c>
      <c r="E63">
        <v>29</v>
      </c>
      <c r="F63">
        <v>2459.1</v>
      </c>
      <c r="G63" s="3">
        <f t="shared" si="0"/>
        <v>4.4731812451709978E-2</v>
      </c>
      <c r="H63" s="3">
        <f t="shared" si="1"/>
        <v>1.1792932373632631E-2</v>
      </c>
      <c r="I63" s="2">
        <f t="shared" si="2"/>
        <v>2349.1</v>
      </c>
      <c r="J63" s="2">
        <f t="shared" si="3"/>
        <v>2430.1</v>
      </c>
      <c r="K63" s="2">
        <f>_xlfn.XLOOKUP($B63,Configuration!$H:$H,Configuration!$I:$I,0)</f>
        <v>29</v>
      </c>
      <c r="L63" s="2" t="str">
        <f>_xlfn.XLOOKUP(A63,Configuration!$A:$A,Configuration!$C:$C,0)</f>
        <v>Ile</v>
      </c>
      <c r="M63" s="3" t="str">
        <f>_xlfn.XLOOKUP(A63,Configuration!$A:$A,Configuration!$B:$B,0)</f>
        <v>Saint Martin</v>
      </c>
      <c r="N63" s="3" t="str">
        <f>_xlfn.XLOOKUP($B63,Configuration!$E:$E,Configuration!$F:$F,0)</f>
        <v>N</v>
      </c>
    </row>
    <row r="64" spans="1:14" x14ac:dyDescent="0.25">
      <c r="A64">
        <v>8</v>
      </c>
      <c r="B64">
        <v>29</v>
      </c>
      <c r="C64" s="1">
        <v>44335</v>
      </c>
      <c r="D64">
        <v>139</v>
      </c>
      <c r="E64">
        <v>67</v>
      </c>
      <c r="F64">
        <v>2086.3000000000002</v>
      </c>
      <c r="G64" s="3">
        <f t="shared" si="0"/>
        <v>6.6625125820831133E-2</v>
      </c>
      <c r="H64" s="3">
        <f t="shared" si="1"/>
        <v>3.2114269280544505E-2</v>
      </c>
      <c r="I64" s="2">
        <f t="shared" si="2"/>
        <v>1947.3000000000002</v>
      </c>
      <c r="J64" s="2">
        <f t="shared" si="3"/>
        <v>2019.3000000000002</v>
      </c>
      <c r="K64" s="2">
        <f>_xlfn.XLOOKUP($B64,Configuration!$H:$H,Configuration!$I:$I,0)</f>
        <v>29</v>
      </c>
      <c r="L64" s="2" t="str">
        <f>_xlfn.XLOOKUP(A64,Configuration!$A:$A,Configuration!$C:$C,0)</f>
        <v>Ile</v>
      </c>
      <c r="M64" s="3" t="str">
        <f>_xlfn.XLOOKUP(A64,Configuration!$A:$A,Configuration!$B:$B,0)</f>
        <v>Saint Martin</v>
      </c>
      <c r="N64" s="3" t="str">
        <f>_xlfn.XLOOKUP($B64,Configuration!$E:$E,Configuration!$F:$F,0)</f>
        <v>N</v>
      </c>
    </row>
    <row r="65" spans="1:14" x14ac:dyDescent="0.25">
      <c r="A65">
        <v>8</v>
      </c>
      <c r="B65">
        <v>39</v>
      </c>
      <c r="C65" s="1">
        <v>44335</v>
      </c>
      <c r="D65">
        <v>561</v>
      </c>
      <c r="E65">
        <v>267</v>
      </c>
      <c r="F65">
        <v>4598.3999999999996</v>
      </c>
      <c r="G65" s="3">
        <f t="shared" si="0"/>
        <v>0.12199895615866389</v>
      </c>
      <c r="H65" s="3">
        <f t="shared" si="1"/>
        <v>5.8063674321503139E-2</v>
      </c>
      <c r="I65" s="2">
        <f t="shared" si="2"/>
        <v>4037.3999999999996</v>
      </c>
      <c r="J65" s="2">
        <f t="shared" si="3"/>
        <v>4331.3999999999996</v>
      </c>
      <c r="K65" s="2">
        <f>_xlfn.XLOOKUP($B65,Configuration!$H:$H,Configuration!$I:$I,0)</f>
        <v>39</v>
      </c>
      <c r="L65" s="2" t="str">
        <f>_xlfn.XLOOKUP(A65,Configuration!$A:$A,Configuration!$C:$C,0)</f>
        <v>Ile</v>
      </c>
      <c r="M65" s="3" t="str">
        <f>_xlfn.XLOOKUP(A65,Configuration!$A:$A,Configuration!$B:$B,0)</f>
        <v>Saint Martin</v>
      </c>
      <c r="N65" s="3" t="str">
        <f>_xlfn.XLOOKUP($B65,Configuration!$E:$E,Configuration!$F:$F,0)</f>
        <v>N</v>
      </c>
    </row>
    <row r="66" spans="1:14" x14ac:dyDescent="0.25">
      <c r="A66">
        <v>8</v>
      </c>
      <c r="B66">
        <v>49</v>
      </c>
      <c r="C66" s="1">
        <v>44335</v>
      </c>
      <c r="D66">
        <v>795</v>
      </c>
      <c r="E66">
        <v>454</v>
      </c>
      <c r="F66">
        <v>5612</v>
      </c>
      <c r="G66" s="3">
        <f t="shared" si="0"/>
        <v>0.1416607270135424</v>
      </c>
      <c r="H66" s="3">
        <f t="shared" si="1"/>
        <v>8.0898075552387747E-2</v>
      </c>
      <c r="I66" s="2">
        <f t="shared" si="2"/>
        <v>4817</v>
      </c>
      <c r="J66" s="2">
        <f t="shared" si="3"/>
        <v>5158</v>
      </c>
      <c r="K66" s="2">
        <f>_xlfn.XLOOKUP($B66,Configuration!$H:$H,Configuration!$I:$I,0)</f>
        <v>49</v>
      </c>
      <c r="L66" s="2" t="str">
        <f>_xlfn.XLOOKUP(A66,Configuration!$A:$A,Configuration!$C:$C,0)</f>
        <v>Ile</v>
      </c>
      <c r="M66" s="3" t="str">
        <f>_xlfn.XLOOKUP(A66,Configuration!$A:$A,Configuration!$B:$B,0)</f>
        <v>Saint Martin</v>
      </c>
      <c r="N66" s="3" t="str">
        <f>_xlfn.XLOOKUP($B66,Configuration!$E:$E,Configuration!$F:$F,0)</f>
        <v>N</v>
      </c>
    </row>
    <row r="67" spans="1:14" x14ac:dyDescent="0.25">
      <c r="A67">
        <v>8</v>
      </c>
      <c r="B67">
        <v>59</v>
      </c>
      <c r="C67" s="1">
        <v>44335</v>
      </c>
      <c r="D67">
        <v>1129</v>
      </c>
      <c r="E67">
        <v>676</v>
      </c>
      <c r="F67">
        <v>5042.5</v>
      </c>
      <c r="G67" s="3">
        <f t="shared" ref="G67:G130" si="4">$D67/F67</f>
        <v>0.22389687654933069</v>
      </c>
      <c r="H67" s="3">
        <f t="shared" ref="H67:H130" si="5">$E67/F67</f>
        <v>0.13406048587010411</v>
      </c>
      <c r="I67" s="2">
        <f t="shared" ref="I67:I130" si="6">F67-D67</f>
        <v>3913.5</v>
      </c>
      <c r="J67" s="2">
        <f t="shared" ref="J67:J130" si="7">F67-E67</f>
        <v>4366.5</v>
      </c>
      <c r="K67" s="2">
        <f>_xlfn.XLOOKUP($B67,Configuration!$H:$H,Configuration!$I:$I,0)</f>
        <v>59</v>
      </c>
      <c r="L67" s="2" t="str">
        <f>_xlfn.XLOOKUP(A67,Configuration!$A:$A,Configuration!$C:$C,0)</f>
        <v>Ile</v>
      </c>
      <c r="M67" s="3" t="str">
        <f>_xlfn.XLOOKUP(A67,Configuration!$A:$A,Configuration!$B:$B,0)</f>
        <v>Saint Martin</v>
      </c>
      <c r="N67" s="3" t="str">
        <f>_xlfn.XLOOKUP($B67,Configuration!$E:$E,Configuration!$F:$F,0)</f>
        <v>N</v>
      </c>
    </row>
    <row r="68" spans="1:14" x14ac:dyDescent="0.25">
      <c r="A68">
        <v>8</v>
      </c>
      <c r="B68">
        <v>64</v>
      </c>
      <c r="C68" s="1">
        <v>44335</v>
      </c>
      <c r="D68">
        <v>474</v>
      </c>
      <c r="E68">
        <v>307</v>
      </c>
      <c r="F68">
        <v>1727.8</v>
      </c>
      <c r="G68" s="3">
        <f t="shared" si="4"/>
        <v>0.27433730755874525</v>
      </c>
      <c r="H68" s="3">
        <f t="shared" si="5"/>
        <v>0.17768260215302698</v>
      </c>
      <c r="I68" s="2">
        <f t="shared" si="6"/>
        <v>1253.8</v>
      </c>
      <c r="J68" s="2">
        <f t="shared" si="7"/>
        <v>1420.8</v>
      </c>
      <c r="K68" s="2">
        <f>_xlfn.XLOOKUP($B68,Configuration!$H:$H,Configuration!$I:$I,0)</f>
        <v>69</v>
      </c>
      <c r="L68" s="2" t="str">
        <f>_xlfn.XLOOKUP(A68,Configuration!$A:$A,Configuration!$C:$C,0)</f>
        <v>Ile</v>
      </c>
      <c r="M68" s="3" t="str">
        <f>_xlfn.XLOOKUP(A68,Configuration!$A:$A,Configuration!$B:$B,0)</f>
        <v>Saint Martin</v>
      </c>
      <c r="N68" s="3" t="str">
        <f>_xlfn.XLOOKUP($B68,Configuration!$E:$E,Configuration!$F:$F,0)</f>
        <v>Y</v>
      </c>
    </row>
    <row r="69" spans="1:14" x14ac:dyDescent="0.25">
      <c r="A69">
        <v>8</v>
      </c>
      <c r="B69">
        <v>69</v>
      </c>
      <c r="C69" s="1">
        <v>44335</v>
      </c>
      <c r="D69">
        <v>377</v>
      </c>
      <c r="E69">
        <v>277</v>
      </c>
      <c r="F69">
        <v>1332.2</v>
      </c>
      <c r="G69" s="3">
        <f t="shared" si="4"/>
        <v>0.28299054196066653</v>
      </c>
      <c r="H69" s="3">
        <f t="shared" si="5"/>
        <v>0.20792673772706799</v>
      </c>
      <c r="I69" s="2">
        <f t="shared" si="6"/>
        <v>955.2</v>
      </c>
      <c r="J69" s="2">
        <f t="shared" si="7"/>
        <v>1055.2</v>
      </c>
      <c r="K69" s="2">
        <f>_xlfn.XLOOKUP($B69,Configuration!$H:$H,Configuration!$I:$I,0)</f>
        <v>69</v>
      </c>
      <c r="L69" s="2" t="str">
        <f>_xlfn.XLOOKUP(A69,Configuration!$A:$A,Configuration!$C:$C,0)</f>
        <v>Ile</v>
      </c>
      <c r="M69" s="3" t="str">
        <f>_xlfn.XLOOKUP(A69,Configuration!$A:$A,Configuration!$B:$B,0)</f>
        <v>Saint Martin</v>
      </c>
      <c r="N69" s="3" t="str">
        <f>_xlfn.XLOOKUP($B69,Configuration!$E:$E,Configuration!$F:$F,0)</f>
        <v>Y</v>
      </c>
    </row>
    <row r="70" spans="1:14" x14ac:dyDescent="0.25">
      <c r="A70">
        <v>8</v>
      </c>
      <c r="B70">
        <v>74</v>
      </c>
      <c r="C70" s="1">
        <v>44335</v>
      </c>
      <c r="D70">
        <v>276</v>
      </c>
      <c r="E70">
        <v>255</v>
      </c>
      <c r="F70">
        <v>766.5</v>
      </c>
      <c r="G70" s="3">
        <f t="shared" si="4"/>
        <v>0.36007827788649704</v>
      </c>
      <c r="H70" s="3">
        <f t="shared" si="5"/>
        <v>0.33268101761252444</v>
      </c>
      <c r="I70" s="2">
        <f t="shared" si="6"/>
        <v>490.5</v>
      </c>
      <c r="J70" s="2">
        <f t="shared" si="7"/>
        <v>511.5</v>
      </c>
      <c r="K70" s="2">
        <f>_xlfn.XLOOKUP($B70,Configuration!$H:$H,Configuration!$I:$I,0)</f>
        <v>79</v>
      </c>
      <c r="L70" s="2" t="str">
        <f>_xlfn.XLOOKUP(A70,Configuration!$A:$A,Configuration!$C:$C,0)</f>
        <v>Ile</v>
      </c>
      <c r="M70" s="3" t="str">
        <f>_xlfn.XLOOKUP(A70,Configuration!$A:$A,Configuration!$B:$B,0)</f>
        <v>Saint Martin</v>
      </c>
      <c r="N70" s="3" t="str">
        <f>_xlfn.XLOOKUP($B70,Configuration!$E:$E,Configuration!$F:$F,0)</f>
        <v>Y</v>
      </c>
    </row>
    <row r="71" spans="1:14" x14ac:dyDescent="0.25">
      <c r="A71">
        <v>8</v>
      </c>
      <c r="B71">
        <v>79</v>
      </c>
      <c r="C71" s="1">
        <v>44335</v>
      </c>
      <c r="D71">
        <v>171</v>
      </c>
      <c r="E71">
        <v>169</v>
      </c>
      <c r="F71">
        <v>386.4</v>
      </c>
      <c r="G71" s="3">
        <f t="shared" si="4"/>
        <v>0.44254658385093171</v>
      </c>
      <c r="H71" s="3">
        <f t="shared" si="5"/>
        <v>0.43737060041407871</v>
      </c>
      <c r="I71" s="2">
        <f t="shared" si="6"/>
        <v>215.39999999999998</v>
      </c>
      <c r="J71" s="2">
        <f t="shared" si="7"/>
        <v>217.39999999999998</v>
      </c>
      <c r="K71" s="2">
        <f>_xlfn.XLOOKUP($B71,Configuration!$H:$H,Configuration!$I:$I,0)</f>
        <v>79</v>
      </c>
      <c r="L71" s="2" t="str">
        <f>_xlfn.XLOOKUP(A71,Configuration!$A:$A,Configuration!$C:$C,0)</f>
        <v>Ile</v>
      </c>
      <c r="M71" s="3" t="str">
        <f>_xlfn.XLOOKUP(A71,Configuration!$A:$A,Configuration!$B:$B,0)</f>
        <v>Saint Martin</v>
      </c>
      <c r="N71" s="3" t="str">
        <f>_xlfn.XLOOKUP($B71,Configuration!$E:$E,Configuration!$F:$F,0)</f>
        <v>Y</v>
      </c>
    </row>
    <row r="72" spans="1:14" x14ac:dyDescent="0.25">
      <c r="A72">
        <v>8</v>
      </c>
      <c r="B72">
        <v>80</v>
      </c>
      <c r="C72" s="1">
        <v>44335</v>
      </c>
      <c r="D72">
        <v>120</v>
      </c>
      <c r="E72">
        <v>111</v>
      </c>
      <c r="F72">
        <v>416.7</v>
      </c>
      <c r="G72" s="3">
        <f t="shared" si="4"/>
        <v>0.28797696184305255</v>
      </c>
      <c r="H72" s="3">
        <f t="shared" si="5"/>
        <v>0.26637868970482365</v>
      </c>
      <c r="I72" s="2">
        <f t="shared" si="6"/>
        <v>296.7</v>
      </c>
      <c r="J72" s="2">
        <f t="shared" si="7"/>
        <v>305.7</v>
      </c>
      <c r="K72" s="2">
        <f>_xlfn.XLOOKUP($B72,Configuration!$H:$H,Configuration!$I:$I,0)</f>
        <v>89</v>
      </c>
      <c r="L72" s="2" t="str">
        <f>_xlfn.XLOOKUP(A72,Configuration!$A:$A,Configuration!$C:$C,0)</f>
        <v>Ile</v>
      </c>
      <c r="M72" s="3" t="str">
        <f>_xlfn.XLOOKUP(A72,Configuration!$A:$A,Configuration!$B:$B,0)</f>
        <v>Saint Martin</v>
      </c>
      <c r="N72" s="3" t="str">
        <f>_xlfn.XLOOKUP($B72,Configuration!$E:$E,Configuration!$F:$F,0)</f>
        <v>Y</v>
      </c>
    </row>
    <row r="73" spans="1:14" x14ac:dyDescent="0.25">
      <c r="A73">
        <v>11</v>
      </c>
      <c r="B73">
        <v>24</v>
      </c>
      <c r="C73" s="1">
        <v>44335</v>
      </c>
      <c r="D73">
        <v>123487</v>
      </c>
      <c r="E73">
        <v>27902</v>
      </c>
      <c r="F73">
        <v>1099492</v>
      </c>
      <c r="G73" s="3">
        <f t="shared" si="4"/>
        <v>0.11231277717345829</v>
      </c>
      <c r="H73" s="3">
        <f t="shared" si="5"/>
        <v>2.5377174185896759E-2</v>
      </c>
      <c r="I73" s="2">
        <f t="shared" si="6"/>
        <v>976005</v>
      </c>
      <c r="J73" s="2">
        <f t="shared" si="7"/>
        <v>1071590</v>
      </c>
      <c r="K73" s="2">
        <f>_xlfn.XLOOKUP($B73,Configuration!$H:$H,Configuration!$I:$I,0)</f>
        <v>29</v>
      </c>
      <c r="L73" s="2" t="str">
        <f>_xlfn.XLOOKUP(A73,Configuration!$A:$A,Configuration!$C:$C,0)</f>
        <v>Métropole</v>
      </c>
      <c r="M73" s="3" t="str">
        <f>_xlfn.XLOOKUP(A73,Configuration!$A:$A,Configuration!$B:$B,0)</f>
        <v>Ile-de-France</v>
      </c>
      <c r="N73" s="3" t="str">
        <f>_xlfn.XLOOKUP($B73,Configuration!$E:$E,Configuration!$F:$F,0)</f>
        <v>N</v>
      </c>
    </row>
    <row r="74" spans="1:14" x14ac:dyDescent="0.25">
      <c r="A74">
        <v>11</v>
      </c>
      <c r="B74">
        <v>29</v>
      </c>
      <c r="C74" s="1">
        <v>44335</v>
      </c>
      <c r="D74">
        <v>131613</v>
      </c>
      <c r="E74">
        <v>34590</v>
      </c>
      <c r="F74">
        <v>863043</v>
      </c>
      <c r="G74" s="3">
        <f t="shared" si="4"/>
        <v>0.15249877468445952</v>
      </c>
      <c r="H74" s="3">
        <f t="shared" si="5"/>
        <v>4.0079115409081587E-2</v>
      </c>
      <c r="I74" s="2">
        <f t="shared" si="6"/>
        <v>731430</v>
      </c>
      <c r="J74" s="2">
        <f t="shared" si="7"/>
        <v>828453</v>
      </c>
      <c r="K74" s="2">
        <f>_xlfn.XLOOKUP($B74,Configuration!$H:$H,Configuration!$I:$I,0)</f>
        <v>29</v>
      </c>
      <c r="L74" s="2" t="str">
        <f>_xlfn.XLOOKUP(A74,Configuration!$A:$A,Configuration!$C:$C,0)</f>
        <v>Métropole</v>
      </c>
      <c r="M74" s="3" t="str">
        <f>_xlfn.XLOOKUP(A74,Configuration!$A:$A,Configuration!$B:$B,0)</f>
        <v>Ile-de-France</v>
      </c>
      <c r="N74" s="3" t="str">
        <f>_xlfn.XLOOKUP($B74,Configuration!$E:$E,Configuration!$F:$F,0)</f>
        <v>N</v>
      </c>
    </row>
    <row r="75" spans="1:14" x14ac:dyDescent="0.25">
      <c r="A75">
        <v>11</v>
      </c>
      <c r="B75">
        <v>39</v>
      </c>
      <c r="C75" s="1">
        <v>44335</v>
      </c>
      <c r="D75">
        <v>326287</v>
      </c>
      <c r="E75">
        <v>82589</v>
      </c>
      <c r="F75">
        <v>1757848</v>
      </c>
      <c r="G75" s="3">
        <f t="shared" si="4"/>
        <v>0.18561730024438974</v>
      </c>
      <c r="H75" s="3">
        <f t="shared" si="5"/>
        <v>4.6983015596342798E-2</v>
      </c>
      <c r="I75" s="2">
        <f t="shared" si="6"/>
        <v>1431561</v>
      </c>
      <c r="J75" s="2">
        <f t="shared" si="7"/>
        <v>1675259</v>
      </c>
      <c r="K75" s="2">
        <f>_xlfn.XLOOKUP($B75,Configuration!$H:$H,Configuration!$I:$I,0)</f>
        <v>39</v>
      </c>
      <c r="L75" s="2" t="str">
        <f>_xlfn.XLOOKUP(A75,Configuration!$A:$A,Configuration!$C:$C,0)</f>
        <v>Métropole</v>
      </c>
      <c r="M75" s="3" t="str">
        <f>_xlfn.XLOOKUP(A75,Configuration!$A:$A,Configuration!$B:$B,0)</f>
        <v>Ile-de-France</v>
      </c>
      <c r="N75" s="3" t="str">
        <f>_xlfn.XLOOKUP($B75,Configuration!$E:$E,Configuration!$F:$F,0)</f>
        <v>N</v>
      </c>
    </row>
    <row r="76" spans="1:14" x14ac:dyDescent="0.25">
      <c r="A76">
        <v>11</v>
      </c>
      <c r="B76">
        <v>49</v>
      </c>
      <c r="C76" s="1">
        <v>44335</v>
      </c>
      <c r="D76">
        <v>450627</v>
      </c>
      <c r="E76">
        <v>110405</v>
      </c>
      <c r="F76">
        <v>1671811</v>
      </c>
      <c r="G76" s="3">
        <f t="shared" si="4"/>
        <v>0.26954422479574547</v>
      </c>
      <c r="H76" s="3">
        <f t="shared" si="5"/>
        <v>6.6039163517885691E-2</v>
      </c>
      <c r="I76" s="2">
        <f t="shared" si="6"/>
        <v>1221184</v>
      </c>
      <c r="J76" s="2">
        <f t="shared" si="7"/>
        <v>1561406</v>
      </c>
      <c r="K76" s="2">
        <f>_xlfn.XLOOKUP($B76,Configuration!$H:$H,Configuration!$I:$I,0)</f>
        <v>49</v>
      </c>
      <c r="L76" s="2" t="str">
        <f>_xlfn.XLOOKUP(A76,Configuration!$A:$A,Configuration!$C:$C,0)</f>
        <v>Métropole</v>
      </c>
      <c r="M76" s="3" t="str">
        <f>_xlfn.XLOOKUP(A76,Configuration!$A:$A,Configuration!$B:$B,0)</f>
        <v>Ile-de-France</v>
      </c>
      <c r="N76" s="3" t="str">
        <f>_xlfn.XLOOKUP($B76,Configuration!$E:$E,Configuration!$F:$F,0)</f>
        <v>N</v>
      </c>
    </row>
    <row r="77" spans="1:14" x14ac:dyDescent="0.25">
      <c r="A77">
        <v>11</v>
      </c>
      <c r="B77">
        <v>59</v>
      </c>
      <c r="C77" s="1">
        <v>44335</v>
      </c>
      <c r="D77">
        <v>763650</v>
      </c>
      <c r="E77">
        <v>217733</v>
      </c>
      <c r="F77">
        <v>1538636</v>
      </c>
      <c r="G77" s="3">
        <f t="shared" si="4"/>
        <v>0.49631621774090817</v>
      </c>
      <c r="H77" s="3">
        <f t="shared" si="5"/>
        <v>0.14151040272033152</v>
      </c>
      <c r="I77" s="2">
        <f t="shared" si="6"/>
        <v>774986</v>
      </c>
      <c r="J77" s="2">
        <f t="shared" si="7"/>
        <v>1320903</v>
      </c>
      <c r="K77" s="2">
        <f>_xlfn.XLOOKUP($B77,Configuration!$H:$H,Configuration!$I:$I,0)</f>
        <v>59</v>
      </c>
      <c r="L77" s="2" t="str">
        <f>_xlfn.XLOOKUP(A77,Configuration!$A:$A,Configuration!$C:$C,0)</f>
        <v>Métropole</v>
      </c>
      <c r="M77" s="3" t="str">
        <f>_xlfn.XLOOKUP(A77,Configuration!$A:$A,Configuration!$B:$B,0)</f>
        <v>Ile-de-France</v>
      </c>
      <c r="N77" s="3" t="str">
        <f>_xlfn.XLOOKUP($B77,Configuration!$E:$E,Configuration!$F:$F,0)</f>
        <v>N</v>
      </c>
    </row>
    <row r="78" spans="1:14" x14ac:dyDescent="0.25">
      <c r="A78">
        <v>11</v>
      </c>
      <c r="B78">
        <v>64</v>
      </c>
      <c r="C78" s="1">
        <v>44335</v>
      </c>
      <c r="D78">
        <v>395022</v>
      </c>
      <c r="E78">
        <v>121583</v>
      </c>
      <c r="F78">
        <v>631296</v>
      </c>
      <c r="G78" s="3">
        <f t="shared" si="4"/>
        <v>0.62573182785888082</v>
      </c>
      <c r="H78" s="3">
        <f t="shared" si="5"/>
        <v>0.19259269819545824</v>
      </c>
      <c r="I78" s="2">
        <f t="shared" si="6"/>
        <v>236274</v>
      </c>
      <c r="J78" s="2">
        <f t="shared" si="7"/>
        <v>509713</v>
      </c>
      <c r="K78" s="2">
        <f>_xlfn.XLOOKUP($B78,Configuration!$H:$H,Configuration!$I:$I,0)</f>
        <v>69</v>
      </c>
      <c r="L78" s="2" t="str">
        <f>_xlfn.XLOOKUP(A78,Configuration!$A:$A,Configuration!$C:$C,0)</f>
        <v>Métropole</v>
      </c>
      <c r="M78" s="3" t="str">
        <f>_xlfn.XLOOKUP(A78,Configuration!$A:$A,Configuration!$B:$B,0)</f>
        <v>Ile-de-France</v>
      </c>
      <c r="N78" s="3" t="str">
        <f>_xlfn.XLOOKUP($B78,Configuration!$E:$E,Configuration!$F:$F,0)</f>
        <v>Y</v>
      </c>
    </row>
    <row r="79" spans="1:14" x14ac:dyDescent="0.25">
      <c r="A79">
        <v>11</v>
      </c>
      <c r="B79">
        <v>69</v>
      </c>
      <c r="C79" s="1">
        <v>44335</v>
      </c>
      <c r="D79">
        <v>346971</v>
      </c>
      <c r="E79">
        <v>129577</v>
      </c>
      <c r="F79">
        <v>546545</v>
      </c>
      <c r="G79" s="3">
        <f t="shared" si="4"/>
        <v>0.63484434035623782</v>
      </c>
      <c r="H79" s="3">
        <f t="shared" si="5"/>
        <v>0.23708386317686558</v>
      </c>
      <c r="I79" s="2">
        <f t="shared" si="6"/>
        <v>199574</v>
      </c>
      <c r="J79" s="2">
        <f t="shared" si="7"/>
        <v>416968</v>
      </c>
      <c r="K79" s="2">
        <f>_xlfn.XLOOKUP($B79,Configuration!$H:$H,Configuration!$I:$I,0)</f>
        <v>69</v>
      </c>
      <c r="L79" s="2" t="str">
        <f>_xlfn.XLOOKUP(A79,Configuration!$A:$A,Configuration!$C:$C,0)</f>
        <v>Métropole</v>
      </c>
      <c r="M79" s="3" t="str">
        <f>_xlfn.XLOOKUP(A79,Configuration!$A:$A,Configuration!$B:$B,0)</f>
        <v>Ile-de-France</v>
      </c>
      <c r="N79" s="3" t="str">
        <f>_xlfn.XLOOKUP($B79,Configuration!$E:$E,Configuration!$F:$F,0)</f>
        <v>Y</v>
      </c>
    </row>
    <row r="80" spans="1:14" x14ac:dyDescent="0.25">
      <c r="A80">
        <v>11</v>
      </c>
      <c r="B80">
        <v>74</v>
      </c>
      <c r="C80" s="1">
        <v>44335</v>
      </c>
      <c r="D80">
        <v>355363</v>
      </c>
      <c r="E80">
        <v>221753</v>
      </c>
      <c r="F80">
        <v>480366</v>
      </c>
      <c r="G80" s="3">
        <f t="shared" si="4"/>
        <v>0.7397755045111436</v>
      </c>
      <c r="H80" s="3">
        <f t="shared" si="5"/>
        <v>0.46163342118301459</v>
      </c>
      <c r="I80" s="2">
        <f t="shared" si="6"/>
        <v>125003</v>
      </c>
      <c r="J80" s="2">
        <f t="shared" si="7"/>
        <v>258613</v>
      </c>
      <c r="K80" s="2">
        <f>_xlfn.XLOOKUP($B80,Configuration!$H:$H,Configuration!$I:$I,0)</f>
        <v>79</v>
      </c>
      <c r="L80" s="2" t="str">
        <f>_xlfn.XLOOKUP(A80,Configuration!$A:$A,Configuration!$C:$C,0)</f>
        <v>Métropole</v>
      </c>
      <c r="M80" s="3" t="str">
        <f>_xlfn.XLOOKUP(A80,Configuration!$A:$A,Configuration!$B:$B,0)</f>
        <v>Ile-de-France</v>
      </c>
      <c r="N80" s="3" t="str">
        <f>_xlfn.XLOOKUP($B80,Configuration!$E:$E,Configuration!$F:$F,0)</f>
        <v>Y</v>
      </c>
    </row>
    <row r="81" spans="1:14" x14ac:dyDescent="0.25">
      <c r="A81">
        <v>11</v>
      </c>
      <c r="B81">
        <v>79</v>
      </c>
      <c r="C81" s="1">
        <v>44335</v>
      </c>
      <c r="D81">
        <v>242422</v>
      </c>
      <c r="E81">
        <v>203755</v>
      </c>
      <c r="F81">
        <v>312596</v>
      </c>
      <c r="G81" s="3">
        <f t="shared" si="4"/>
        <v>0.77551216266362977</v>
      </c>
      <c r="H81" s="3">
        <f t="shared" si="5"/>
        <v>0.65181576219785287</v>
      </c>
      <c r="I81" s="2">
        <f t="shared" si="6"/>
        <v>70174</v>
      </c>
      <c r="J81" s="2">
        <f t="shared" si="7"/>
        <v>108841</v>
      </c>
      <c r="K81" s="2">
        <f>_xlfn.XLOOKUP($B81,Configuration!$H:$H,Configuration!$I:$I,0)</f>
        <v>79</v>
      </c>
      <c r="L81" s="2" t="str">
        <f>_xlfn.XLOOKUP(A81,Configuration!$A:$A,Configuration!$C:$C,0)</f>
        <v>Métropole</v>
      </c>
      <c r="M81" s="3" t="str">
        <f>_xlfn.XLOOKUP(A81,Configuration!$A:$A,Configuration!$B:$B,0)</f>
        <v>Ile-de-France</v>
      </c>
      <c r="N81" s="3" t="str">
        <f>_xlfn.XLOOKUP($B81,Configuration!$E:$E,Configuration!$F:$F,0)</f>
        <v>Y</v>
      </c>
    </row>
    <row r="82" spans="1:14" x14ac:dyDescent="0.25">
      <c r="A82">
        <v>11</v>
      </c>
      <c r="B82">
        <v>80</v>
      </c>
      <c r="C82" s="1">
        <v>44335</v>
      </c>
      <c r="D82">
        <v>393934</v>
      </c>
      <c r="E82">
        <v>331913</v>
      </c>
      <c r="F82">
        <v>546230</v>
      </c>
      <c r="G82" s="3">
        <f t="shared" si="4"/>
        <v>0.72118704574995884</v>
      </c>
      <c r="H82" s="3">
        <f t="shared" si="5"/>
        <v>0.60764330044120607</v>
      </c>
      <c r="I82" s="2">
        <f t="shared" si="6"/>
        <v>152296</v>
      </c>
      <c r="J82" s="2">
        <f t="shared" si="7"/>
        <v>214317</v>
      </c>
      <c r="K82" s="2">
        <f>_xlfn.XLOOKUP($B82,Configuration!$H:$H,Configuration!$I:$I,0)</f>
        <v>89</v>
      </c>
      <c r="L82" s="2" t="str">
        <f>_xlfn.XLOOKUP(A82,Configuration!$A:$A,Configuration!$C:$C,0)</f>
        <v>Métropole</v>
      </c>
      <c r="M82" s="3" t="str">
        <f>_xlfn.XLOOKUP(A82,Configuration!$A:$A,Configuration!$B:$B,0)</f>
        <v>Ile-de-France</v>
      </c>
      <c r="N82" s="3" t="str">
        <f>_xlfn.XLOOKUP($B82,Configuration!$E:$E,Configuration!$F:$F,0)</f>
        <v>Y</v>
      </c>
    </row>
    <row r="83" spans="1:14" x14ac:dyDescent="0.25">
      <c r="A83">
        <v>24</v>
      </c>
      <c r="B83">
        <v>24</v>
      </c>
      <c r="C83" s="1">
        <v>44335</v>
      </c>
      <c r="D83">
        <v>14450</v>
      </c>
      <c r="E83">
        <v>4496</v>
      </c>
      <c r="F83">
        <v>184324</v>
      </c>
      <c r="G83" s="3">
        <f t="shared" si="4"/>
        <v>7.8394566090145612E-2</v>
      </c>
      <c r="H83" s="3">
        <f t="shared" si="5"/>
        <v>2.4391831774484059E-2</v>
      </c>
      <c r="I83" s="2">
        <f t="shared" si="6"/>
        <v>169874</v>
      </c>
      <c r="J83" s="2">
        <f t="shared" si="7"/>
        <v>179828</v>
      </c>
      <c r="K83" s="2">
        <f>_xlfn.XLOOKUP($B83,Configuration!$H:$H,Configuration!$I:$I,0)</f>
        <v>29</v>
      </c>
      <c r="L83" s="2" t="str">
        <f>_xlfn.XLOOKUP(A83,Configuration!$A:$A,Configuration!$C:$C,0)</f>
        <v>Métropole</v>
      </c>
      <c r="M83" s="3" t="str">
        <f>_xlfn.XLOOKUP(A83,Configuration!$A:$A,Configuration!$B:$B,0)</f>
        <v>Centre-Val de Loire</v>
      </c>
      <c r="N83" s="3" t="str">
        <f>_xlfn.XLOOKUP($B83,Configuration!$E:$E,Configuration!$F:$F,0)</f>
        <v>N</v>
      </c>
    </row>
    <row r="84" spans="1:14" x14ac:dyDescent="0.25">
      <c r="A84">
        <v>24</v>
      </c>
      <c r="B84">
        <v>29</v>
      </c>
      <c r="C84" s="1">
        <v>44335</v>
      </c>
      <c r="D84">
        <v>13021</v>
      </c>
      <c r="E84">
        <v>4730</v>
      </c>
      <c r="F84">
        <v>124422</v>
      </c>
      <c r="G84" s="3">
        <f t="shared" si="4"/>
        <v>0.1046519104338461</v>
      </c>
      <c r="H84" s="3">
        <f t="shared" si="5"/>
        <v>3.80157849897928E-2</v>
      </c>
      <c r="I84" s="2">
        <f t="shared" si="6"/>
        <v>111401</v>
      </c>
      <c r="J84" s="2">
        <f t="shared" si="7"/>
        <v>119692</v>
      </c>
      <c r="K84" s="2">
        <f>_xlfn.XLOOKUP($B84,Configuration!$H:$H,Configuration!$I:$I,0)</f>
        <v>29</v>
      </c>
      <c r="L84" s="2" t="str">
        <f>_xlfn.XLOOKUP(A84,Configuration!$A:$A,Configuration!$C:$C,0)</f>
        <v>Métropole</v>
      </c>
      <c r="M84" s="3" t="str">
        <f>_xlfn.XLOOKUP(A84,Configuration!$A:$A,Configuration!$B:$B,0)</f>
        <v>Centre-Val de Loire</v>
      </c>
      <c r="N84" s="3" t="str">
        <f>_xlfn.XLOOKUP($B84,Configuration!$E:$E,Configuration!$F:$F,0)</f>
        <v>N</v>
      </c>
    </row>
    <row r="85" spans="1:14" x14ac:dyDescent="0.25">
      <c r="A85">
        <v>24</v>
      </c>
      <c r="B85">
        <v>39</v>
      </c>
      <c r="C85" s="1">
        <v>44335</v>
      </c>
      <c r="D85">
        <v>40103</v>
      </c>
      <c r="E85">
        <v>13878</v>
      </c>
      <c r="F85">
        <v>292368</v>
      </c>
      <c r="G85" s="3">
        <f t="shared" si="4"/>
        <v>0.13716617413670443</v>
      </c>
      <c r="H85" s="3">
        <f t="shared" si="5"/>
        <v>4.7467575110819241E-2</v>
      </c>
      <c r="I85" s="2">
        <f t="shared" si="6"/>
        <v>252265</v>
      </c>
      <c r="J85" s="2">
        <f t="shared" si="7"/>
        <v>278490</v>
      </c>
      <c r="K85" s="2">
        <f>_xlfn.XLOOKUP($B85,Configuration!$H:$H,Configuration!$I:$I,0)</f>
        <v>39</v>
      </c>
      <c r="L85" s="2" t="str">
        <f>_xlfn.XLOOKUP(A85,Configuration!$A:$A,Configuration!$C:$C,0)</f>
        <v>Métropole</v>
      </c>
      <c r="M85" s="3" t="str">
        <f>_xlfn.XLOOKUP(A85,Configuration!$A:$A,Configuration!$B:$B,0)</f>
        <v>Centre-Val de Loire</v>
      </c>
      <c r="N85" s="3" t="str">
        <f>_xlfn.XLOOKUP($B85,Configuration!$E:$E,Configuration!$F:$F,0)</f>
        <v>N</v>
      </c>
    </row>
    <row r="86" spans="1:14" x14ac:dyDescent="0.25">
      <c r="A86">
        <v>24</v>
      </c>
      <c r="B86">
        <v>49</v>
      </c>
      <c r="C86" s="1">
        <v>44335</v>
      </c>
      <c r="D86">
        <v>65227</v>
      </c>
      <c r="E86">
        <v>20208</v>
      </c>
      <c r="F86">
        <v>320587</v>
      </c>
      <c r="G86" s="3">
        <f t="shared" si="4"/>
        <v>0.20346115095122386</v>
      </c>
      <c r="H86" s="3">
        <f t="shared" si="5"/>
        <v>6.3034371325100522E-2</v>
      </c>
      <c r="I86" s="2">
        <f t="shared" si="6"/>
        <v>255360</v>
      </c>
      <c r="J86" s="2">
        <f t="shared" si="7"/>
        <v>300379</v>
      </c>
      <c r="K86" s="2">
        <f>_xlfn.XLOOKUP($B86,Configuration!$H:$H,Configuration!$I:$I,0)</f>
        <v>49</v>
      </c>
      <c r="L86" s="2" t="str">
        <f>_xlfn.XLOOKUP(A86,Configuration!$A:$A,Configuration!$C:$C,0)</f>
        <v>Métropole</v>
      </c>
      <c r="M86" s="3" t="str">
        <f>_xlfn.XLOOKUP(A86,Configuration!$A:$A,Configuration!$B:$B,0)</f>
        <v>Centre-Val de Loire</v>
      </c>
      <c r="N86" s="3" t="str">
        <f>_xlfn.XLOOKUP($B86,Configuration!$E:$E,Configuration!$F:$F,0)</f>
        <v>N</v>
      </c>
    </row>
    <row r="87" spans="1:14" x14ac:dyDescent="0.25">
      <c r="A87">
        <v>24</v>
      </c>
      <c r="B87">
        <v>59</v>
      </c>
      <c r="C87" s="1">
        <v>44335</v>
      </c>
      <c r="D87">
        <v>146296</v>
      </c>
      <c r="E87">
        <v>41298</v>
      </c>
      <c r="F87">
        <v>340563</v>
      </c>
      <c r="G87" s="3">
        <f t="shared" si="4"/>
        <v>0.42957103384689471</v>
      </c>
      <c r="H87" s="3">
        <f t="shared" si="5"/>
        <v>0.12126390711850671</v>
      </c>
      <c r="I87" s="2">
        <f t="shared" si="6"/>
        <v>194267</v>
      </c>
      <c r="J87" s="2">
        <f t="shared" si="7"/>
        <v>299265</v>
      </c>
      <c r="K87" s="2">
        <f>_xlfn.XLOOKUP($B87,Configuration!$H:$H,Configuration!$I:$I,0)</f>
        <v>59</v>
      </c>
      <c r="L87" s="2" t="str">
        <f>_xlfn.XLOOKUP(A87,Configuration!$A:$A,Configuration!$C:$C,0)</f>
        <v>Métropole</v>
      </c>
      <c r="M87" s="3" t="str">
        <f>_xlfn.XLOOKUP(A87,Configuration!$A:$A,Configuration!$B:$B,0)</f>
        <v>Centre-Val de Loire</v>
      </c>
      <c r="N87" s="3" t="str">
        <f>_xlfn.XLOOKUP($B87,Configuration!$E:$E,Configuration!$F:$F,0)</f>
        <v>N</v>
      </c>
    </row>
    <row r="88" spans="1:14" x14ac:dyDescent="0.25">
      <c r="A88">
        <v>24</v>
      </c>
      <c r="B88">
        <v>64</v>
      </c>
      <c r="C88" s="1">
        <v>44335</v>
      </c>
      <c r="D88">
        <v>104572</v>
      </c>
      <c r="E88">
        <v>25857</v>
      </c>
      <c r="F88">
        <v>166953</v>
      </c>
      <c r="G88" s="3">
        <f t="shared" si="4"/>
        <v>0.62635592052853195</v>
      </c>
      <c r="H88" s="3">
        <f t="shared" si="5"/>
        <v>0.15487592316400425</v>
      </c>
      <c r="I88" s="2">
        <f t="shared" si="6"/>
        <v>62381</v>
      </c>
      <c r="J88" s="2">
        <f t="shared" si="7"/>
        <v>141096</v>
      </c>
      <c r="K88" s="2">
        <f>_xlfn.XLOOKUP($B88,Configuration!$H:$H,Configuration!$I:$I,0)</f>
        <v>69</v>
      </c>
      <c r="L88" s="2" t="str">
        <f>_xlfn.XLOOKUP(A88,Configuration!$A:$A,Configuration!$C:$C,0)</f>
        <v>Métropole</v>
      </c>
      <c r="M88" s="3" t="str">
        <f>_xlfn.XLOOKUP(A88,Configuration!$A:$A,Configuration!$B:$B,0)</f>
        <v>Centre-Val de Loire</v>
      </c>
      <c r="N88" s="3" t="str">
        <f>_xlfn.XLOOKUP($B88,Configuration!$E:$E,Configuration!$F:$F,0)</f>
        <v>Y</v>
      </c>
    </row>
    <row r="89" spans="1:14" x14ac:dyDescent="0.25">
      <c r="A89">
        <v>24</v>
      </c>
      <c r="B89">
        <v>69</v>
      </c>
      <c r="C89" s="1">
        <v>44335</v>
      </c>
      <c r="D89">
        <v>112591</v>
      </c>
      <c r="E89">
        <v>31343</v>
      </c>
      <c r="F89">
        <v>163733</v>
      </c>
      <c r="G89" s="3">
        <f t="shared" si="4"/>
        <v>0.68765001557413596</v>
      </c>
      <c r="H89" s="3">
        <f t="shared" si="5"/>
        <v>0.19142750697782365</v>
      </c>
      <c r="I89" s="2">
        <f t="shared" si="6"/>
        <v>51142</v>
      </c>
      <c r="J89" s="2">
        <f t="shared" si="7"/>
        <v>132390</v>
      </c>
      <c r="K89" s="2">
        <f>_xlfn.XLOOKUP($B89,Configuration!$H:$H,Configuration!$I:$I,0)</f>
        <v>69</v>
      </c>
      <c r="L89" s="2" t="str">
        <f>_xlfn.XLOOKUP(A89,Configuration!$A:$A,Configuration!$C:$C,0)</f>
        <v>Métropole</v>
      </c>
      <c r="M89" s="3" t="str">
        <f>_xlfn.XLOOKUP(A89,Configuration!$A:$A,Configuration!$B:$B,0)</f>
        <v>Centre-Val de Loire</v>
      </c>
      <c r="N89" s="3" t="str">
        <f>_xlfn.XLOOKUP($B89,Configuration!$E:$E,Configuration!$F:$F,0)</f>
        <v>Y</v>
      </c>
    </row>
    <row r="90" spans="1:14" x14ac:dyDescent="0.25">
      <c r="A90">
        <v>24</v>
      </c>
      <c r="B90">
        <v>74</v>
      </c>
      <c r="C90" s="1">
        <v>44335</v>
      </c>
      <c r="D90">
        <v>122886</v>
      </c>
      <c r="E90">
        <v>65831</v>
      </c>
      <c r="F90">
        <v>148237</v>
      </c>
      <c r="G90" s="3">
        <f t="shared" si="4"/>
        <v>0.82898331725547603</v>
      </c>
      <c r="H90" s="3">
        <f t="shared" si="5"/>
        <v>0.44409290528005829</v>
      </c>
      <c r="I90" s="2">
        <f t="shared" si="6"/>
        <v>25351</v>
      </c>
      <c r="J90" s="2">
        <f t="shared" si="7"/>
        <v>82406</v>
      </c>
      <c r="K90" s="2">
        <f>_xlfn.XLOOKUP($B90,Configuration!$H:$H,Configuration!$I:$I,0)</f>
        <v>79</v>
      </c>
      <c r="L90" s="2" t="str">
        <f>_xlfn.XLOOKUP(A90,Configuration!$A:$A,Configuration!$C:$C,0)</f>
        <v>Métropole</v>
      </c>
      <c r="M90" s="3" t="str">
        <f>_xlfn.XLOOKUP(A90,Configuration!$A:$A,Configuration!$B:$B,0)</f>
        <v>Centre-Val de Loire</v>
      </c>
      <c r="N90" s="3" t="str">
        <f>_xlfn.XLOOKUP($B90,Configuration!$E:$E,Configuration!$F:$F,0)</f>
        <v>Y</v>
      </c>
    </row>
    <row r="91" spans="1:14" x14ac:dyDescent="0.25">
      <c r="A91">
        <v>24</v>
      </c>
      <c r="B91">
        <v>79</v>
      </c>
      <c r="C91" s="1">
        <v>44335</v>
      </c>
      <c r="D91">
        <v>81995</v>
      </c>
      <c r="E91">
        <v>63725</v>
      </c>
      <c r="F91">
        <v>91784</v>
      </c>
      <c r="G91" s="3">
        <f t="shared" si="4"/>
        <v>0.89334742438769288</v>
      </c>
      <c r="H91" s="3">
        <f t="shared" si="5"/>
        <v>0.69429312298439816</v>
      </c>
      <c r="I91" s="2">
        <f t="shared" si="6"/>
        <v>9789</v>
      </c>
      <c r="J91" s="2">
        <f t="shared" si="7"/>
        <v>28059</v>
      </c>
      <c r="K91" s="2">
        <f>_xlfn.XLOOKUP($B91,Configuration!$H:$H,Configuration!$I:$I,0)</f>
        <v>79</v>
      </c>
      <c r="L91" s="2" t="str">
        <f>_xlfn.XLOOKUP(A91,Configuration!$A:$A,Configuration!$C:$C,0)</f>
        <v>Métropole</v>
      </c>
      <c r="M91" s="3" t="str">
        <f>_xlfn.XLOOKUP(A91,Configuration!$A:$A,Configuration!$B:$B,0)</f>
        <v>Centre-Val de Loire</v>
      </c>
      <c r="N91" s="3" t="str">
        <f>_xlfn.XLOOKUP($B91,Configuration!$E:$E,Configuration!$F:$F,0)</f>
        <v>Y</v>
      </c>
    </row>
    <row r="92" spans="1:14" x14ac:dyDescent="0.25">
      <c r="A92">
        <v>24</v>
      </c>
      <c r="B92">
        <v>80</v>
      </c>
      <c r="C92" s="1">
        <v>44335</v>
      </c>
      <c r="D92">
        <v>144569</v>
      </c>
      <c r="E92">
        <v>114822</v>
      </c>
      <c r="F92">
        <v>187505</v>
      </c>
      <c r="G92" s="3">
        <f t="shared" si="4"/>
        <v>0.77101410629049894</v>
      </c>
      <c r="H92" s="3">
        <f t="shared" si="5"/>
        <v>0.61236767019546146</v>
      </c>
      <c r="I92" s="2">
        <f t="shared" si="6"/>
        <v>42936</v>
      </c>
      <c r="J92" s="2">
        <f t="shared" si="7"/>
        <v>72683</v>
      </c>
      <c r="K92" s="2">
        <f>_xlfn.XLOOKUP($B92,Configuration!$H:$H,Configuration!$I:$I,0)</f>
        <v>89</v>
      </c>
      <c r="L92" s="2" t="str">
        <f>_xlfn.XLOOKUP(A92,Configuration!$A:$A,Configuration!$C:$C,0)</f>
        <v>Métropole</v>
      </c>
      <c r="M92" s="3" t="str">
        <f>_xlfn.XLOOKUP(A92,Configuration!$A:$A,Configuration!$B:$B,0)</f>
        <v>Centre-Val de Loire</v>
      </c>
      <c r="N92" s="3" t="str">
        <f>_xlfn.XLOOKUP($B92,Configuration!$E:$E,Configuration!$F:$F,0)</f>
        <v>Y</v>
      </c>
    </row>
    <row r="93" spans="1:14" x14ac:dyDescent="0.25">
      <c r="A93">
        <v>27</v>
      </c>
      <c r="B93">
        <v>24</v>
      </c>
      <c r="C93" s="1">
        <v>44335</v>
      </c>
      <c r="D93">
        <v>19002</v>
      </c>
      <c r="E93">
        <v>5608</v>
      </c>
      <c r="F93">
        <v>205819</v>
      </c>
      <c r="G93" s="3">
        <f t="shared" si="4"/>
        <v>9.2323837935273226E-2</v>
      </c>
      <c r="H93" s="3">
        <f t="shared" si="5"/>
        <v>2.7247241508315558E-2</v>
      </c>
      <c r="I93" s="2">
        <f t="shared" si="6"/>
        <v>186817</v>
      </c>
      <c r="J93" s="2">
        <f t="shared" si="7"/>
        <v>200211</v>
      </c>
      <c r="K93" s="2">
        <f>_xlfn.XLOOKUP($B93,Configuration!$H:$H,Configuration!$I:$I,0)</f>
        <v>29</v>
      </c>
      <c r="L93" s="2" t="str">
        <f>_xlfn.XLOOKUP(A93,Configuration!$A:$A,Configuration!$C:$C,0)</f>
        <v>Métropole</v>
      </c>
      <c r="M93" s="3" t="str">
        <f>_xlfn.XLOOKUP(A93,Configuration!$A:$A,Configuration!$B:$B,0)</f>
        <v>Bourgogne-Franche-Comté</v>
      </c>
      <c r="N93" s="3" t="str">
        <f>_xlfn.XLOOKUP($B93,Configuration!$E:$E,Configuration!$F:$F,0)</f>
        <v>N</v>
      </c>
    </row>
    <row r="94" spans="1:14" x14ac:dyDescent="0.25">
      <c r="A94">
        <v>27</v>
      </c>
      <c r="B94">
        <v>29</v>
      </c>
      <c r="C94" s="1">
        <v>44335</v>
      </c>
      <c r="D94">
        <v>15871</v>
      </c>
      <c r="E94">
        <v>5741</v>
      </c>
      <c r="F94">
        <v>136034</v>
      </c>
      <c r="G94" s="3">
        <f t="shared" si="4"/>
        <v>0.1166693620712469</v>
      </c>
      <c r="H94" s="3">
        <f t="shared" si="5"/>
        <v>4.2202684622961908E-2</v>
      </c>
      <c r="I94" s="2">
        <f t="shared" si="6"/>
        <v>120163</v>
      </c>
      <c r="J94" s="2">
        <f t="shared" si="7"/>
        <v>130293</v>
      </c>
      <c r="K94" s="2">
        <f>_xlfn.XLOOKUP($B94,Configuration!$H:$H,Configuration!$I:$I,0)</f>
        <v>29</v>
      </c>
      <c r="L94" s="2" t="str">
        <f>_xlfn.XLOOKUP(A94,Configuration!$A:$A,Configuration!$C:$C,0)</f>
        <v>Métropole</v>
      </c>
      <c r="M94" s="3" t="str">
        <f>_xlfn.XLOOKUP(A94,Configuration!$A:$A,Configuration!$B:$B,0)</f>
        <v>Bourgogne-Franche-Comté</v>
      </c>
      <c r="N94" s="3" t="str">
        <f>_xlfn.XLOOKUP($B94,Configuration!$E:$E,Configuration!$F:$F,0)</f>
        <v>N</v>
      </c>
    </row>
    <row r="95" spans="1:14" x14ac:dyDescent="0.25">
      <c r="A95">
        <v>27</v>
      </c>
      <c r="B95">
        <v>39</v>
      </c>
      <c r="C95" s="1">
        <v>44335</v>
      </c>
      <c r="D95">
        <v>47705</v>
      </c>
      <c r="E95">
        <v>16473</v>
      </c>
      <c r="F95">
        <v>315411</v>
      </c>
      <c r="G95" s="3">
        <f t="shared" si="4"/>
        <v>0.15124710298626237</v>
      </c>
      <c r="H95" s="3">
        <f t="shared" si="5"/>
        <v>5.2227094172365582E-2</v>
      </c>
      <c r="I95" s="2">
        <f t="shared" si="6"/>
        <v>267706</v>
      </c>
      <c r="J95" s="2">
        <f t="shared" si="7"/>
        <v>298938</v>
      </c>
      <c r="K95" s="2">
        <f>_xlfn.XLOOKUP($B95,Configuration!$H:$H,Configuration!$I:$I,0)</f>
        <v>39</v>
      </c>
      <c r="L95" s="2" t="str">
        <f>_xlfn.XLOOKUP(A95,Configuration!$A:$A,Configuration!$C:$C,0)</f>
        <v>Métropole</v>
      </c>
      <c r="M95" s="3" t="str">
        <f>_xlfn.XLOOKUP(A95,Configuration!$A:$A,Configuration!$B:$B,0)</f>
        <v>Bourgogne-Franche-Comté</v>
      </c>
      <c r="N95" s="3" t="str">
        <f>_xlfn.XLOOKUP($B95,Configuration!$E:$E,Configuration!$F:$F,0)</f>
        <v>N</v>
      </c>
    </row>
    <row r="96" spans="1:14" x14ac:dyDescent="0.25">
      <c r="A96">
        <v>27</v>
      </c>
      <c r="B96">
        <v>49</v>
      </c>
      <c r="C96" s="1">
        <v>44335</v>
      </c>
      <c r="D96">
        <v>80009</v>
      </c>
      <c r="E96">
        <v>25374</v>
      </c>
      <c r="F96">
        <v>341897</v>
      </c>
      <c r="G96" s="3">
        <f t="shared" si="4"/>
        <v>0.23401492262289519</v>
      </c>
      <c r="H96" s="3">
        <f t="shared" si="5"/>
        <v>7.4215333857857779E-2</v>
      </c>
      <c r="I96" s="2">
        <f t="shared" si="6"/>
        <v>261888</v>
      </c>
      <c r="J96" s="2">
        <f t="shared" si="7"/>
        <v>316523</v>
      </c>
      <c r="K96" s="2">
        <f>_xlfn.XLOOKUP($B96,Configuration!$H:$H,Configuration!$I:$I,0)</f>
        <v>49</v>
      </c>
      <c r="L96" s="2" t="str">
        <f>_xlfn.XLOOKUP(A96,Configuration!$A:$A,Configuration!$C:$C,0)</f>
        <v>Métropole</v>
      </c>
      <c r="M96" s="3" t="str">
        <f>_xlfn.XLOOKUP(A96,Configuration!$A:$A,Configuration!$B:$B,0)</f>
        <v>Bourgogne-Franche-Comté</v>
      </c>
      <c r="N96" s="3" t="str">
        <f>_xlfn.XLOOKUP($B96,Configuration!$E:$E,Configuration!$F:$F,0)</f>
        <v>N</v>
      </c>
    </row>
    <row r="97" spans="1:14" x14ac:dyDescent="0.25">
      <c r="A97">
        <v>27</v>
      </c>
      <c r="B97">
        <v>59</v>
      </c>
      <c r="C97" s="1">
        <v>44335</v>
      </c>
      <c r="D97">
        <v>163919</v>
      </c>
      <c r="E97">
        <v>52370</v>
      </c>
      <c r="F97">
        <v>373767</v>
      </c>
      <c r="G97" s="3">
        <f t="shared" si="4"/>
        <v>0.43855931636554324</v>
      </c>
      <c r="H97" s="3">
        <f t="shared" si="5"/>
        <v>0.14011402825824645</v>
      </c>
      <c r="I97" s="2">
        <f t="shared" si="6"/>
        <v>209848</v>
      </c>
      <c r="J97" s="2">
        <f t="shared" si="7"/>
        <v>321397</v>
      </c>
      <c r="K97" s="2">
        <f>_xlfn.XLOOKUP($B97,Configuration!$H:$H,Configuration!$I:$I,0)</f>
        <v>59</v>
      </c>
      <c r="L97" s="2" t="str">
        <f>_xlfn.XLOOKUP(A97,Configuration!$A:$A,Configuration!$C:$C,0)</f>
        <v>Métropole</v>
      </c>
      <c r="M97" s="3" t="str">
        <f>_xlfn.XLOOKUP(A97,Configuration!$A:$A,Configuration!$B:$B,0)</f>
        <v>Bourgogne-Franche-Comté</v>
      </c>
      <c r="N97" s="3" t="str">
        <f>_xlfn.XLOOKUP($B97,Configuration!$E:$E,Configuration!$F:$F,0)</f>
        <v>N</v>
      </c>
    </row>
    <row r="98" spans="1:14" x14ac:dyDescent="0.25">
      <c r="A98">
        <v>27</v>
      </c>
      <c r="B98">
        <v>64</v>
      </c>
      <c r="C98" s="1">
        <v>44335</v>
      </c>
      <c r="D98">
        <v>113736</v>
      </c>
      <c r="E98">
        <v>32376</v>
      </c>
      <c r="F98">
        <v>186536</v>
      </c>
      <c r="G98" s="3">
        <f t="shared" si="4"/>
        <v>0.60972680876613627</v>
      </c>
      <c r="H98" s="3">
        <f t="shared" si="5"/>
        <v>0.1735643521893897</v>
      </c>
      <c r="I98" s="2">
        <f t="shared" si="6"/>
        <v>72800</v>
      </c>
      <c r="J98" s="2">
        <f t="shared" si="7"/>
        <v>154160</v>
      </c>
      <c r="K98" s="2">
        <f>_xlfn.XLOOKUP($B98,Configuration!$H:$H,Configuration!$I:$I,0)</f>
        <v>69</v>
      </c>
      <c r="L98" s="2" t="str">
        <f>_xlfn.XLOOKUP(A98,Configuration!$A:$A,Configuration!$C:$C,0)</f>
        <v>Métropole</v>
      </c>
      <c r="M98" s="3" t="str">
        <f>_xlfn.XLOOKUP(A98,Configuration!$A:$A,Configuration!$B:$B,0)</f>
        <v>Bourgogne-Franche-Comté</v>
      </c>
      <c r="N98" s="3" t="str">
        <f>_xlfn.XLOOKUP($B98,Configuration!$E:$E,Configuration!$F:$F,0)</f>
        <v>Y</v>
      </c>
    </row>
    <row r="99" spans="1:14" x14ac:dyDescent="0.25">
      <c r="A99">
        <v>27</v>
      </c>
      <c r="B99">
        <v>69</v>
      </c>
      <c r="C99" s="1">
        <v>44335</v>
      </c>
      <c r="D99">
        <v>125263</v>
      </c>
      <c r="E99">
        <v>41008</v>
      </c>
      <c r="F99">
        <v>184261</v>
      </c>
      <c r="G99" s="3">
        <f t="shared" si="4"/>
        <v>0.67981287412963132</v>
      </c>
      <c r="H99" s="3">
        <f t="shared" si="5"/>
        <v>0.2225538773804549</v>
      </c>
      <c r="I99" s="2">
        <f t="shared" si="6"/>
        <v>58998</v>
      </c>
      <c r="J99" s="2">
        <f t="shared" si="7"/>
        <v>143253</v>
      </c>
      <c r="K99" s="2">
        <f>_xlfn.XLOOKUP($B99,Configuration!$H:$H,Configuration!$I:$I,0)</f>
        <v>69</v>
      </c>
      <c r="L99" s="2" t="str">
        <f>_xlfn.XLOOKUP(A99,Configuration!$A:$A,Configuration!$C:$C,0)</f>
        <v>Métropole</v>
      </c>
      <c r="M99" s="3" t="str">
        <f>_xlfn.XLOOKUP(A99,Configuration!$A:$A,Configuration!$B:$B,0)</f>
        <v>Bourgogne-Franche-Comté</v>
      </c>
      <c r="N99" s="3" t="str">
        <f>_xlfn.XLOOKUP($B99,Configuration!$E:$E,Configuration!$F:$F,0)</f>
        <v>Y</v>
      </c>
    </row>
    <row r="100" spans="1:14" x14ac:dyDescent="0.25">
      <c r="A100">
        <v>27</v>
      </c>
      <c r="B100">
        <v>74</v>
      </c>
      <c r="C100" s="1">
        <v>44335</v>
      </c>
      <c r="D100">
        <v>139097</v>
      </c>
      <c r="E100">
        <v>79111</v>
      </c>
      <c r="F100">
        <v>169254</v>
      </c>
      <c r="G100" s="3">
        <f t="shared" si="4"/>
        <v>0.82182400415942902</v>
      </c>
      <c r="H100" s="3">
        <f t="shared" si="5"/>
        <v>0.46740992827348243</v>
      </c>
      <c r="I100" s="2">
        <f t="shared" si="6"/>
        <v>30157</v>
      </c>
      <c r="J100" s="2">
        <f t="shared" si="7"/>
        <v>90143</v>
      </c>
      <c r="K100" s="2">
        <f>_xlfn.XLOOKUP($B100,Configuration!$H:$H,Configuration!$I:$I,0)</f>
        <v>79</v>
      </c>
      <c r="L100" s="2" t="str">
        <f>_xlfn.XLOOKUP(A100,Configuration!$A:$A,Configuration!$C:$C,0)</f>
        <v>Métropole</v>
      </c>
      <c r="M100" s="3" t="str">
        <f>_xlfn.XLOOKUP(A100,Configuration!$A:$A,Configuration!$B:$B,0)</f>
        <v>Bourgogne-Franche-Comté</v>
      </c>
      <c r="N100" s="3" t="str">
        <f>_xlfn.XLOOKUP($B100,Configuration!$E:$E,Configuration!$F:$F,0)</f>
        <v>Y</v>
      </c>
    </row>
    <row r="101" spans="1:14" x14ac:dyDescent="0.25">
      <c r="A101">
        <v>27</v>
      </c>
      <c r="B101">
        <v>79</v>
      </c>
      <c r="C101" s="1">
        <v>44335</v>
      </c>
      <c r="D101">
        <v>92178</v>
      </c>
      <c r="E101">
        <v>75343</v>
      </c>
      <c r="F101">
        <v>105168</v>
      </c>
      <c r="G101" s="3">
        <f t="shared" si="4"/>
        <v>0.87648334094020997</v>
      </c>
      <c r="H101" s="3">
        <f t="shared" si="5"/>
        <v>0.71640613114255292</v>
      </c>
      <c r="I101" s="2">
        <f t="shared" si="6"/>
        <v>12990</v>
      </c>
      <c r="J101" s="2">
        <f t="shared" si="7"/>
        <v>29825</v>
      </c>
      <c r="K101" s="2">
        <f>_xlfn.XLOOKUP($B101,Configuration!$H:$H,Configuration!$I:$I,0)</f>
        <v>79</v>
      </c>
      <c r="L101" s="2" t="str">
        <f>_xlfn.XLOOKUP(A101,Configuration!$A:$A,Configuration!$C:$C,0)</f>
        <v>Métropole</v>
      </c>
      <c r="M101" s="3" t="str">
        <f>_xlfn.XLOOKUP(A101,Configuration!$A:$A,Configuration!$B:$B,0)</f>
        <v>Bourgogne-Franche-Comté</v>
      </c>
      <c r="N101" s="3" t="str">
        <f>_xlfn.XLOOKUP($B101,Configuration!$E:$E,Configuration!$F:$F,0)</f>
        <v>Y</v>
      </c>
    </row>
    <row r="102" spans="1:14" x14ac:dyDescent="0.25">
      <c r="A102">
        <v>27</v>
      </c>
      <c r="B102">
        <v>80</v>
      </c>
      <c r="C102" s="1">
        <v>44335</v>
      </c>
      <c r="D102">
        <v>157314</v>
      </c>
      <c r="E102">
        <v>129271</v>
      </c>
      <c r="F102">
        <v>203728</v>
      </c>
      <c r="G102" s="3">
        <f t="shared" si="4"/>
        <v>0.77217662766040995</v>
      </c>
      <c r="H102" s="3">
        <f t="shared" si="5"/>
        <v>0.63452740909447891</v>
      </c>
      <c r="I102" s="2">
        <f t="shared" si="6"/>
        <v>46414</v>
      </c>
      <c r="J102" s="2">
        <f t="shared" si="7"/>
        <v>74457</v>
      </c>
      <c r="K102" s="2">
        <f>_xlfn.XLOOKUP($B102,Configuration!$H:$H,Configuration!$I:$I,0)</f>
        <v>89</v>
      </c>
      <c r="L102" s="2" t="str">
        <f>_xlfn.XLOOKUP(A102,Configuration!$A:$A,Configuration!$C:$C,0)</f>
        <v>Métropole</v>
      </c>
      <c r="M102" s="3" t="str">
        <f>_xlfn.XLOOKUP(A102,Configuration!$A:$A,Configuration!$B:$B,0)</f>
        <v>Bourgogne-Franche-Comté</v>
      </c>
      <c r="N102" s="3" t="str">
        <f>_xlfn.XLOOKUP($B102,Configuration!$E:$E,Configuration!$F:$F,0)</f>
        <v>Y</v>
      </c>
    </row>
    <row r="103" spans="1:14" x14ac:dyDescent="0.25">
      <c r="A103">
        <v>28</v>
      </c>
      <c r="B103">
        <v>24</v>
      </c>
      <c r="C103" s="1">
        <v>44335</v>
      </c>
      <c r="D103">
        <v>28406</v>
      </c>
      <c r="E103">
        <v>8488</v>
      </c>
      <c r="F103">
        <v>256809</v>
      </c>
      <c r="G103" s="3">
        <f t="shared" si="4"/>
        <v>0.11061138823016327</v>
      </c>
      <c r="H103" s="3">
        <f t="shared" si="5"/>
        <v>3.3051801144040903E-2</v>
      </c>
      <c r="I103" s="2">
        <f t="shared" si="6"/>
        <v>228403</v>
      </c>
      <c r="J103" s="2">
        <f t="shared" si="7"/>
        <v>248321</v>
      </c>
      <c r="K103" s="2">
        <f>_xlfn.XLOOKUP($B103,Configuration!$H:$H,Configuration!$I:$I,0)</f>
        <v>29</v>
      </c>
      <c r="L103" s="2" t="str">
        <f>_xlfn.XLOOKUP(A103,Configuration!$A:$A,Configuration!$C:$C,0)</f>
        <v>Métropole</v>
      </c>
      <c r="M103" s="3" t="str">
        <f>_xlfn.XLOOKUP(A103,Configuration!$A:$A,Configuration!$B:$B,0)</f>
        <v>Normandie</v>
      </c>
      <c r="N103" s="3" t="str">
        <f>_xlfn.XLOOKUP($B103,Configuration!$E:$E,Configuration!$F:$F,0)</f>
        <v>N</v>
      </c>
    </row>
    <row r="104" spans="1:14" x14ac:dyDescent="0.25">
      <c r="A104">
        <v>28</v>
      </c>
      <c r="B104">
        <v>29</v>
      </c>
      <c r="C104" s="1">
        <v>44335</v>
      </c>
      <c r="D104">
        <v>23590</v>
      </c>
      <c r="E104">
        <v>8862</v>
      </c>
      <c r="F104">
        <v>167203</v>
      </c>
      <c r="G104" s="3">
        <f t="shared" si="4"/>
        <v>0.14108598529930683</v>
      </c>
      <c r="H104" s="3">
        <f t="shared" si="5"/>
        <v>5.3001441361698057E-2</v>
      </c>
      <c r="I104" s="2">
        <f t="shared" si="6"/>
        <v>143613</v>
      </c>
      <c r="J104" s="2">
        <f t="shared" si="7"/>
        <v>158341</v>
      </c>
      <c r="K104" s="2">
        <f>_xlfn.XLOOKUP($B104,Configuration!$H:$H,Configuration!$I:$I,0)</f>
        <v>29</v>
      </c>
      <c r="L104" s="2" t="str">
        <f>_xlfn.XLOOKUP(A104,Configuration!$A:$A,Configuration!$C:$C,0)</f>
        <v>Métropole</v>
      </c>
      <c r="M104" s="3" t="str">
        <f>_xlfn.XLOOKUP(A104,Configuration!$A:$A,Configuration!$B:$B,0)</f>
        <v>Normandie</v>
      </c>
      <c r="N104" s="3" t="str">
        <f>_xlfn.XLOOKUP($B104,Configuration!$E:$E,Configuration!$F:$F,0)</f>
        <v>N</v>
      </c>
    </row>
    <row r="105" spans="1:14" x14ac:dyDescent="0.25">
      <c r="A105">
        <v>28</v>
      </c>
      <c r="B105">
        <v>39</v>
      </c>
      <c r="C105" s="1">
        <v>44335</v>
      </c>
      <c r="D105">
        <v>68750</v>
      </c>
      <c r="E105">
        <v>24685</v>
      </c>
      <c r="F105">
        <v>385115</v>
      </c>
      <c r="G105" s="3">
        <f t="shared" si="4"/>
        <v>0.17851810498162887</v>
      </c>
      <c r="H105" s="3">
        <f t="shared" si="5"/>
        <v>6.4097737039585573E-2</v>
      </c>
      <c r="I105" s="2">
        <f t="shared" si="6"/>
        <v>316365</v>
      </c>
      <c r="J105" s="2">
        <f t="shared" si="7"/>
        <v>360430</v>
      </c>
      <c r="K105" s="2">
        <f>_xlfn.XLOOKUP($B105,Configuration!$H:$H,Configuration!$I:$I,0)</f>
        <v>39</v>
      </c>
      <c r="L105" s="2" t="str">
        <f>_xlfn.XLOOKUP(A105,Configuration!$A:$A,Configuration!$C:$C,0)</f>
        <v>Métropole</v>
      </c>
      <c r="M105" s="3" t="str">
        <f>_xlfn.XLOOKUP(A105,Configuration!$A:$A,Configuration!$B:$B,0)</f>
        <v>Normandie</v>
      </c>
      <c r="N105" s="3" t="str">
        <f>_xlfn.XLOOKUP($B105,Configuration!$E:$E,Configuration!$F:$F,0)</f>
        <v>N</v>
      </c>
    </row>
    <row r="106" spans="1:14" x14ac:dyDescent="0.25">
      <c r="A106">
        <v>28</v>
      </c>
      <c r="B106">
        <v>49</v>
      </c>
      <c r="C106" s="1">
        <v>44335</v>
      </c>
      <c r="D106">
        <v>103772</v>
      </c>
      <c r="E106">
        <v>33387</v>
      </c>
      <c r="F106">
        <v>407095</v>
      </c>
      <c r="G106" s="3">
        <f t="shared" si="4"/>
        <v>0.25490855942716073</v>
      </c>
      <c r="H106" s="3">
        <f t="shared" si="5"/>
        <v>8.201279799555386E-2</v>
      </c>
      <c r="I106" s="2">
        <f t="shared" si="6"/>
        <v>303323</v>
      </c>
      <c r="J106" s="2">
        <f t="shared" si="7"/>
        <v>373708</v>
      </c>
      <c r="K106" s="2">
        <f>_xlfn.XLOOKUP($B106,Configuration!$H:$H,Configuration!$I:$I,0)</f>
        <v>49</v>
      </c>
      <c r="L106" s="2" t="str">
        <f>_xlfn.XLOOKUP(A106,Configuration!$A:$A,Configuration!$C:$C,0)</f>
        <v>Métropole</v>
      </c>
      <c r="M106" s="3" t="str">
        <f>_xlfn.XLOOKUP(A106,Configuration!$A:$A,Configuration!$B:$B,0)</f>
        <v>Normandie</v>
      </c>
      <c r="N106" s="3" t="str">
        <f>_xlfn.XLOOKUP($B106,Configuration!$E:$E,Configuration!$F:$F,0)</f>
        <v>N</v>
      </c>
    </row>
    <row r="107" spans="1:14" x14ac:dyDescent="0.25">
      <c r="A107">
        <v>28</v>
      </c>
      <c r="B107">
        <v>59</v>
      </c>
      <c r="C107" s="1">
        <v>44335</v>
      </c>
      <c r="D107">
        <v>205470</v>
      </c>
      <c r="E107">
        <v>63130</v>
      </c>
      <c r="F107">
        <v>435868</v>
      </c>
      <c r="G107" s="3">
        <f t="shared" si="4"/>
        <v>0.47140418658860023</v>
      </c>
      <c r="H107" s="3">
        <f t="shared" si="5"/>
        <v>0.14483742784512743</v>
      </c>
      <c r="I107" s="2">
        <f t="shared" si="6"/>
        <v>230398</v>
      </c>
      <c r="J107" s="2">
        <f t="shared" si="7"/>
        <v>372738</v>
      </c>
      <c r="K107" s="2">
        <f>_xlfn.XLOOKUP($B107,Configuration!$H:$H,Configuration!$I:$I,0)</f>
        <v>59</v>
      </c>
      <c r="L107" s="2" t="str">
        <f>_xlfn.XLOOKUP(A107,Configuration!$A:$A,Configuration!$C:$C,0)</f>
        <v>Métropole</v>
      </c>
      <c r="M107" s="3" t="str">
        <f>_xlfn.XLOOKUP(A107,Configuration!$A:$A,Configuration!$B:$B,0)</f>
        <v>Normandie</v>
      </c>
      <c r="N107" s="3" t="str">
        <f>_xlfn.XLOOKUP($B107,Configuration!$E:$E,Configuration!$F:$F,0)</f>
        <v>N</v>
      </c>
    </row>
    <row r="108" spans="1:14" x14ac:dyDescent="0.25">
      <c r="A108">
        <v>28</v>
      </c>
      <c r="B108">
        <v>64</v>
      </c>
      <c r="C108" s="1">
        <v>44335</v>
      </c>
      <c r="D108">
        <v>143623</v>
      </c>
      <c r="E108">
        <v>38529</v>
      </c>
      <c r="F108">
        <v>216759</v>
      </c>
      <c r="G108" s="3">
        <f t="shared" si="4"/>
        <v>0.66259301805230697</v>
      </c>
      <c r="H108" s="3">
        <f t="shared" si="5"/>
        <v>0.17775040482748122</v>
      </c>
      <c r="I108" s="2">
        <f t="shared" si="6"/>
        <v>73136</v>
      </c>
      <c r="J108" s="2">
        <f t="shared" si="7"/>
        <v>178230</v>
      </c>
      <c r="K108" s="2">
        <f>_xlfn.XLOOKUP($B108,Configuration!$H:$H,Configuration!$I:$I,0)</f>
        <v>69</v>
      </c>
      <c r="L108" s="2" t="str">
        <f>_xlfn.XLOOKUP(A108,Configuration!$A:$A,Configuration!$C:$C,0)</f>
        <v>Métropole</v>
      </c>
      <c r="M108" s="3" t="str">
        <f>_xlfn.XLOOKUP(A108,Configuration!$A:$A,Configuration!$B:$B,0)</f>
        <v>Normandie</v>
      </c>
      <c r="N108" s="3" t="str">
        <f>_xlfn.XLOOKUP($B108,Configuration!$E:$E,Configuration!$F:$F,0)</f>
        <v>Y</v>
      </c>
    </row>
    <row r="109" spans="1:14" x14ac:dyDescent="0.25">
      <c r="A109">
        <v>28</v>
      </c>
      <c r="B109">
        <v>69</v>
      </c>
      <c r="C109" s="1">
        <v>44335</v>
      </c>
      <c r="D109">
        <v>153426</v>
      </c>
      <c r="E109">
        <v>46143</v>
      </c>
      <c r="F109">
        <v>211687</v>
      </c>
      <c r="G109" s="3">
        <f t="shared" si="4"/>
        <v>0.72477761978770538</v>
      </c>
      <c r="H109" s="3">
        <f t="shared" si="5"/>
        <v>0.21797748562736494</v>
      </c>
      <c r="I109" s="2">
        <f t="shared" si="6"/>
        <v>58261</v>
      </c>
      <c r="J109" s="2">
        <f t="shared" si="7"/>
        <v>165544</v>
      </c>
      <c r="K109" s="2">
        <f>_xlfn.XLOOKUP($B109,Configuration!$H:$H,Configuration!$I:$I,0)</f>
        <v>69</v>
      </c>
      <c r="L109" s="2" t="str">
        <f>_xlfn.XLOOKUP(A109,Configuration!$A:$A,Configuration!$C:$C,0)</f>
        <v>Métropole</v>
      </c>
      <c r="M109" s="3" t="str">
        <f>_xlfn.XLOOKUP(A109,Configuration!$A:$A,Configuration!$B:$B,0)</f>
        <v>Normandie</v>
      </c>
      <c r="N109" s="3" t="str">
        <f>_xlfn.XLOOKUP($B109,Configuration!$E:$E,Configuration!$F:$F,0)</f>
        <v>Y</v>
      </c>
    </row>
    <row r="110" spans="1:14" x14ac:dyDescent="0.25">
      <c r="A110">
        <v>28</v>
      </c>
      <c r="B110">
        <v>74</v>
      </c>
      <c r="C110" s="1">
        <v>44335</v>
      </c>
      <c r="D110">
        <v>162866</v>
      </c>
      <c r="E110">
        <v>95938</v>
      </c>
      <c r="F110">
        <v>187028</v>
      </c>
      <c r="G110" s="3">
        <f t="shared" si="4"/>
        <v>0.87081078768954379</v>
      </c>
      <c r="H110" s="3">
        <f t="shared" si="5"/>
        <v>0.51296062621639538</v>
      </c>
      <c r="I110" s="2">
        <f t="shared" si="6"/>
        <v>24162</v>
      </c>
      <c r="J110" s="2">
        <f t="shared" si="7"/>
        <v>91090</v>
      </c>
      <c r="K110" s="2">
        <f>_xlfn.XLOOKUP($B110,Configuration!$H:$H,Configuration!$I:$I,0)</f>
        <v>79</v>
      </c>
      <c r="L110" s="2" t="str">
        <f>_xlfn.XLOOKUP(A110,Configuration!$A:$A,Configuration!$C:$C,0)</f>
        <v>Métropole</v>
      </c>
      <c r="M110" s="3" t="str">
        <f>_xlfn.XLOOKUP(A110,Configuration!$A:$A,Configuration!$B:$B,0)</f>
        <v>Normandie</v>
      </c>
      <c r="N110" s="3" t="str">
        <f>_xlfn.XLOOKUP($B110,Configuration!$E:$E,Configuration!$F:$F,0)</f>
        <v>Y</v>
      </c>
    </row>
    <row r="111" spans="1:14" x14ac:dyDescent="0.25">
      <c r="A111">
        <v>28</v>
      </c>
      <c r="B111">
        <v>79</v>
      </c>
      <c r="C111" s="1">
        <v>44335</v>
      </c>
      <c r="D111">
        <v>102841</v>
      </c>
      <c r="E111">
        <v>84578</v>
      </c>
      <c r="F111">
        <v>111707</v>
      </c>
      <c r="G111" s="3">
        <f t="shared" si="4"/>
        <v>0.92063165244792178</v>
      </c>
      <c r="H111" s="3">
        <f t="shared" si="5"/>
        <v>0.75714145040149672</v>
      </c>
      <c r="I111" s="2">
        <f t="shared" si="6"/>
        <v>8866</v>
      </c>
      <c r="J111" s="2">
        <f t="shared" si="7"/>
        <v>27129</v>
      </c>
      <c r="K111" s="2">
        <f>_xlfn.XLOOKUP($B111,Configuration!$H:$H,Configuration!$I:$I,0)</f>
        <v>79</v>
      </c>
      <c r="L111" s="2" t="str">
        <f>_xlfn.XLOOKUP(A111,Configuration!$A:$A,Configuration!$C:$C,0)</f>
        <v>Métropole</v>
      </c>
      <c r="M111" s="3" t="str">
        <f>_xlfn.XLOOKUP(A111,Configuration!$A:$A,Configuration!$B:$B,0)</f>
        <v>Normandie</v>
      </c>
      <c r="N111" s="3" t="str">
        <f>_xlfn.XLOOKUP($B111,Configuration!$E:$E,Configuration!$F:$F,0)</f>
        <v>Y</v>
      </c>
    </row>
    <row r="112" spans="1:14" x14ac:dyDescent="0.25">
      <c r="A112">
        <v>28</v>
      </c>
      <c r="B112">
        <v>80</v>
      </c>
      <c r="C112" s="1">
        <v>44335</v>
      </c>
      <c r="D112">
        <v>177032</v>
      </c>
      <c r="E112">
        <v>146412</v>
      </c>
      <c r="F112">
        <v>224975</v>
      </c>
      <c r="G112" s="3">
        <f t="shared" si="4"/>
        <v>0.78689632181353486</v>
      </c>
      <c r="H112" s="3">
        <f t="shared" si="5"/>
        <v>0.65079231025669515</v>
      </c>
      <c r="I112" s="2">
        <f t="shared" si="6"/>
        <v>47943</v>
      </c>
      <c r="J112" s="2">
        <f t="shared" si="7"/>
        <v>78563</v>
      </c>
      <c r="K112" s="2">
        <f>_xlfn.XLOOKUP($B112,Configuration!$H:$H,Configuration!$I:$I,0)</f>
        <v>89</v>
      </c>
      <c r="L112" s="2" t="str">
        <f>_xlfn.XLOOKUP(A112,Configuration!$A:$A,Configuration!$C:$C,0)</f>
        <v>Métropole</v>
      </c>
      <c r="M112" s="3" t="str">
        <f>_xlfn.XLOOKUP(A112,Configuration!$A:$A,Configuration!$B:$B,0)</f>
        <v>Normandie</v>
      </c>
      <c r="N112" s="3" t="str">
        <f>_xlfn.XLOOKUP($B112,Configuration!$E:$E,Configuration!$F:$F,0)</f>
        <v>Y</v>
      </c>
    </row>
    <row r="113" spans="1:14" x14ac:dyDescent="0.25">
      <c r="A113">
        <v>32</v>
      </c>
      <c r="B113">
        <v>24</v>
      </c>
      <c r="C113" s="1">
        <v>44335</v>
      </c>
      <c r="D113">
        <v>71092</v>
      </c>
      <c r="E113">
        <v>17462</v>
      </c>
      <c r="F113">
        <v>516612</v>
      </c>
      <c r="G113" s="3">
        <f t="shared" si="4"/>
        <v>0.13761197959009858</v>
      </c>
      <c r="H113" s="3">
        <f t="shared" si="5"/>
        <v>3.3800995718256642E-2</v>
      </c>
      <c r="I113" s="2">
        <f t="shared" si="6"/>
        <v>445520</v>
      </c>
      <c r="J113" s="2">
        <f t="shared" si="7"/>
        <v>499150</v>
      </c>
      <c r="K113" s="2">
        <f>_xlfn.XLOOKUP($B113,Configuration!$H:$H,Configuration!$I:$I,0)</f>
        <v>29</v>
      </c>
      <c r="L113" s="2" t="str">
        <f>_xlfn.XLOOKUP(A113,Configuration!$A:$A,Configuration!$C:$C,0)</f>
        <v>Métropole</v>
      </c>
      <c r="M113" s="3" t="str">
        <f>_xlfn.XLOOKUP(A113,Configuration!$A:$A,Configuration!$B:$B,0)</f>
        <v>Hauts-de-France</v>
      </c>
      <c r="N113" s="3" t="str">
        <f>_xlfn.XLOOKUP($B113,Configuration!$E:$E,Configuration!$F:$F,0)</f>
        <v>N</v>
      </c>
    </row>
    <row r="114" spans="1:14" x14ac:dyDescent="0.25">
      <c r="A114">
        <v>32</v>
      </c>
      <c r="B114">
        <v>29</v>
      </c>
      <c r="C114" s="1">
        <v>44335</v>
      </c>
      <c r="D114">
        <v>54241</v>
      </c>
      <c r="E114">
        <v>16894</v>
      </c>
      <c r="F114">
        <v>334328</v>
      </c>
      <c r="G114" s="3">
        <f t="shared" si="4"/>
        <v>0.16223887918451341</v>
      </c>
      <c r="H114" s="3">
        <f t="shared" si="5"/>
        <v>5.0531214854873059E-2</v>
      </c>
      <c r="I114" s="2">
        <f t="shared" si="6"/>
        <v>280087</v>
      </c>
      <c r="J114" s="2">
        <f t="shared" si="7"/>
        <v>317434</v>
      </c>
      <c r="K114" s="2">
        <f>_xlfn.XLOOKUP($B114,Configuration!$H:$H,Configuration!$I:$I,0)</f>
        <v>29</v>
      </c>
      <c r="L114" s="2" t="str">
        <f>_xlfn.XLOOKUP(A114,Configuration!$A:$A,Configuration!$C:$C,0)</f>
        <v>Métropole</v>
      </c>
      <c r="M114" s="3" t="str">
        <f>_xlfn.XLOOKUP(A114,Configuration!$A:$A,Configuration!$B:$B,0)</f>
        <v>Hauts-de-France</v>
      </c>
      <c r="N114" s="3" t="str">
        <f>_xlfn.XLOOKUP($B114,Configuration!$E:$E,Configuration!$F:$F,0)</f>
        <v>N</v>
      </c>
    </row>
    <row r="115" spans="1:14" x14ac:dyDescent="0.25">
      <c r="A115">
        <v>32</v>
      </c>
      <c r="B115">
        <v>39</v>
      </c>
      <c r="C115" s="1">
        <v>44335</v>
      </c>
      <c r="D115">
        <v>157248</v>
      </c>
      <c r="E115">
        <v>47972</v>
      </c>
      <c r="F115">
        <v>752457</v>
      </c>
      <c r="G115" s="3">
        <f t="shared" si="4"/>
        <v>0.20897938353952453</v>
      </c>
      <c r="H115" s="3">
        <f t="shared" si="5"/>
        <v>6.3753809187767546E-2</v>
      </c>
      <c r="I115" s="2">
        <f t="shared" si="6"/>
        <v>595209</v>
      </c>
      <c r="J115" s="2">
        <f t="shared" si="7"/>
        <v>704485</v>
      </c>
      <c r="K115" s="2">
        <f>_xlfn.XLOOKUP($B115,Configuration!$H:$H,Configuration!$I:$I,0)</f>
        <v>39</v>
      </c>
      <c r="L115" s="2" t="str">
        <f>_xlfn.XLOOKUP(A115,Configuration!$A:$A,Configuration!$C:$C,0)</f>
        <v>Métropole</v>
      </c>
      <c r="M115" s="3" t="str">
        <f>_xlfn.XLOOKUP(A115,Configuration!$A:$A,Configuration!$B:$B,0)</f>
        <v>Hauts-de-France</v>
      </c>
      <c r="N115" s="3" t="str">
        <f>_xlfn.XLOOKUP($B115,Configuration!$E:$E,Configuration!$F:$F,0)</f>
        <v>N</v>
      </c>
    </row>
    <row r="116" spans="1:14" x14ac:dyDescent="0.25">
      <c r="A116">
        <v>32</v>
      </c>
      <c r="B116">
        <v>49</v>
      </c>
      <c r="C116" s="1">
        <v>44335</v>
      </c>
      <c r="D116">
        <v>229630</v>
      </c>
      <c r="E116">
        <v>67427</v>
      </c>
      <c r="F116">
        <v>759226</v>
      </c>
      <c r="G116" s="3">
        <f t="shared" si="4"/>
        <v>0.30245276110143754</v>
      </c>
      <c r="H116" s="3">
        <f t="shared" si="5"/>
        <v>8.8810183002162729E-2</v>
      </c>
      <c r="I116" s="2">
        <f t="shared" si="6"/>
        <v>529596</v>
      </c>
      <c r="J116" s="2">
        <f t="shared" si="7"/>
        <v>691799</v>
      </c>
      <c r="K116" s="2">
        <f>_xlfn.XLOOKUP($B116,Configuration!$H:$H,Configuration!$I:$I,0)</f>
        <v>49</v>
      </c>
      <c r="L116" s="2" t="str">
        <f>_xlfn.XLOOKUP(A116,Configuration!$A:$A,Configuration!$C:$C,0)</f>
        <v>Métropole</v>
      </c>
      <c r="M116" s="3" t="str">
        <f>_xlfn.XLOOKUP(A116,Configuration!$A:$A,Configuration!$B:$B,0)</f>
        <v>Hauts-de-France</v>
      </c>
      <c r="N116" s="3" t="str">
        <f>_xlfn.XLOOKUP($B116,Configuration!$E:$E,Configuration!$F:$F,0)</f>
        <v>N</v>
      </c>
    </row>
    <row r="117" spans="1:14" x14ac:dyDescent="0.25">
      <c r="A117">
        <v>32</v>
      </c>
      <c r="B117">
        <v>59</v>
      </c>
      <c r="C117" s="1">
        <v>44335</v>
      </c>
      <c r="D117">
        <v>383354</v>
      </c>
      <c r="E117">
        <v>124411</v>
      </c>
      <c r="F117">
        <v>763464</v>
      </c>
      <c r="G117" s="3">
        <f t="shared" si="4"/>
        <v>0.50212452715517697</v>
      </c>
      <c r="H117" s="3">
        <f t="shared" si="5"/>
        <v>0.16295594815210671</v>
      </c>
      <c r="I117" s="2">
        <f t="shared" si="6"/>
        <v>380110</v>
      </c>
      <c r="J117" s="2">
        <f t="shared" si="7"/>
        <v>639053</v>
      </c>
      <c r="K117" s="2">
        <f>_xlfn.XLOOKUP($B117,Configuration!$H:$H,Configuration!$I:$I,0)</f>
        <v>59</v>
      </c>
      <c r="L117" s="2" t="str">
        <f>_xlfn.XLOOKUP(A117,Configuration!$A:$A,Configuration!$C:$C,0)</f>
        <v>Métropole</v>
      </c>
      <c r="M117" s="3" t="str">
        <f>_xlfn.XLOOKUP(A117,Configuration!$A:$A,Configuration!$B:$B,0)</f>
        <v>Hauts-de-France</v>
      </c>
      <c r="N117" s="3" t="str">
        <f>_xlfn.XLOOKUP($B117,Configuration!$E:$E,Configuration!$F:$F,0)</f>
        <v>N</v>
      </c>
    </row>
    <row r="118" spans="1:14" x14ac:dyDescent="0.25">
      <c r="A118">
        <v>32</v>
      </c>
      <c r="B118">
        <v>64</v>
      </c>
      <c r="C118" s="1">
        <v>44335</v>
      </c>
      <c r="D118">
        <v>231314</v>
      </c>
      <c r="E118">
        <v>74349</v>
      </c>
      <c r="F118">
        <v>361279</v>
      </c>
      <c r="G118" s="3">
        <f t="shared" si="4"/>
        <v>0.64026417256469381</v>
      </c>
      <c r="H118" s="3">
        <f t="shared" si="5"/>
        <v>0.2057938601468671</v>
      </c>
      <c r="I118" s="2">
        <f t="shared" si="6"/>
        <v>129965</v>
      </c>
      <c r="J118" s="2">
        <f t="shared" si="7"/>
        <v>286930</v>
      </c>
      <c r="K118" s="2">
        <f>_xlfn.XLOOKUP($B118,Configuration!$H:$H,Configuration!$I:$I,0)</f>
        <v>69</v>
      </c>
      <c r="L118" s="2" t="str">
        <f>_xlfn.XLOOKUP(A118,Configuration!$A:$A,Configuration!$C:$C,0)</f>
        <v>Métropole</v>
      </c>
      <c r="M118" s="3" t="str">
        <f>_xlfn.XLOOKUP(A118,Configuration!$A:$A,Configuration!$B:$B,0)</f>
        <v>Hauts-de-France</v>
      </c>
      <c r="N118" s="3" t="str">
        <f>_xlfn.XLOOKUP($B118,Configuration!$E:$E,Configuration!$F:$F,0)</f>
        <v>Y</v>
      </c>
    </row>
    <row r="119" spans="1:14" x14ac:dyDescent="0.25">
      <c r="A119">
        <v>32</v>
      </c>
      <c r="B119">
        <v>69</v>
      </c>
      <c r="C119" s="1">
        <v>44335</v>
      </c>
      <c r="D119">
        <v>237067</v>
      </c>
      <c r="E119">
        <v>87098</v>
      </c>
      <c r="F119">
        <v>340870</v>
      </c>
      <c r="G119" s="3">
        <f t="shared" si="4"/>
        <v>0.69547628128025352</v>
      </c>
      <c r="H119" s="3">
        <f t="shared" si="5"/>
        <v>0.25551676592249245</v>
      </c>
      <c r="I119" s="2">
        <f t="shared" si="6"/>
        <v>103803</v>
      </c>
      <c r="J119" s="2">
        <f t="shared" si="7"/>
        <v>253772</v>
      </c>
      <c r="K119" s="2">
        <f>_xlfn.XLOOKUP($B119,Configuration!$H:$H,Configuration!$I:$I,0)</f>
        <v>69</v>
      </c>
      <c r="L119" s="2" t="str">
        <f>_xlfn.XLOOKUP(A119,Configuration!$A:$A,Configuration!$C:$C,0)</f>
        <v>Métropole</v>
      </c>
      <c r="M119" s="3" t="str">
        <f>_xlfn.XLOOKUP(A119,Configuration!$A:$A,Configuration!$B:$B,0)</f>
        <v>Hauts-de-France</v>
      </c>
      <c r="N119" s="3" t="str">
        <f>_xlfn.XLOOKUP($B119,Configuration!$E:$E,Configuration!$F:$F,0)</f>
        <v>Y</v>
      </c>
    </row>
    <row r="120" spans="1:14" x14ac:dyDescent="0.25">
      <c r="A120">
        <v>32</v>
      </c>
      <c r="B120">
        <v>74</v>
      </c>
      <c r="C120" s="1">
        <v>44335</v>
      </c>
      <c r="D120">
        <v>240904</v>
      </c>
      <c r="E120">
        <v>138233</v>
      </c>
      <c r="F120">
        <v>292164</v>
      </c>
      <c r="G120" s="3">
        <f t="shared" si="4"/>
        <v>0.82455059487137361</v>
      </c>
      <c r="H120" s="3">
        <f t="shared" si="5"/>
        <v>0.47313495160252461</v>
      </c>
      <c r="I120" s="2">
        <f t="shared" si="6"/>
        <v>51260</v>
      </c>
      <c r="J120" s="2">
        <f t="shared" si="7"/>
        <v>153931</v>
      </c>
      <c r="K120" s="2">
        <f>_xlfn.XLOOKUP($B120,Configuration!$H:$H,Configuration!$I:$I,0)</f>
        <v>79</v>
      </c>
      <c r="L120" s="2" t="str">
        <f>_xlfn.XLOOKUP(A120,Configuration!$A:$A,Configuration!$C:$C,0)</f>
        <v>Métropole</v>
      </c>
      <c r="M120" s="3" t="str">
        <f>_xlfn.XLOOKUP(A120,Configuration!$A:$A,Configuration!$B:$B,0)</f>
        <v>Hauts-de-France</v>
      </c>
      <c r="N120" s="3" t="str">
        <f>_xlfn.XLOOKUP($B120,Configuration!$E:$E,Configuration!$F:$F,0)</f>
        <v>Y</v>
      </c>
    </row>
    <row r="121" spans="1:14" x14ac:dyDescent="0.25">
      <c r="A121">
        <v>32</v>
      </c>
      <c r="B121">
        <v>79</v>
      </c>
      <c r="C121" s="1">
        <v>44335</v>
      </c>
      <c r="D121">
        <v>137076</v>
      </c>
      <c r="E121">
        <v>109649</v>
      </c>
      <c r="F121">
        <v>159837</v>
      </c>
      <c r="G121" s="3">
        <f t="shared" si="4"/>
        <v>0.85759867865387862</v>
      </c>
      <c r="H121" s="3">
        <f t="shared" si="5"/>
        <v>0.68600511771367079</v>
      </c>
      <c r="I121" s="2">
        <f t="shared" si="6"/>
        <v>22761</v>
      </c>
      <c r="J121" s="2">
        <f t="shared" si="7"/>
        <v>50188</v>
      </c>
      <c r="K121" s="2">
        <f>_xlfn.XLOOKUP($B121,Configuration!$H:$H,Configuration!$I:$I,0)</f>
        <v>79</v>
      </c>
      <c r="L121" s="2" t="str">
        <f>_xlfn.XLOOKUP(A121,Configuration!$A:$A,Configuration!$C:$C,0)</f>
        <v>Métropole</v>
      </c>
      <c r="M121" s="3" t="str">
        <f>_xlfn.XLOOKUP(A121,Configuration!$A:$A,Configuration!$B:$B,0)</f>
        <v>Hauts-de-France</v>
      </c>
      <c r="N121" s="3" t="str">
        <f>_xlfn.XLOOKUP($B121,Configuration!$E:$E,Configuration!$F:$F,0)</f>
        <v>Y</v>
      </c>
    </row>
    <row r="122" spans="1:14" x14ac:dyDescent="0.25">
      <c r="A122">
        <v>32</v>
      </c>
      <c r="B122">
        <v>80</v>
      </c>
      <c r="C122" s="1">
        <v>44335</v>
      </c>
      <c r="D122">
        <v>228068</v>
      </c>
      <c r="E122">
        <v>182928</v>
      </c>
      <c r="F122">
        <v>316936</v>
      </c>
      <c r="G122" s="3">
        <f t="shared" si="4"/>
        <v>0.71960269581240377</v>
      </c>
      <c r="H122" s="3">
        <f t="shared" si="5"/>
        <v>0.57717646464901429</v>
      </c>
      <c r="I122" s="2">
        <f t="shared" si="6"/>
        <v>88868</v>
      </c>
      <c r="J122" s="2">
        <f t="shared" si="7"/>
        <v>134008</v>
      </c>
      <c r="K122" s="2">
        <f>_xlfn.XLOOKUP($B122,Configuration!$H:$H,Configuration!$I:$I,0)</f>
        <v>89</v>
      </c>
      <c r="L122" s="2" t="str">
        <f>_xlfn.XLOOKUP(A122,Configuration!$A:$A,Configuration!$C:$C,0)</f>
        <v>Métropole</v>
      </c>
      <c r="M122" s="3" t="str">
        <f>_xlfn.XLOOKUP(A122,Configuration!$A:$A,Configuration!$B:$B,0)</f>
        <v>Hauts-de-France</v>
      </c>
      <c r="N122" s="3" t="str">
        <f>_xlfn.XLOOKUP($B122,Configuration!$E:$E,Configuration!$F:$F,0)</f>
        <v>Y</v>
      </c>
    </row>
    <row r="123" spans="1:14" x14ac:dyDescent="0.25">
      <c r="A123">
        <v>44</v>
      </c>
      <c r="B123">
        <v>24</v>
      </c>
      <c r="C123" s="1">
        <v>44335</v>
      </c>
      <c r="D123">
        <v>46613</v>
      </c>
      <c r="E123">
        <v>13835</v>
      </c>
      <c r="F123">
        <v>449393</v>
      </c>
      <c r="G123" s="3">
        <f t="shared" si="4"/>
        <v>0.10372435707721304</v>
      </c>
      <c r="H123" s="3">
        <f t="shared" si="5"/>
        <v>3.0785971299063405E-2</v>
      </c>
      <c r="I123" s="2">
        <f t="shared" si="6"/>
        <v>402780</v>
      </c>
      <c r="J123" s="2">
        <f t="shared" si="7"/>
        <v>435558</v>
      </c>
      <c r="K123" s="2">
        <f>_xlfn.XLOOKUP($B123,Configuration!$H:$H,Configuration!$I:$I,0)</f>
        <v>29</v>
      </c>
      <c r="L123" s="2" t="str">
        <f>_xlfn.XLOOKUP(A123,Configuration!$A:$A,Configuration!$C:$C,0)</f>
        <v>Métropole</v>
      </c>
      <c r="M123" s="3" t="str">
        <f>_xlfn.XLOOKUP(A123,Configuration!$A:$A,Configuration!$B:$B,0)</f>
        <v>Grand Est</v>
      </c>
      <c r="N123" s="3" t="str">
        <f>_xlfn.XLOOKUP($B123,Configuration!$E:$E,Configuration!$F:$F,0)</f>
        <v>N</v>
      </c>
    </row>
    <row r="124" spans="1:14" x14ac:dyDescent="0.25">
      <c r="A124">
        <v>44</v>
      </c>
      <c r="B124">
        <v>29</v>
      </c>
      <c r="C124" s="1">
        <v>44335</v>
      </c>
      <c r="D124">
        <v>39855</v>
      </c>
      <c r="E124">
        <v>14112</v>
      </c>
      <c r="F124">
        <v>303553</v>
      </c>
      <c r="G124" s="3">
        <f t="shared" si="4"/>
        <v>0.13129502920412581</v>
      </c>
      <c r="H124" s="3">
        <f t="shared" si="5"/>
        <v>4.6489410415973487E-2</v>
      </c>
      <c r="I124" s="2">
        <f t="shared" si="6"/>
        <v>263698</v>
      </c>
      <c r="J124" s="2">
        <f t="shared" si="7"/>
        <v>289441</v>
      </c>
      <c r="K124" s="2">
        <f>_xlfn.XLOOKUP($B124,Configuration!$H:$H,Configuration!$I:$I,0)</f>
        <v>29</v>
      </c>
      <c r="L124" s="2" t="str">
        <f>_xlfn.XLOOKUP(A124,Configuration!$A:$A,Configuration!$C:$C,0)</f>
        <v>Métropole</v>
      </c>
      <c r="M124" s="3" t="str">
        <f>_xlfn.XLOOKUP(A124,Configuration!$A:$A,Configuration!$B:$B,0)</f>
        <v>Grand Est</v>
      </c>
      <c r="N124" s="3" t="str">
        <f>_xlfn.XLOOKUP($B124,Configuration!$E:$E,Configuration!$F:$F,0)</f>
        <v>N</v>
      </c>
    </row>
    <row r="125" spans="1:14" x14ac:dyDescent="0.25">
      <c r="A125">
        <v>44</v>
      </c>
      <c r="B125">
        <v>39</v>
      </c>
      <c r="C125" s="1">
        <v>44335</v>
      </c>
      <c r="D125">
        <v>116578</v>
      </c>
      <c r="E125">
        <v>39082</v>
      </c>
      <c r="F125">
        <v>675514</v>
      </c>
      <c r="G125" s="3">
        <f t="shared" si="4"/>
        <v>0.17257673416095004</v>
      </c>
      <c r="H125" s="3">
        <f t="shared" si="5"/>
        <v>5.7855203593115759E-2</v>
      </c>
      <c r="I125" s="2">
        <f t="shared" si="6"/>
        <v>558936</v>
      </c>
      <c r="J125" s="2">
        <f t="shared" si="7"/>
        <v>636432</v>
      </c>
      <c r="K125" s="2">
        <f>_xlfn.XLOOKUP($B125,Configuration!$H:$H,Configuration!$I:$I,0)</f>
        <v>39</v>
      </c>
      <c r="L125" s="2" t="str">
        <f>_xlfn.XLOOKUP(A125,Configuration!$A:$A,Configuration!$C:$C,0)</f>
        <v>Métropole</v>
      </c>
      <c r="M125" s="3" t="str">
        <f>_xlfn.XLOOKUP(A125,Configuration!$A:$A,Configuration!$B:$B,0)</f>
        <v>Grand Est</v>
      </c>
      <c r="N125" s="3" t="str">
        <f>_xlfn.XLOOKUP($B125,Configuration!$E:$E,Configuration!$F:$F,0)</f>
        <v>N</v>
      </c>
    </row>
    <row r="126" spans="1:14" x14ac:dyDescent="0.25">
      <c r="A126">
        <v>44</v>
      </c>
      <c r="B126">
        <v>49</v>
      </c>
      <c r="C126" s="1">
        <v>44335</v>
      </c>
      <c r="D126">
        <v>177773</v>
      </c>
      <c r="E126">
        <v>55549</v>
      </c>
      <c r="F126">
        <v>694218</v>
      </c>
      <c r="G126" s="3">
        <f t="shared" si="4"/>
        <v>0.25607662146472721</v>
      </c>
      <c r="H126" s="3">
        <f t="shared" si="5"/>
        <v>8.0016651829828672E-2</v>
      </c>
      <c r="I126" s="2">
        <f t="shared" si="6"/>
        <v>516445</v>
      </c>
      <c r="J126" s="2">
        <f t="shared" si="7"/>
        <v>638669</v>
      </c>
      <c r="K126" s="2">
        <f>_xlfn.XLOOKUP($B126,Configuration!$H:$H,Configuration!$I:$I,0)</f>
        <v>49</v>
      </c>
      <c r="L126" s="2" t="str">
        <f>_xlfn.XLOOKUP(A126,Configuration!$A:$A,Configuration!$C:$C,0)</f>
        <v>Métropole</v>
      </c>
      <c r="M126" s="3" t="str">
        <f>_xlfn.XLOOKUP(A126,Configuration!$A:$A,Configuration!$B:$B,0)</f>
        <v>Grand Est</v>
      </c>
      <c r="N126" s="3" t="str">
        <f>_xlfn.XLOOKUP($B126,Configuration!$E:$E,Configuration!$F:$F,0)</f>
        <v>N</v>
      </c>
    </row>
    <row r="127" spans="1:14" x14ac:dyDescent="0.25">
      <c r="A127">
        <v>44</v>
      </c>
      <c r="B127">
        <v>59</v>
      </c>
      <c r="C127" s="1">
        <v>44335</v>
      </c>
      <c r="D127">
        <v>356736</v>
      </c>
      <c r="E127">
        <v>116656</v>
      </c>
      <c r="F127">
        <v>754610</v>
      </c>
      <c r="G127" s="3">
        <f t="shared" si="4"/>
        <v>0.47274221120843879</v>
      </c>
      <c r="H127" s="3">
        <f t="shared" si="5"/>
        <v>0.15459111329030889</v>
      </c>
      <c r="I127" s="2">
        <f t="shared" si="6"/>
        <v>397874</v>
      </c>
      <c r="J127" s="2">
        <f t="shared" si="7"/>
        <v>637954</v>
      </c>
      <c r="K127" s="2">
        <f>_xlfn.XLOOKUP($B127,Configuration!$H:$H,Configuration!$I:$I,0)</f>
        <v>59</v>
      </c>
      <c r="L127" s="2" t="str">
        <f>_xlfn.XLOOKUP(A127,Configuration!$A:$A,Configuration!$C:$C,0)</f>
        <v>Métropole</v>
      </c>
      <c r="M127" s="3" t="str">
        <f>_xlfn.XLOOKUP(A127,Configuration!$A:$A,Configuration!$B:$B,0)</f>
        <v>Grand Est</v>
      </c>
      <c r="N127" s="3" t="str">
        <f>_xlfn.XLOOKUP($B127,Configuration!$E:$E,Configuration!$F:$F,0)</f>
        <v>N</v>
      </c>
    </row>
    <row r="128" spans="1:14" x14ac:dyDescent="0.25">
      <c r="A128">
        <v>44</v>
      </c>
      <c r="B128">
        <v>64</v>
      </c>
      <c r="C128" s="1">
        <v>44335</v>
      </c>
      <c r="D128">
        <v>230033</v>
      </c>
      <c r="E128">
        <v>74113</v>
      </c>
      <c r="F128">
        <v>361970</v>
      </c>
      <c r="G128" s="3">
        <f t="shared" si="4"/>
        <v>0.6355029422327817</v>
      </c>
      <c r="H128" s="3">
        <f t="shared" si="5"/>
        <v>0.20474901234908971</v>
      </c>
      <c r="I128" s="2">
        <f t="shared" si="6"/>
        <v>131937</v>
      </c>
      <c r="J128" s="2">
        <f t="shared" si="7"/>
        <v>287857</v>
      </c>
      <c r="K128" s="2">
        <f>_xlfn.XLOOKUP($B128,Configuration!$H:$H,Configuration!$I:$I,0)</f>
        <v>69</v>
      </c>
      <c r="L128" s="2" t="str">
        <f>_xlfn.XLOOKUP(A128,Configuration!$A:$A,Configuration!$C:$C,0)</f>
        <v>Métropole</v>
      </c>
      <c r="M128" s="3" t="str">
        <f>_xlfn.XLOOKUP(A128,Configuration!$A:$A,Configuration!$B:$B,0)</f>
        <v>Grand Est</v>
      </c>
      <c r="N128" s="3" t="str">
        <f>_xlfn.XLOOKUP($B128,Configuration!$E:$E,Configuration!$F:$F,0)</f>
        <v>Y</v>
      </c>
    </row>
    <row r="129" spans="1:14" x14ac:dyDescent="0.25">
      <c r="A129">
        <v>44</v>
      </c>
      <c r="B129">
        <v>69</v>
      </c>
      <c r="C129" s="1">
        <v>44335</v>
      </c>
      <c r="D129">
        <v>237298</v>
      </c>
      <c r="E129">
        <v>87760</v>
      </c>
      <c r="F129">
        <v>341045</v>
      </c>
      <c r="G129" s="3">
        <f t="shared" si="4"/>
        <v>0.69579674236537703</v>
      </c>
      <c r="H129" s="3">
        <f t="shared" si="5"/>
        <v>0.25732674573736602</v>
      </c>
      <c r="I129" s="2">
        <f t="shared" si="6"/>
        <v>103747</v>
      </c>
      <c r="J129" s="2">
        <f t="shared" si="7"/>
        <v>253285</v>
      </c>
      <c r="K129" s="2">
        <f>_xlfn.XLOOKUP($B129,Configuration!$H:$H,Configuration!$I:$I,0)</f>
        <v>69</v>
      </c>
      <c r="L129" s="2" t="str">
        <f>_xlfn.XLOOKUP(A129,Configuration!$A:$A,Configuration!$C:$C,0)</f>
        <v>Métropole</v>
      </c>
      <c r="M129" s="3" t="str">
        <f>_xlfn.XLOOKUP(A129,Configuration!$A:$A,Configuration!$B:$B,0)</f>
        <v>Grand Est</v>
      </c>
      <c r="N129" s="3" t="str">
        <f>_xlfn.XLOOKUP($B129,Configuration!$E:$E,Configuration!$F:$F,0)</f>
        <v>Y</v>
      </c>
    </row>
    <row r="130" spans="1:14" x14ac:dyDescent="0.25">
      <c r="A130">
        <v>44</v>
      </c>
      <c r="B130">
        <v>74</v>
      </c>
      <c r="C130" s="1">
        <v>44335</v>
      </c>
      <c r="D130">
        <v>238185</v>
      </c>
      <c r="E130">
        <v>133910</v>
      </c>
      <c r="F130">
        <v>285163</v>
      </c>
      <c r="G130" s="3">
        <f t="shared" si="4"/>
        <v>0.83525913249615136</v>
      </c>
      <c r="H130" s="3">
        <f t="shared" si="5"/>
        <v>0.46959107598110555</v>
      </c>
      <c r="I130" s="2">
        <f t="shared" si="6"/>
        <v>46978</v>
      </c>
      <c r="J130" s="2">
        <f t="shared" si="7"/>
        <v>151253</v>
      </c>
      <c r="K130" s="2">
        <f>_xlfn.XLOOKUP($B130,Configuration!$H:$H,Configuration!$I:$I,0)</f>
        <v>79</v>
      </c>
      <c r="L130" s="2" t="str">
        <f>_xlfn.XLOOKUP(A130,Configuration!$A:$A,Configuration!$C:$C,0)</f>
        <v>Métropole</v>
      </c>
      <c r="M130" s="3" t="str">
        <f>_xlfn.XLOOKUP(A130,Configuration!$A:$A,Configuration!$B:$B,0)</f>
        <v>Grand Est</v>
      </c>
      <c r="N130" s="3" t="str">
        <f>_xlfn.XLOOKUP($B130,Configuration!$E:$E,Configuration!$F:$F,0)</f>
        <v>Y</v>
      </c>
    </row>
    <row r="131" spans="1:14" x14ac:dyDescent="0.25">
      <c r="A131">
        <v>44</v>
      </c>
      <c r="B131">
        <v>79</v>
      </c>
      <c r="C131" s="1">
        <v>44335</v>
      </c>
      <c r="D131">
        <v>149988</v>
      </c>
      <c r="E131">
        <v>122247</v>
      </c>
      <c r="F131">
        <v>180660</v>
      </c>
      <c r="G131" s="3">
        <f t="shared" ref="G131:G194" si="8">$D131/F131</f>
        <v>0.83022251743606779</v>
      </c>
      <c r="H131" s="3">
        <f t="shared" ref="H131:H194" si="9">$E131/F131</f>
        <v>0.67666888077050813</v>
      </c>
      <c r="I131" s="2">
        <f t="shared" ref="I131:I194" si="10">F131-D131</f>
        <v>30672</v>
      </c>
      <c r="J131" s="2">
        <f t="shared" ref="J131:J194" si="11">F131-E131</f>
        <v>58413</v>
      </c>
      <c r="K131" s="2">
        <f>_xlfn.XLOOKUP($B131,Configuration!$H:$H,Configuration!$I:$I,0)</f>
        <v>79</v>
      </c>
      <c r="L131" s="2" t="str">
        <f>_xlfn.XLOOKUP(A131,Configuration!$A:$A,Configuration!$C:$C,0)</f>
        <v>Métropole</v>
      </c>
      <c r="M131" s="3" t="str">
        <f>_xlfn.XLOOKUP(A131,Configuration!$A:$A,Configuration!$B:$B,0)</f>
        <v>Grand Est</v>
      </c>
      <c r="N131" s="3" t="str">
        <f>_xlfn.XLOOKUP($B131,Configuration!$E:$E,Configuration!$F:$F,0)</f>
        <v>Y</v>
      </c>
    </row>
    <row r="132" spans="1:14" x14ac:dyDescent="0.25">
      <c r="A132">
        <v>44</v>
      </c>
      <c r="B132">
        <v>80</v>
      </c>
      <c r="C132" s="1">
        <v>44335</v>
      </c>
      <c r="D132">
        <v>258068</v>
      </c>
      <c r="E132">
        <v>211005</v>
      </c>
      <c r="F132">
        <v>343996</v>
      </c>
      <c r="G132" s="3">
        <f t="shared" si="8"/>
        <v>0.75020639774881104</v>
      </c>
      <c r="H132" s="3">
        <f t="shared" si="9"/>
        <v>0.61339376039256266</v>
      </c>
      <c r="I132" s="2">
        <f t="shared" si="10"/>
        <v>85928</v>
      </c>
      <c r="J132" s="2">
        <f t="shared" si="11"/>
        <v>132991</v>
      </c>
      <c r="K132" s="2">
        <f>_xlfn.XLOOKUP($B132,Configuration!$H:$H,Configuration!$I:$I,0)</f>
        <v>89</v>
      </c>
      <c r="L132" s="2" t="str">
        <f>_xlfn.XLOOKUP(A132,Configuration!$A:$A,Configuration!$C:$C,0)</f>
        <v>Métropole</v>
      </c>
      <c r="M132" s="3" t="str">
        <f>_xlfn.XLOOKUP(A132,Configuration!$A:$A,Configuration!$B:$B,0)</f>
        <v>Grand Est</v>
      </c>
      <c r="N132" s="3" t="str">
        <f>_xlfn.XLOOKUP($B132,Configuration!$E:$E,Configuration!$F:$F,0)</f>
        <v>Y</v>
      </c>
    </row>
    <row r="133" spans="1:14" x14ac:dyDescent="0.25">
      <c r="A133">
        <v>52</v>
      </c>
      <c r="B133">
        <v>24</v>
      </c>
      <c r="C133" s="1">
        <v>44335</v>
      </c>
      <c r="D133">
        <v>25572</v>
      </c>
      <c r="E133">
        <v>7776</v>
      </c>
      <c r="F133">
        <v>301552</v>
      </c>
      <c r="G133" s="3">
        <f t="shared" si="8"/>
        <v>8.4801294635751048E-2</v>
      </c>
      <c r="H133" s="3">
        <f t="shared" si="9"/>
        <v>2.5786597336446119E-2</v>
      </c>
      <c r="I133" s="2">
        <f t="shared" si="10"/>
        <v>275980</v>
      </c>
      <c r="J133" s="2">
        <f t="shared" si="11"/>
        <v>293776</v>
      </c>
      <c r="K133" s="2">
        <f>_xlfn.XLOOKUP($B133,Configuration!$H:$H,Configuration!$I:$I,0)</f>
        <v>29</v>
      </c>
      <c r="L133" s="2" t="str">
        <f>_xlfn.XLOOKUP(A133,Configuration!$A:$A,Configuration!$C:$C,0)</f>
        <v>Métropole</v>
      </c>
      <c r="M133" s="3" t="str">
        <f>_xlfn.XLOOKUP(A133,Configuration!$A:$A,Configuration!$B:$B,0)</f>
        <v>Pays de la Loire</v>
      </c>
      <c r="N133" s="3" t="str">
        <f>_xlfn.XLOOKUP($B133,Configuration!$E:$E,Configuration!$F:$F,0)</f>
        <v>N</v>
      </c>
    </row>
    <row r="134" spans="1:14" x14ac:dyDescent="0.25">
      <c r="A134">
        <v>52</v>
      </c>
      <c r="B134">
        <v>29</v>
      </c>
      <c r="C134" s="1">
        <v>44335</v>
      </c>
      <c r="D134">
        <v>22231</v>
      </c>
      <c r="E134">
        <v>8485</v>
      </c>
      <c r="F134">
        <v>193232</v>
      </c>
      <c r="G134" s="3">
        <f t="shared" si="8"/>
        <v>0.11504823217686512</v>
      </c>
      <c r="H134" s="3">
        <f t="shared" si="9"/>
        <v>4.3910946427092819E-2</v>
      </c>
      <c r="I134" s="2">
        <f t="shared" si="10"/>
        <v>171001</v>
      </c>
      <c r="J134" s="2">
        <f t="shared" si="11"/>
        <v>184747</v>
      </c>
      <c r="K134" s="2">
        <f>_xlfn.XLOOKUP($B134,Configuration!$H:$H,Configuration!$I:$I,0)</f>
        <v>29</v>
      </c>
      <c r="L134" s="2" t="str">
        <f>_xlfn.XLOOKUP(A134,Configuration!$A:$A,Configuration!$C:$C,0)</f>
        <v>Métropole</v>
      </c>
      <c r="M134" s="3" t="str">
        <f>_xlfn.XLOOKUP(A134,Configuration!$A:$A,Configuration!$B:$B,0)</f>
        <v>Pays de la Loire</v>
      </c>
      <c r="N134" s="3" t="str">
        <f>_xlfn.XLOOKUP($B134,Configuration!$E:$E,Configuration!$F:$F,0)</f>
        <v>N</v>
      </c>
    </row>
    <row r="135" spans="1:14" x14ac:dyDescent="0.25">
      <c r="A135">
        <v>52</v>
      </c>
      <c r="B135">
        <v>39</v>
      </c>
      <c r="C135" s="1">
        <v>44335</v>
      </c>
      <c r="D135">
        <v>64995</v>
      </c>
      <c r="E135">
        <v>23003</v>
      </c>
      <c r="F135">
        <v>456089</v>
      </c>
      <c r="G135" s="3">
        <f t="shared" si="8"/>
        <v>0.14250508124510786</v>
      </c>
      <c r="H135" s="3">
        <f t="shared" si="9"/>
        <v>5.0435331700611062E-2</v>
      </c>
      <c r="I135" s="2">
        <f t="shared" si="10"/>
        <v>391094</v>
      </c>
      <c r="J135" s="2">
        <f t="shared" si="11"/>
        <v>433086</v>
      </c>
      <c r="K135" s="2">
        <f>_xlfn.XLOOKUP($B135,Configuration!$H:$H,Configuration!$I:$I,0)</f>
        <v>39</v>
      </c>
      <c r="L135" s="2" t="str">
        <f>_xlfn.XLOOKUP(A135,Configuration!$A:$A,Configuration!$C:$C,0)</f>
        <v>Métropole</v>
      </c>
      <c r="M135" s="3" t="str">
        <f>_xlfn.XLOOKUP(A135,Configuration!$A:$A,Configuration!$B:$B,0)</f>
        <v>Pays de la Loire</v>
      </c>
      <c r="N135" s="3" t="str">
        <f>_xlfn.XLOOKUP($B135,Configuration!$E:$E,Configuration!$F:$F,0)</f>
        <v>N</v>
      </c>
    </row>
    <row r="136" spans="1:14" x14ac:dyDescent="0.25">
      <c r="A136">
        <v>52</v>
      </c>
      <c r="B136">
        <v>49</v>
      </c>
      <c r="C136" s="1">
        <v>44335</v>
      </c>
      <c r="D136">
        <v>102786</v>
      </c>
      <c r="E136">
        <v>32401</v>
      </c>
      <c r="F136">
        <v>487292</v>
      </c>
      <c r="G136" s="3">
        <f t="shared" si="8"/>
        <v>0.2109330750350919</v>
      </c>
      <c r="H136" s="3">
        <f t="shared" si="9"/>
        <v>6.6491959646372195E-2</v>
      </c>
      <c r="I136" s="2">
        <f t="shared" si="10"/>
        <v>384506</v>
      </c>
      <c r="J136" s="2">
        <f t="shared" si="11"/>
        <v>454891</v>
      </c>
      <c r="K136" s="2">
        <f>_xlfn.XLOOKUP($B136,Configuration!$H:$H,Configuration!$I:$I,0)</f>
        <v>49</v>
      </c>
      <c r="L136" s="2" t="str">
        <f>_xlfn.XLOOKUP(A136,Configuration!$A:$A,Configuration!$C:$C,0)</f>
        <v>Métropole</v>
      </c>
      <c r="M136" s="3" t="str">
        <f>_xlfn.XLOOKUP(A136,Configuration!$A:$A,Configuration!$B:$B,0)</f>
        <v>Pays de la Loire</v>
      </c>
      <c r="N136" s="3" t="str">
        <f>_xlfn.XLOOKUP($B136,Configuration!$E:$E,Configuration!$F:$F,0)</f>
        <v>N</v>
      </c>
    </row>
    <row r="137" spans="1:14" x14ac:dyDescent="0.25">
      <c r="A137">
        <v>52</v>
      </c>
      <c r="B137">
        <v>59</v>
      </c>
      <c r="C137" s="1">
        <v>44335</v>
      </c>
      <c r="D137">
        <v>219268</v>
      </c>
      <c r="E137">
        <v>60220</v>
      </c>
      <c r="F137">
        <v>483216</v>
      </c>
      <c r="G137" s="3">
        <f t="shared" si="8"/>
        <v>0.45376808714943212</v>
      </c>
      <c r="H137" s="3">
        <f t="shared" si="9"/>
        <v>0.12462335684248865</v>
      </c>
      <c r="I137" s="2">
        <f t="shared" si="10"/>
        <v>263948</v>
      </c>
      <c r="J137" s="2">
        <f t="shared" si="11"/>
        <v>422996</v>
      </c>
      <c r="K137" s="2">
        <f>_xlfn.XLOOKUP($B137,Configuration!$H:$H,Configuration!$I:$I,0)</f>
        <v>59</v>
      </c>
      <c r="L137" s="2" t="str">
        <f>_xlfn.XLOOKUP(A137,Configuration!$A:$A,Configuration!$C:$C,0)</f>
        <v>Métropole</v>
      </c>
      <c r="M137" s="3" t="str">
        <f>_xlfn.XLOOKUP(A137,Configuration!$A:$A,Configuration!$B:$B,0)</f>
        <v>Pays de la Loire</v>
      </c>
      <c r="N137" s="3" t="str">
        <f>_xlfn.XLOOKUP($B137,Configuration!$E:$E,Configuration!$F:$F,0)</f>
        <v>N</v>
      </c>
    </row>
    <row r="138" spans="1:14" x14ac:dyDescent="0.25">
      <c r="A138">
        <v>52</v>
      </c>
      <c r="B138">
        <v>64</v>
      </c>
      <c r="C138" s="1">
        <v>44335</v>
      </c>
      <c r="D138">
        <v>155275</v>
      </c>
      <c r="E138">
        <v>34856</v>
      </c>
      <c r="F138">
        <v>234328</v>
      </c>
      <c r="G138" s="3">
        <f t="shared" si="8"/>
        <v>0.66263954798402236</v>
      </c>
      <c r="H138" s="3">
        <f t="shared" si="9"/>
        <v>0.14874876241849033</v>
      </c>
      <c r="I138" s="2">
        <f t="shared" si="10"/>
        <v>79053</v>
      </c>
      <c r="J138" s="2">
        <f t="shared" si="11"/>
        <v>199472</v>
      </c>
      <c r="K138" s="2">
        <f>_xlfn.XLOOKUP($B138,Configuration!$H:$H,Configuration!$I:$I,0)</f>
        <v>69</v>
      </c>
      <c r="L138" s="2" t="str">
        <f>_xlfn.XLOOKUP(A138,Configuration!$A:$A,Configuration!$C:$C,0)</f>
        <v>Métropole</v>
      </c>
      <c r="M138" s="3" t="str">
        <f>_xlfn.XLOOKUP(A138,Configuration!$A:$A,Configuration!$B:$B,0)</f>
        <v>Pays de la Loire</v>
      </c>
      <c r="N138" s="3" t="str">
        <f>_xlfn.XLOOKUP($B138,Configuration!$E:$E,Configuration!$F:$F,0)</f>
        <v>Y</v>
      </c>
    </row>
    <row r="139" spans="1:14" x14ac:dyDescent="0.25">
      <c r="A139">
        <v>52</v>
      </c>
      <c r="B139">
        <v>69</v>
      </c>
      <c r="C139" s="1">
        <v>44335</v>
      </c>
      <c r="D139">
        <v>167690</v>
      </c>
      <c r="E139">
        <v>42139</v>
      </c>
      <c r="F139">
        <v>228813</v>
      </c>
      <c r="G139" s="3">
        <f t="shared" si="8"/>
        <v>0.7328691988654491</v>
      </c>
      <c r="H139" s="3">
        <f t="shared" si="9"/>
        <v>0.18416348721445022</v>
      </c>
      <c r="I139" s="2">
        <f t="shared" si="10"/>
        <v>61123</v>
      </c>
      <c r="J139" s="2">
        <f t="shared" si="11"/>
        <v>186674</v>
      </c>
      <c r="K139" s="2">
        <f>_xlfn.XLOOKUP($B139,Configuration!$H:$H,Configuration!$I:$I,0)</f>
        <v>69</v>
      </c>
      <c r="L139" s="2" t="str">
        <f>_xlfn.XLOOKUP(A139,Configuration!$A:$A,Configuration!$C:$C,0)</f>
        <v>Métropole</v>
      </c>
      <c r="M139" s="3" t="str">
        <f>_xlfn.XLOOKUP(A139,Configuration!$A:$A,Configuration!$B:$B,0)</f>
        <v>Pays de la Loire</v>
      </c>
      <c r="N139" s="3" t="str">
        <f>_xlfn.XLOOKUP($B139,Configuration!$E:$E,Configuration!$F:$F,0)</f>
        <v>Y</v>
      </c>
    </row>
    <row r="140" spans="1:14" x14ac:dyDescent="0.25">
      <c r="A140">
        <v>52</v>
      </c>
      <c r="B140">
        <v>74</v>
      </c>
      <c r="C140" s="1">
        <v>44335</v>
      </c>
      <c r="D140">
        <v>177940</v>
      </c>
      <c r="E140">
        <v>92090</v>
      </c>
      <c r="F140">
        <v>204390</v>
      </c>
      <c r="G140" s="3">
        <f t="shared" si="8"/>
        <v>0.87059053769753902</v>
      </c>
      <c r="H140" s="3">
        <f t="shared" si="9"/>
        <v>0.45056020353246246</v>
      </c>
      <c r="I140" s="2">
        <f t="shared" si="10"/>
        <v>26450</v>
      </c>
      <c r="J140" s="2">
        <f t="shared" si="11"/>
        <v>112300</v>
      </c>
      <c r="K140" s="2">
        <f>_xlfn.XLOOKUP($B140,Configuration!$H:$H,Configuration!$I:$I,0)</f>
        <v>79</v>
      </c>
      <c r="L140" s="2" t="str">
        <f>_xlfn.XLOOKUP(A140,Configuration!$A:$A,Configuration!$C:$C,0)</f>
        <v>Métropole</v>
      </c>
      <c r="M140" s="3" t="str">
        <f>_xlfn.XLOOKUP(A140,Configuration!$A:$A,Configuration!$B:$B,0)</f>
        <v>Pays de la Loire</v>
      </c>
      <c r="N140" s="3" t="str">
        <f>_xlfn.XLOOKUP($B140,Configuration!$E:$E,Configuration!$F:$F,0)</f>
        <v>Y</v>
      </c>
    </row>
    <row r="141" spans="1:14" x14ac:dyDescent="0.25">
      <c r="A141">
        <v>52</v>
      </c>
      <c r="B141">
        <v>79</v>
      </c>
      <c r="C141" s="1">
        <v>44335</v>
      </c>
      <c r="D141">
        <v>110458</v>
      </c>
      <c r="E141">
        <v>83583</v>
      </c>
      <c r="F141">
        <v>123318</v>
      </c>
      <c r="G141" s="3">
        <f t="shared" si="8"/>
        <v>0.89571676478697349</v>
      </c>
      <c r="H141" s="3">
        <f t="shared" si="9"/>
        <v>0.67778426507079259</v>
      </c>
      <c r="I141" s="2">
        <f t="shared" si="10"/>
        <v>12860</v>
      </c>
      <c r="J141" s="2">
        <f t="shared" si="11"/>
        <v>39735</v>
      </c>
      <c r="K141" s="2">
        <f>_xlfn.XLOOKUP($B141,Configuration!$H:$H,Configuration!$I:$I,0)</f>
        <v>79</v>
      </c>
      <c r="L141" s="2" t="str">
        <f>_xlfn.XLOOKUP(A141,Configuration!$A:$A,Configuration!$C:$C,0)</f>
        <v>Métropole</v>
      </c>
      <c r="M141" s="3" t="str">
        <f>_xlfn.XLOOKUP(A141,Configuration!$A:$A,Configuration!$B:$B,0)</f>
        <v>Pays de la Loire</v>
      </c>
      <c r="N141" s="3" t="str">
        <f>_xlfn.XLOOKUP($B141,Configuration!$E:$E,Configuration!$F:$F,0)</f>
        <v>Y</v>
      </c>
    </row>
    <row r="142" spans="1:14" x14ac:dyDescent="0.25">
      <c r="A142">
        <v>52</v>
      </c>
      <c r="B142">
        <v>80</v>
      </c>
      <c r="C142" s="1">
        <v>44335</v>
      </c>
      <c r="D142">
        <v>200582</v>
      </c>
      <c r="E142">
        <v>156965</v>
      </c>
      <c r="F142">
        <v>253202</v>
      </c>
      <c r="G142" s="3">
        <f t="shared" si="8"/>
        <v>0.79218173632119815</v>
      </c>
      <c r="H142" s="3">
        <f t="shared" si="9"/>
        <v>0.6199200638225606</v>
      </c>
      <c r="I142" s="2">
        <f t="shared" si="10"/>
        <v>52620</v>
      </c>
      <c r="J142" s="2">
        <f t="shared" si="11"/>
        <v>96237</v>
      </c>
      <c r="K142" s="2">
        <f>_xlfn.XLOOKUP($B142,Configuration!$H:$H,Configuration!$I:$I,0)</f>
        <v>89</v>
      </c>
      <c r="L142" s="2" t="str">
        <f>_xlfn.XLOOKUP(A142,Configuration!$A:$A,Configuration!$C:$C,0)</f>
        <v>Métropole</v>
      </c>
      <c r="M142" s="3" t="str">
        <f>_xlfn.XLOOKUP(A142,Configuration!$A:$A,Configuration!$B:$B,0)</f>
        <v>Pays de la Loire</v>
      </c>
      <c r="N142" s="3" t="str">
        <f>_xlfn.XLOOKUP($B142,Configuration!$E:$E,Configuration!$F:$F,0)</f>
        <v>Y</v>
      </c>
    </row>
    <row r="143" spans="1:14" x14ac:dyDescent="0.25">
      <c r="A143">
        <v>53</v>
      </c>
      <c r="B143">
        <v>24</v>
      </c>
      <c r="C143" s="1">
        <v>44335</v>
      </c>
      <c r="D143">
        <v>22147</v>
      </c>
      <c r="E143">
        <v>6930</v>
      </c>
      <c r="F143">
        <v>260539</v>
      </c>
      <c r="G143" s="3">
        <f t="shared" si="8"/>
        <v>8.5004548263407781E-2</v>
      </c>
      <c r="H143" s="3">
        <f t="shared" si="9"/>
        <v>2.6598704992342796E-2</v>
      </c>
      <c r="I143" s="2">
        <f t="shared" si="10"/>
        <v>238392</v>
      </c>
      <c r="J143" s="2">
        <f t="shared" si="11"/>
        <v>253609</v>
      </c>
      <c r="K143" s="2">
        <f>_xlfn.XLOOKUP($B143,Configuration!$H:$H,Configuration!$I:$I,0)</f>
        <v>29</v>
      </c>
      <c r="L143" s="2" t="str">
        <f>_xlfn.XLOOKUP(A143,Configuration!$A:$A,Configuration!$C:$C,0)</f>
        <v>Métropole</v>
      </c>
      <c r="M143" s="3" t="str">
        <f>_xlfn.XLOOKUP(A143,Configuration!$A:$A,Configuration!$B:$B,0)</f>
        <v>Bretagne</v>
      </c>
      <c r="N143" s="3" t="str">
        <f>_xlfn.XLOOKUP($B143,Configuration!$E:$E,Configuration!$F:$F,0)</f>
        <v>N</v>
      </c>
    </row>
    <row r="144" spans="1:14" x14ac:dyDescent="0.25">
      <c r="A144">
        <v>53</v>
      </c>
      <c r="B144">
        <v>29</v>
      </c>
      <c r="C144" s="1">
        <v>44335</v>
      </c>
      <c r="D144">
        <v>19761</v>
      </c>
      <c r="E144">
        <v>7852</v>
      </c>
      <c r="F144">
        <v>159644</v>
      </c>
      <c r="G144" s="3">
        <f t="shared" si="8"/>
        <v>0.12378166420285135</v>
      </c>
      <c r="H144" s="3">
        <f t="shared" si="9"/>
        <v>4.9184435368695351E-2</v>
      </c>
      <c r="I144" s="2">
        <f t="shared" si="10"/>
        <v>139883</v>
      </c>
      <c r="J144" s="2">
        <f t="shared" si="11"/>
        <v>151792</v>
      </c>
      <c r="K144" s="2">
        <f>_xlfn.XLOOKUP($B144,Configuration!$H:$H,Configuration!$I:$I,0)</f>
        <v>29</v>
      </c>
      <c r="L144" s="2" t="str">
        <f>_xlfn.XLOOKUP(A144,Configuration!$A:$A,Configuration!$C:$C,0)</f>
        <v>Métropole</v>
      </c>
      <c r="M144" s="3" t="str">
        <f>_xlfn.XLOOKUP(A144,Configuration!$A:$A,Configuration!$B:$B,0)</f>
        <v>Bretagne</v>
      </c>
      <c r="N144" s="3" t="str">
        <f>_xlfn.XLOOKUP($B144,Configuration!$E:$E,Configuration!$F:$F,0)</f>
        <v>N</v>
      </c>
    </row>
    <row r="145" spans="1:14" x14ac:dyDescent="0.25">
      <c r="A145">
        <v>53</v>
      </c>
      <c r="B145">
        <v>39</v>
      </c>
      <c r="C145" s="1">
        <v>44335</v>
      </c>
      <c r="D145">
        <v>57045</v>
      </c>
      <c r="E145">
        <v>22085</v>
      </c>
      <c r="F145">
        <v>378200</v>
      </c>
      <c r="G145" s="3">
        <f t="shared" si="8"/>
        <v>0.15083289264939187</v>
      </c>
      <c r="H145" s="3">
        <f t="shared" si="9"/>
        <v>5.8395029085140139E-2</v>
      </c>
      <c r="I145" s="2">
        <f t="shared" si="10"/>
        <v>321155</v>
      </c>
      <c r="J145" s="2">
        <f t="shared" si="11"/>
        <v>356115</v>
      </c>
      <c r="K145" s="2">
        <f>_xlfn.XLOOKUP($B145,Configuration!$H:$H,Configuration!$I:$I,0)</f>
        <v>39</v>
      </c>
      <c r="L145" s="2" t="str">
        <f>_xlfn.XLOOKUP(A145,Configuration!$A:$A,Configuration!$C:$C,0)</f>
        <v>Métropole</v>
      </c>
      <c r="M145" s="3" t="str">
        <f>_xlfn.XLOOKUP(A145,Configuration!$A:$A,Configuration!$B:$B,0)</f>
        <v>Bretagne</v>
      </c>
      <c r="N145" s="3" t="str">
        <f>_xlfn.XLOOKUP($B145,Configuration!$E:$E,Configuration!$F:$F,0)</f>
        <v>N</v>
      </c>
    </row>
    <row r="146" spans="1:14" x14ac:dyDescent="0.25">
      <c r="A146">
        <v>53</v>
      </c>
      <c r="B146">
        <v>49</v>
      </c>
      <c r="C146" s="1">
        <v>44335</v>
      </c>
      <c r="D146">
        <v>90179</v>
      </c>
      <c r="E146">
        <v>32055</v>
      </c>
      <c r="F146">
        <v>424113</v>
      </c>
      <c r="G146" s="3">
        <f t="shared" si="8"/>
        <v>0.21262965294626668</v>
      </c>
      <c r="H146" s="3">
        <f t="shared" si="9"/>
        <v>7.5581271972328126E-2</v>
      </c>
      <c r="I146" s="2">
        <f t="shared" si="10"/>
        <v>333934</v>
      </c>
      <c r="J146" s="2">
        <f t="shared" si="11"/>
        <v>392058</v>
      </c>
      <c r="K146" s="2">
        <f>_xlfn.XLOOKUP($B146,Configuration!$H:$H,Configuration!$I:$I,0)</f>
        <v>49</v>
      </c>
      <c r="L146" s="2" t="str">
        <f>_xlfn.XLOOKUP(A146,Configuration!$A:$A,Configuration!$C:$C,0)</f>
        <v>Métropole</v>
      </c>
      <c r="M146" s="3" t="str">
        <f>_xlfn.XLOOKUP(A146,Configuration!$A:$A,Configuration!$B:$B,0)</f>
        <v>Bretagne</v>
      </c>
      <c r="N146" s="3" t="str">
        <f>_xlfn.XLOOKUP($B146,Configuration!$E:$E,Configuration!$F:$F,0)</f>
        <v>N</v>
      </c>
    </row>
    <row r="147" spans="1:14" x14ac:dyDescent="0.25">
      <c r="A147">
        <v>53</v>
      </c>
      <c r="B147">
        <v>59</v>
      </c>
      <c r="C147" s="1">
        <v>44335</v>
      </c>
      <c r="D147">
        <v>199356</v>
      </c>
      <c r="E147">
        <v>60116</v>
      </c>
      <c r="F147">
        <v>442875</v>
      </c>
      <c r="G147" s="3">
        <f t="shared" si="8"/>
        <v>0.45014055884843351</v>
      </c>
      <c r="H147" s="3">
        <f t="shared" si="9"/>
        <v>0.13574033305108665</v>
      </c>
      <c r="I147" s="2">
        <f t="shared" si="10"/>
        <v>243519</v>
      </c>
      <c r="J147" s="2">
        <f t="shared" si="11"/>
        <v>382759</v>
      </c>
      <c r="K147" s="2">
        <f>_xlfn.XLOOKUP($B147,Configuration!$H:$H,Configuration!$I:$I,0)</f>
        <v>59</v>
      </c>
      <c r="L147" s="2" t="str">
        <f>_xlfn.XLOOKUP(A147,Configuration!$A:$A,Configuration!$C:$C,0)</f>
        <v>Métropole</v>
      </c>
      <c r="M147" s="3" t="str">
        <f>_xlfn.XLOOKUP(A147,Configuration!$A:$A,Configuration!$B:$B,0)</f>
        <v>Bretagne</v>
      </c>
      <c r="N147" s="3" t="str">
        <f>_xlfn.XLOOKUP($B147,Configuration!$E:$E,Configuration!$F:$F,0)</f>
        <v>N</v>
      </c>
    </row>
    <row r="148" spans="1:14" x14ac:dyDescent="0.25">
      <c r="A148">
        <v>53</v>
      </c>
      <c r="B148">
        <v>64</v>
      </c>
      <c r="C148" s="1">
        <v>44335</v>
      </c>
      <c r="D148">
        <v>151074</v>
      </c>
      <c r="E148">
        <v>33990</v>
      </c>
      <c r="F148">
        <v>221005</v>
      </c>
      <c r="G148" s="3">
        <f t="shared" si="8"/>
        <v>0.6835772946313432</v>
      </c>
      <c r="H148" s="3">
        <f t="shared" si="9"/>
        <v>0.15379742539761543</v>
      </c>
      <c r="I148" s="2">
        <f t="shared" si="10"/>
        <v>69931</v>
      </c>
      <c r="J148" s="2">
        <f t="shared" si="11"/>
        <v>187015</v>
      </c>
      <c r="K148" s="2">
        <f>_xlfn.XLOOKUP($B148,Configuration!$H:$H,Configuration!$I:$I,0)</f>
        <v>69</v>
      </c>
      <c r="L148" s="2" t="str">
        <f>_xlfn.XLOOKUP(A148,Configuration!$A:$A,Configuration!$C:$C,0)</f>
        <v>Métropole</v>
      </c>
      <c r="M148" s="3" t="str">
        <f>_xlfn.XLOOKUP(A148,Configuration!$A:$A,Configuration!$B:$B,0)</f>
        <v>Bretagne</v>
      </c>
      <c r="N148" s="3" t="str">
        <f>_xlfn.XLOOKUP($B148,Configuration!$E:$E,Configuration!$F:$F,0)</f>
        <v>Y</v>
      </c>
    </row>
    <row r="149" spans="1:14" x14ac:dyDescent="0.25">
      <c r="A149">
        <v>53</v>
      </c>
      <c r="B149">
        <v>69</v>
      </c>
      <c r="C149" s="1">
        <v>44335</v>
      </c>
      <c r="D149">
        <v>162501</v>
      </c>
      <c r="E149">
        <v>40959</v>
      </c>
      <c r="F149">
        <v>215704</v>
      </c>
      <c r="G149" s="3">
        <f t="shared" si="8"/>
        <v>0.75335181545080299</v>
      </c>
      <c r="H149" s="3">
        <f t="shared" si="9"/>
        <v>0.18988521306976228</v>
      </c>
      <c r="I149" s="2">
        <f t="shared" si="10"/>
        <v>53203</v>
      </c>
      <c r="J149" s="2">
        <f t="shared" si="11"/>
        <v>174745</v>
      </c>
      <c r="K149" s="2">
        <f>_xlfn.XLOOKUP($B149,Configuration!$H:$H,Configuration!$I:$I,0)</f>
        <v>69</v>
      </c>
      <c r="L149" s="2" t="str">
        <f>_xlfn.XLOOKUP(A149,Configuration!$A:$A,Configuration!$C:$C,0)</f>
        <v>Métropole</v>
      </c>
      <c r="M149" s="3" t="str">
        <f>_xlfn.XLOOKUP(A149,Configuration!$A:$A,Configuration!$B:$B,0)</f>
        <v>Bretagne</v>
      </c>
      <c r="N149" s="3" t="str">
        <f>_xlfn.XLOOKUP($B149,Configuration!$E:$E,Configuration!$F:$F,0)</f>
        <v>Y</v>
      </c>
    </row>
    <row r="150" spans="1:14" x14ac:dyDescent="0.25">
      <c r="A150">
        <v>53</v>
      </c>
      <c r="B150">
        <v>74</v>
      </c>
      <c r="C150" s="1">
        <v>44335</v>
      </c>
      <c r="D150">
        <v>177385</v>
      </c>
      <c r="E150">
        <v>90876</v>
      </c>
      <c r="F150">
        <v>195395</v>
      </c>
      <c r="G150" s="3">
        <f t="shared" si="8"/>
        <v>0.90782773356534197</v>
      </c>
      <c r="H150" s="3">
        <f t="shared" si="9"/>
        <v>0.46508866654725045</v>
      </c>
      <c r="I150" s="2">
        <f t="shared" si="10"/>
        <v>18010</v>
      </c>
      <c r="J150" s="2">
        <f t="shared" si="11"/>
        <v>104519</v>
      </c>
      <c r="K150" s="2">
        <f>_xlfn.XLOOKUP($B150,Configuration!$H:$H,Configuration!$I:$I,0)</f>
        <v>79</v>
      </c>
      <c r="L150" s="2" t="str">
        <f>_xlfn.XLOOKUP(A150,Configuration!$A:$A,Configuration!$C:$C,0)</f>
        <v>Métropole</v>
      </c>
      <c r="M150" s="3" t="str">
        <f>_xlfn.XLOOKUP(A150,Configuration!$A:$A,Configuration!$B:$B,0)</f>
        <v>Bretagne</v>
      </c>
      <c r="N150" s="3" t="str">
        <f>_xlfn.XLOOKUP($B150,Configuration!$E:$E,Configuration!$F:$F,0)</f>
        <v>Y</v>
      </c>
    </row>
    <row r="151" spans="1:14" x14ac:dyDescent="0.25">
      <c r="A151">
        <v>53</v>
      </c>
      <c r="B151">
        <v>79</v>
      </c>
      <c r="C151" s="1">
        <v>44335</v>
      </c>
      <c r="D151">
        <v>109036</v>
      </c>
      <c r="E151">
        <v>85187</v>
      </c>
      <c r="F151">
        <v>115507</v>
      </c>
      <c r="G151" s="3">
        <f t="shared" si="8"/>
        <v>0.94397742128182704</v>
      </c>
      <c r="H151" s="3">
        <f t="shared" si="9"/>
        <v>0.73750508627182765</v>
      </c>
      <c r="I151" s="2">
        <f t="shared" si="10"/>
        <v>6471</v>
      </c>
      <c r="J151" s="2">
        <f t="shared" si="11"/>
        <v>30320</v>
      </c>
      <c r="K151" s="2">
        <f>_xlfn.XLOOKUP($B151,Configuration!$H:$H,Configuration!$I:$I,0)</f>
        <v>79</v>
      </c>
      <c r="L151" s="2" t="str">
        <f>_xlfn.XLOOKUP(A151,Configuration!$A:$A,Configuration!$C:$C,0)</f>
        <v>Métropole</v>
      </c>
      <c r="M151" s="3" t="str">
        <f>_xlfn.XLOOKUP(A151,Configuration!$A:$A,Configuration!$B:$B,0)</f>
        <v>Bretagne</v>
      </c>
      <c r="N151" s="3" t="str">
        <f>_xlfn.XLOOKUP($B151,Configuration!$E:$E,Configuration!$F:$F,0)</f>
        <v>Y</v>
      </c>
    </row>
    <row r="152" spans="1:14" x14ac:dyDescent="0.25">
      <c r="A152">
        <v>53</v>
      </c>
      <c r="B152">
        <v>80</v>
      </c>
      <c r="C152" s="1">
        <v>44335</v>
      </c>
      <c r="D152">
        <v>196385</v>
      </c>
      <c r="E152">
        <v>157095</v>
      </c>
      <c r="F152">
        <v>237637</v>
      </c>
      <c r="G152" s="3">
        <f t="shared" si="8"/>
        <v>0.82640750388197126</v>
      </c>
      <c r="H152" s="3">
        <f t="shared" si="9"/>
        <v>0.66107129781978391</v>
      </c>
      <c r="I152" s="2">
        <f t="shared" si="10"/>
        <v>41252</v>
      </c>
      <c r="J152" s="2">
        <f t="shared" si="11"/>
        <v>80542</v>
      </c>
      <c r="K152" s="2">
        <f>_xlfn.XLOOKUP($B152,Configuration!$H:$H,Configuration!$I:$I,0)</f>
        <v>89</v>
      </c>
      <c r="L152" s="2" t="str">
        <f>_xlfn.XLOOKUP(A152,Configuration!$A:$A,Configuration!$C:$C,0)</f>
        <v>Métropole</v>
      </c>
      <c r="M152" s="3" t="str">
        <f>_xlfn.XLOOKUP(A152,Configuration!$A:$A,Configuration!$B:$B,0)</f>
        <v>Bretagne</v>
      </c>
      <c r="N152" s="3" t="str">
        <f>_xlfn.XLOOKUP($B152,Configuration!$E:$E,Configuration!$F:$F,0)</f>
        <v>Y</v>
      </c>
    </row>
    <row r="153" spans="1:14" x14ac:dyDescent="0.25">
      <c r="A153">
        <v>75</v>
      </c>
      <c r="B153">
        <v>24</v>
      </c>
      <c r="C153" s="1">
        <v>44335</v>
      </c>
      <c r="D153">
        <v>36608</v>
      </c>
      <c r="E153">
        <v>11511</v>
      </c>
      <c r="F153">
        <v>448923</v>
      </c>
      <c r="G153" s="3">
        <f t="shared" si="8"/>
        <v>8.1546278537744779E-2</v>
      </c>
      <c r="H153" s="3">
        <f t="shared" si="9"/>
        <v>2.5641368341564143E-2</v>
      </c>
      <c r="I153" s="2">
        <f t="shared" si="10"/>
        <v>412315</v>
      </c>
      <c r="J153" s="2">
        <f t="shared" si="11"/>
        <v>437412</v>
      </c>
      <c r="K153" s="2">
        <f>_xlfn.XLOOKUP($B153,Configuration!$H:$H,Configuration!$I:$I,0)</f>
        <v>29</v>
      </c>
      <c r="L153" s="2" t="str">
        <f>_xlfn.XLOOKUP(A153,Configuration!$A:$A,Configuration!$C:$C,0)</f>
        <v>Métropole</v>
      </c>
      <c r="M153" s="3" t="str">
        <f>_xlfn.XLOOKUP(A153,Configuration!$A:$A,Configuration!$B:$B,0)</f>
        <v>Nouvelle-Aquitaine</v>
      </c>
      <c r="N153" s="3" t="str">
        <f>_xlfn.XLOOKUP($B153,Configuration!$E:$E,Configuration!$F:$F,0)</f>
        <v>N</v>
      </c>
    </row>
    <row r="154" spans="1:14" x14ac:dyDescent="0.25">
      <c r="A154">
        <v>75</v>
      </c>
      <c r="B154">
        <v>29</v>
      </c>
      <c r="C154" s="1">
        <v>44335</v>
      </c>
      <c r="D154">
        <v>34903</v>
      </c>
      <c r="E154">
        <v>13263</v>
      </c>
      <c r="F154">
        <v>288262</v>
      </c>
      <c r="G154" s="3">
        <f t="shared" si="8"/>
        <v>0.12108082230748417</v>
      </c>
      <c r="H154" s="3">
        <f t="shared" si="9"/>
        <v>4.6010226807557016E-2</v>
      </c>
      <c r="I154" s="2">
        <f t="shared" si="10"/>
        <v>253359</v>
      </c>
      <c r="J154" s="2">
        <f t="shared" si="11"/>
        <v>274999</v>
      </c>
      <c r="K154" s="2">
        <f>_xlfn.XLOOKUP($B154,Configuration!$H:$H,Configuration!$I:$I,0)</f>
        <v>29</v>
      </c>
      <c r="L154" s="2" t="str">
        <f>_xlfn.XLOOKUP(A154,Configuration!$A:$A,Configuration!$C:$C,0)</f>
        <v>Métropole</v>
      </c>
      <c r="M154" s="3" t="str">
        <f>_xlfn.XLOOKUP(A154,Configuration!$A:$A,Configuration!$B:$B,0)</f>
        <v>Nouvelle-Aquitaine</v>
      </c>
      <c r="N154" s="3" t="str">
        <f>_xlfn.XLOOKUP($B154,Configuration!$E:$E,Configuration!$F:$F,0)</f>
        <v>N</v>
      </c>
    </row>
    <row r="155" spans="1:14" x14ac:dyDescent="0.25">
      <c r="A155">
        <v>75</v>
      </c>
      <c r="B155">
        <v>39</v>
      </c>
      <c r="C155" s="1">
        <v>44335</v>
      </c>
      <c r="D155">
        <v>103682</v>
      </c>
      <c r="E155">
        <v>37749</v>
      </c>
      <c r="F155">
        <v>679104</v>
      </c>
      <c r="G155" s="3">
        <f t="shared" si="8"/>
        <v>0.15267470078220716</v>
      </c>
      <c r="H155" s="3">
        <f t="shared" si="9"/>
        <v>5.5586478654226744E-2</v>
      </c>
      <c r="I155" s="2">
        <f t="shared" si="10"/>
        <v>575422</v>
      </c>
      <c r="J155" s="2">
        <f t="shared" si="11"/>
        <v>641355</v>
      </c>
      <c r="K155" s="2">
        <f>_xlfn.XLOOKUP($B155,Configuration!$H:$H,Configuration!$I:$I,0)</f>
        <v>39</v>
      </c>
      <c r="L155" s="2" t="str">
        <f>_xlfn.XLOOKUP(A155,Configuration!$A:$A,Configuration!$C:$C,0)</f>
        <v>Métropole</v>
      </c>
      <c r="M155" s="3" t="str">
        <f>_xlfn.XLOOKUP(A155,Configuration!$A:$A,Configuration!$B:$B,0)</f>
        <v>Nouvelle-Aquitaine</v>
      </c>
      <c r="N155" s="3" t="str">
        <f>_xlfn.XLOOKUP($B155,Configuration!$E:$E,Configuration!$F:$F,0)</f>
        <v>N</v>
      </c>
    </row>
    <row r="156" spans="1:14" x14ac:dyDescent="0.25">
      <c r="A156">
        <v>75</v>
      </c>
      <c r="B156">
        <v>49</v>
      </c>
      <c r="C156" s="1">
        <v>44335</v>
      </c>
      <c r="D156">
        <v>172451</v>
      </c>
      <c r="E156">
        <v>57534</v>
      </c>
      <c r="F156">
        <v>757513</v>
      </c>
      <c r="G156" s="3">
        <f t="shared" si="8"/>
        <v>0.22765417887217776</v>
      </c>
      <c r="H156" s="3">
        <f t="shared" si="9"/>
        <v>7.5951171795071507E-2</v>
      </c>
      <c r="I156" s="2">
        <f t="shared" si="10"/>
        <v>585062</v>
      </c>
      <c r="J156" s="2">
        <f t="shared" si="11"/>
        <v>699979</v>
      </c>
      <c r="K156" s="2">
        <f>_xlfn.XLOOKUP($B156,Configuration!$H:$H,Configuration!$I:$I,0)</f>
        <v>49</v>
      </c>
      <c r="L156" s="2" t="str">
        <f>_xlfn.XLOOKUP(A156,Configuration!$A:$A,Configuration!$C:$C,0)</f>
        <v>Métropole</v>
      </c>
      <c r="M156" s="3" t="str">
        <f>_xlfn.XLOOKUP(A156,Configuration!$A:$A,Configuration!$B:$B,0)</f>
        <v>Nouvelle-Aquitaine</v>
      </c>
      <c r="N156" s="3" t="str">
        <f>_xlfn.XLOOKUP($B156,Configuration!$E:$E,Configuration!$F:$F,0)</f>
        <v>N</v>
      </c>
    </row>
    <row r="157" spans="1:14" x14ac:dyDescent="0.25">
      <c r="A157">
        <v>75</v>
      </c>
      <c r="B157">
        <v>59</v>
      </c>
      <c r="C157" s="1">
        <v>44335</v>
      </c>
      <c r="D157">
        <v>368678</v>
      </c>
      <c r="E157">
        <v>116684</v>
      </c>
      <c r="F157">
        <v>804241</v>
      </c>
      <c r="G157" s="3">
        <f t="shared" si="8"/>
        <v>0.45841731520775492</v>
      </c>
      <c r="H157" s="3">
        <f t="shared" si="9"/>
        <v>0.14508586356577194</v>
      </c>
      <c r="I157" s="2">
        <f t="shared" si="10"/>
        <v>435563</v>
      </c>
      <c r="J157" s="2">
        <f t="shared" si="11"/>
        <v>687557</v>
      </c>
      <c r="K157" s="2">
        <f>_xlfn.XLOOKUP($B157,Configuration!$H:$H,Configuration!$I:$I,0)</f>
        <v>59</v>
      </c>
      <c r="L157" s="2" t="str">
        <f>_xlfn.XLOOKUP(A157,Configuration!$A:$A,Configuration!$C:$C,0)</f>
        <v>Métropole</v>
      </c>
      <c r="M157" s="3" t="str">
        <f>_xlfn.XLOOKUP(A157,Configuration!$A:$A,Configuration!$B:$B,0)</f>
        <v>Nouvelle-Aquitaine</v>
      </c>
      <c r="N157" s="3" t="str">
        <f>_xlfn.XLOOKUP($B157,Configuration!$E:$E,Configuration!$F:$F,0)</f>
        <v>N</v>
      </c>
    </row>
    <row r="158" spans="1:14" x14ac:dyDescent="0.25">
      <c r="A158">
        <v>75</v>
      </c>
      <c r="B158">
        <v>64</v>
      </c>
      <c r="C158" s="1">
        <v>44335</v>
      </c>
      <c r="D158">
        <v>264036</v>
      </c>
      <c r="E158">
        <v>75357</v>
      </c>
      <c r="F158">
        <v>404276</v>
      </c>
      <c r="G158" s="3">
        <f t="shared" si="8"/>
        <v>0.65310827256626658</v>
      </c>
      <c r="H158" s="3">
        <f t="shared" si="9"/>
        <v>0.18639988522692419</v>
      </c>
      <c r="I158" s="2">
        <f t="shared" si="10"/>
        <v>140240</v>
      </c>
      <c r="J158" s="2">
        <f t="shared" si="11"/>
        <v>328919</v>
      </c>
      <c r="K158" s="2">
        <f>_xlfn.XLOOKUP($B158,Configuration!$H:$H,Configuration!$I:$I,0)</f>
        <v>69</v>
      </c>
      <c r="L158" s="2" t="str">
        <f>_xlfn.XLOOKUP(A158,Configuration!$A:$A,Configuration!$C:$C,0)</f>
        <v>Métropole</v>
      </c>
      <c r="M158" s="3" t="str">
        <f>_xlfn.XLOOKUP(A158,Configuration!$A:$A,Configuration!$B:$B,0)</f>
        <v>Nouvelle-Aquitaine</v>
      </c>
      <c r="N158" s="3" t="str">
        <f>_xlfn.XLOOKUP($B158,Configuration!$E:$E,Configuration!$F:$F,0)</f>
        <v>Y</v>
      </c>
    </row>
    <row r="159" spans="1:14" x14ac:dyDescent="0.25">
      <c r="A159">
        <v>75</v>
      </c>
      <c r="B159">
        <v>69</v>
      </c>
      <c r="C159" s="1">
        <v>44335</v>
      </c>
      <c r="D159">
        <v>292918</v>
      </c>
      <c r="E159">
        <v>95496</v>
      </c>
      <c r="F159">
        <v>405407</v>
      </c>
      <c r="G159" s="3">
        <f t="shared" si="8"/>
        <v>0.72252822472231604</v>
      </c>
      <c r="H159" s="3">
        <f t="shared" si="9"/>
        <v>0.23555587348023097</v>
      </c>
      <c r="I159" s="2">
        <f t="shared" si="10"/>
        <v>112489</v>
      </c>
      <c r="J159" s="2">
        <f t="shared" si="11"/>
        <v>309911</v>
      </c>
      <c r="K159" s="2">
        <f>_xlfn.XLOOKUP($B159,Configuration!$H:$H,Configuration!$I:$I,0)</f>
        <v>69</v>
      </c>
      <c r="L159" s="2" t="str">
        <f>_xlfn.XLOOKUP(A159,Configuration!$A:$A,Configuration!$C:$C,0)</f>
        <v>Métropole</v>
      </c>
      <c r="M159" s="3" t="str">
        <f>_xlfn.XLOOKUP(A159,Configuration!$A:$A,Configuration!$B:$B,0)</f>
        <v>Nouvelle-Aquitaine</v>
      </c>
      <c r="N159" s="3" t="str">
        <f>_xlfn.XLOOKUP($B159,Configuration!$E:$E,Configuration!$F:$F,0)</f>
        <v>Y</v>
      </c>
    </row>
    <row r="160" spans="1:14" x14ac:dyDescent="0.25">
      <c r="A160">
        <v>75</v>
      </c>
      <c r="B160">
        <v>74</v>
      </c>
      <c r="C160" s="1">
        <v>44335</v>
      </c>
      <c r="D160">
        <v>317109</v>
      </c>
      <c r="E160">
        <v>178393</v>
      </c>
      <c r="F160">
        <v>367546</v>
      </c>
      <c r="G160" s="3">
        <f t="shared" si="8"/>
        <v>0.86277363921794825</v>
      </c>
      <c r="H160" s="3">
        <f t="shared" si="9"/>
        <v>0.48536237641002761</v>
      </c>
      <c r="I160" s="2">
        <f t="shared" si="10"/>
        <v>50437</v>
      </c>
      <c r="J160" s="2">
        <f t="shared" si="11"/>
        <v>189153</v>
      </c>
      <c r="K160" s="2">
        <f>_xlfn.XLOOKUP($B160,Configuration!$H:$H,Configuration!$I:$I,0)</f>
        <v>79</v>
      </c>
      <c r="L160" s="2" t="str">
        <f>_xlfn.XLOOKUP(A160,Configuration!$A:$A,Configuration!$C:$C,0)</f>
        <v>Métropole</v>
      </c>
      <c r="M160" s="3" t="str">
        <f>_xlfn.XLOOKUP(A160,Configuration!$A:$A,Configuration!$B:$B,0)</f>
        <v>Nouvelle-Aquitaine</v>
      </c>
      <c r="N160" s="3" t="str">
        <f>_xlfn.XLOOKUP($B160,Configuration!$E:$E,Configuration!$F:$F,0)</f>
        <v>Y</v>
      </c>
    </row>
    <row r="161" spans="1:14" x14ac:dyDescent="0.25">
      <c r="A161">
        <v>75</v>
      </c>
      <c r="B161">
        <v>79</v>
      </c>
      <c r="C161" s="1">
        <v>44335</v>
      </c>
      <c r="D161">
        <v>208776</v>
      </c>
      <c r="E161">
        <v>166634</v>
      </c>
      <c r="F161">
        <v>233838</v>
      </c>
      <c r="G161" s="3">
        <f t="shared" si="8"/>
        <v>0.8928232365996972</v>
      </c>
      <c r="H161" s="3">
        <f t="shared" si="9"/>
        <v>0.71260445265525707</v>
      </c>
      <c r="I161" s="2">
        <f t="shared" si="10"/>
        <v>25062</v>
      </c>
      <c r="J161" s="2">
        <f t="shared" si="11"/>
        <v>67204</v>
      </c>
      <c r="K161" s="2">
        <f>_xlfn.XLOOKUP($B161,Configuration!$H:$H,Configuration!$I:$I,0)</f>
        <v>79</v>
      </c>
      <c r="L161" s="2" t="str">
        <f>_xlfn.XLOOKUP(A161,Configuration!$A:$A,Configuration!$C:$C,0)</f>
        <v>Métropole</v>
      </c>
      <c r="M161" s="3" t="str">
        <f>_xlfn.XLOOKUP(A161,Configuration!$A:$A,Configuration!$B:$B,0)</f>
        <v>Nouvelle-Aquitaine</v>
      </c>
      <c r="N161" s="3" t="str">
        <f>_xlfn.XLOOKUP($B161,Configuration!$E:$E,Configuration!$F:$F,0)</f>
        <v>Y</v>
      </c>
    </row>
    <row r="162" spans="1:14" x14ac:dyDescent="0.25">
      <c r="A162">
        <v>75</v>
      </c>
      <c r="B162">
        <v>80</v>
      </c>
      <c r="C162" s="1">
        <v>44335</v>
      </c>
      <c r="D162">
        <v>356079</v>
      </c>
      <c r="E162">
        <v>286390</v>
      </c>
      <c r="F162">
        <v>459094</v>
      </c>
      <c r="G162" s="3">
        <f t="shared" si="8"/>
        <v>0.77561240181749269</v>
      </c>
      <c r="H162" s="3">
        <f t="shared" si="9"/>
        <v>0.62381560203357045</v>
      </c>
      <c r="I162" s="2">
        <f t="shared" si="10"/>
        <v>103015</v>
      </c>
      <c r="J162" s="2">
        <f t="shared" si="11"/>
        <v>172704</v>
      </c>
      <c r="K162" s="2">
        <f>_xlfn.XLOOKUP($B162,Configuration!$H:$H,Configuration!$I:$I,0)</f>
        <v>89</v>
      </c>
      <c r="L162" s="2" t="str">
        <f>_xlfn.XLOOKUP(A162,Configuration!$A:$A,Configuration!$C:$C,0)</f>
        <v>Métropole</v>
      </c>
      <c r="M162" s="3" t="str">
        <f>_xlfn.XLOOKUP(A162,Configuration!$A:$A,Configuration!$B:$B,0)</f>
        <v>Nouvelle-Aquitaine</v>
      </c>
      <c r="N162" s="3" t="str">
        <f>_xlfn.XLOOKUP($B162,Configuration!$E:$E,Configuration!$F:$F,0)</f>
        <v>Y</v>
      </c>
    </row>
    <row r="163" spans="1:14" x14ac:dyDescent="0.25">
      <c r="A163">
        <v>76</v>
      </c>
      <c r="B163">
        <v>24</v>
      </c>
      <c r="C163" s="1">
        <v>44335</v>
      </c>
      <c r="D163">
        <v>38077</v>
      </c>
      <c r="E163">
        <v>11309</v>
      </c>
      <c r="F163">
        <v>471999</v>
      </c>
      <c r="G163" s="3">
        <f t="shared" si="8"/>
        <v>8.0671781084281954E-2</v>
      </c>
      <c r="H163" s="3">
        <f t="shared" si="9"/>
        <v>2.3959796524992638E-2</v>
      </c>
      <c r="I163" s="2">
        <f t="shared" si="10"/>
        <v>433922</v>
      </c>
      <c r="J163" s="2">
        <f t="shared" si="11"/>
        <v>460690</v>
      </c>
      <c r="K163" s="2">
        <f>_xlfn.XLOOKUP($B163,Configuration!$H:$H,Configuration!$I:$I,0)</f>
        <v>29</v>
      </c>
      <c r="L163" s="2" t="str">
        <f>_xlfn.XLOOKUP(A163,Configuration!$A:$A,Configuration!$C:$C,0)</f>
        <v>Métropole</v>
      </c>
      <c r="M163" s="3" t="str">
        <f>_xlfn.XLOOKUP(A163,Configuration!$A:$A,Configuration!$B:$B,0)</f>
        <v>Occitanie</v>
      </c>
      <c r="N163" s="3" t="str">
        <f>_xlfn.XLOOKUP($B163,Configuration!$E:$E,Configuration!$F:$F,0)</f>
        <v>N</v>
      </c>
    </row>
    <row r="164" spans="1:14" x14ac:dyDescent="0.25">
      <c r="A164">
        <v>76</v>
      </c>
      <c r="B164">
        <v>29</v>
      </c>
      <c r="C164" s="1">
        <v>44335</v>
      </c>
      <c r="D164">
        <v>35059</v>
      </c>
      <c r="E164">
        <v>12973</v>
      </c>
      <c r="F164">
        <v>306711</v>
      </c>
      <c r="G164" s="3">
        <f t="shared" si="8"/>
        <v>0.11430630137164953</v>
      </c>
      <c r="H164" s="3">
        <f t="shared" si="9"/>
        <v>4.2297146173433622E-2</v>
      </c>
      <c r="I164" s="2">
        <f t="shared" si="10"/>
        <v>271652</v>
      </c>
      <c r="J164" s="2">
        <f t="shared" si="11"/>
        <v>293738</v>
      </c>
      <c r="K164" s="2">
        <f>_xlfn.XLOOKUP($B164,Configuration!$H:$H,Configuration!$I:$I,0)</f>
        <v>29</v>
      </c>
      <c r="L164" s="2" t="str">
        <f>_xlfn.XLOOKUP(A164,Configuration!$A:$A,Configuration!$C:$C,0)</f>
        <v>Métropole</v>
      </c>
      <c r="M164" s="3" t="str">
        <f>_xlfn.XLOOKUP(A164,Configuration!$A:$A,Configuration!$B:$B,0)</f>
        <v>Occitanie</v>
      </c>
      <c r="N164" s="3" t="str">
        <f>_xlfn.XLOOKUP($B164,Configuration!$E:$E,Configuration!$F:$F,0)</f>
        <v>N</v>
      </c>
    </row>
    <row r="165" spans="1:14" x14ac:dyDescent="0.25">
      <c r="A165">
        <v>76</v>
      </c>
      <c r="B165">
        <v>39</v>
      </c>
      <c r="C165" s="1">
        <v>44335</v>
      </c>
      <c r="D165">
        <v>101993</v>
      </c>
      <c r="E165">
        <v>36077</v>
      </c>
      <c r="F165">
        <v>694345</v>
      </c>
      <c r="G165" s="3">
        <f t="shared" si="8"/>
        <v>0.14689095478472516</v>
      </c>
      <c r="H165" s="3">
        <f t="shared" si="9"/>
        <v>5.1958320431485787E-2</v>
      </c>
      <c r="I165" s="2">
        <f t="shared" si="10"/>
        <v>592352</v>
      </c>
      <c r="J165" s="2">
        <f t="shared" si="11"/>
        <v>658268</v>
      </c>
      <c r="K165" s="2">
        <f>_xlfn.XLOOKUP($B165,Configuration!$H:$H,Configuration!$I:$I,0)</f>
        <v>39</v>
      </c>
      <c r="L165" s="2" t="str">
        <f>_xlfn.XLOOKUP(A165,Configuration!$A:$A,Configuration!$C:$C,0)</f>
        <v>Métropole</v>
      </c>
      <c r="M165" s="3" t="str">
        <f>_xlfn.XLOOKUP(A165,Configuration!$A:$A,Configuration!$B:$B,0)</f>
        <v>Occitanie</v>
      </c>
      <c r="N165" s="3" t="str">
        <f>_xlfn.XLOOKUP($B165,Configuration!$E:$E,Configuration!$F:$F,0)</f>
        <v>N</v>
      </c>
    </row>
    <row r="166" spans="1:14" x14ac:dyDescent="0.25">
      <c r="A166">
        <v>76</v>
      </c>
      <c r="B166">
        <v>49</v>
      </c>
      <c r="C166" s="1">
        <v>44335</v>
      </c>
      <c r="D166">
        <v>175772</v>
      </c>
      <c r="E166">
        <v>56941</v>
      </c>
      <c r="F166">
        <v>740353</v>
      </c>
      <c r="G166" s="3">
        <f t="shared" si="8"/>
        <v>0.23741647565418117</v>
      </c>
      <c r="H166" s="3">
        <f t="shared" si="9"/>
        <v>7.691060885820683E-2</v>
      </c>
      <c r="I166" s="2">
        <f t="shared" si="10"/>
        <v>564581</v>
      </c>
      <c r="J166" s="2">
        <f t="shared" si="11"/>
        <v>683412</v>
      </c>
      <c r="K166" s="2">
        <f>_xlfn.XLOOKUP($B166,Configuration!$H:$H,Configuration!$I:$I,0)</f>
        <v>49</v>
      </c>
      <c r="L166" s="2" t="str">
        <f>_xlfn.XLOOKUP(A166,Configuration!$A:$A,Configuration!$C:$C,0)</f>
        <v>Métropole</v>
      </c>
      <c r="M166" s="3" t="str">
        <f>_xlfn.XLOOKUP(A166,Configuration!$A:$A,Configuration!$B:$B,0)</f>
        <v>Occitanie</v>
      </c>
      <c r="N166" s="3" t="str">
        <f>_xlfn.XLOOKUP($B166,Configuration!$E:$E,Configuration!$F:$F,0)</f>
        <v>N</v>
      </c>
    </row>
    <row r="167" spans="1:14" x14ac:dyDescent="0.25">
      <c r="A167">
        <v>76</v>
      </c>
      <c r="B167">
        <v>59</v>
      </c>
      <c r="C167" s="1">
        <v>44335</v>
      </c>
      <c r="D167">
        <v>358845</v>
      </c>
      <c r="E167">
        <v>117479</v>
      </c>
      <c r="F167">
        <v>786358</v>
      </c>
      <c r="G167" s="3">
        <f t="shared" si="8"/>
        <v>0.45633795294255286</v>
      </c>
      <c r="H167" s="3">
        <f t="shared" si="9"/>
        <v>0.14939633093323906</v>
      </c>
      <c r="I167" s="2">
        <f t="shared" si="10"/>
        <v>427513</v>
      </c>
      <c r="J167" s="2">
        <f t="shared" si="11"/>
        <v>668879</v>
      </c>
      <c r="K167" s="2">
        <f>_xlfn.XLOOKUP($B167,Configuration!$H:$H,Configuration!$I:$I,0)</f>
        <v>59</v>
      </c>
      <c r="L167" s="2" t="str">
        <f>_xlfn.XLOOKUP(A167,Configuration!$A:$A,Configuration!$C:$C,0)</f>
        <v>Métropole</v>
      </c>
      <c r="M167" s="3" t="str">
        <f>_xlfn.XLOOKUP(A167,Configuration!$A:$A,Configuration!$B:$B,0)</f>
        <v>Occitanie</v>
      </c>
      <c r="N167" s="3" t="str">
        <f>_xlfn.XLOOKUP($B167,Configuration!$E:$E,Configuration!$F:$F,0)</f>
        <v>N</v>
      </c>
    </row>
    <row r="168" spans="1:14" x14ac:dyDescent="0.25">
      <c r="A168">
        <v>76</v>
      </c>
      <c r="B168">
        <v>64</v>
      </c>
      <c r="C168" s="1">
        <v>44335</v>
      </c>
      <c r="D168">
        <v>238700</v>
      </c>
      <c r="E168">
        <v>75002</v>
      </c>
      <c r="F168">
        <v>378662</v>
      </c>
      <c r="G168" s="3">
        <f t="shared" si="8"/>
        <v>0.63037748704649532</v>
      </c>
      <c r="H168" s="3">
        <f t="shared" si="9"/>
        <v>0.19807110298894529</v>
      </c>
      <c r="I168" s="2">
        <f t="shared" si="10"/>
        <v>139962</v>
      </c>
      <c r="J168" s="2">
        <f t="shared" si="11"/>
        <v>303660</v>
      </c>
      <c r="K168" s="2">
        <f>_xlfn.XLOOKUP($B168,Configuration!$H:$H,Configuration!$I:$I,0)</f>
        <v>69</v>
      </c>
      <c r="L168" s="2" t="str">
        <f>_xlfn.XLOOKUP(A168,Configuration!$A:$A,Configuration!$C:$C,0)</f>
        <v>Métropole</v>
      </c>
      <c r="M168" s="3" t="str">
        <f>_xlfn.XLOOKUP(A168,Configuration!$A:$A,Configuration!$B:$B,0)</f>
        <v>Occitanie</v>
      </c>
      <c r="N168" s="3" t="str">
        <f>_xlfn.XLOOKUP($B168,Configuration!$E:$E,Configuration!$F:$F,0)</f>
        <v>Y</v>
      </c>
    </row>
    <row r="169" spans="1:14" x14ac:dyDescent="0.25">
      <c r="A169">
        <v>76</v>
      </c>
      <c r="B169">
        <v>69</v>
      </c>
      <c r="C169" s="1">
        <v>44335</v>
      </c>
      <c r="D169">
        <v>260164</v>
      </c>
      <c r="E169">
        <v>93986</v>
      </c>
      <c r="F169">
        <v>375224</v>
      </c>
      <c r="G169" s="3">
        <f t="shared" si="8"/>
        <v>0.69335650171630814</v>
      </c>
      <c r="H169" s="3">
        <f t="shared" si="9"/>
        <v>0.25047971345116515</v>
      </c>
      <c r="I169" s="2">
        <f t="shared" si="10"/>
        <v>115060</v>
      </c>
      <c r="J169" s="2">
        <f t="shared" si="11"/>
        <v>281238</v>
      </c>
      <c r="K169" s="2">
        <f>_xlfn.XLOOKUP($B169,Configuration!$H:$H,Configuration!$I:$I,0)</f>
        <v>69</v>
      </c>
      <c r="L169" s="2" t="str">
        <f>_xlfn.XLOOKUP(A169,Configuration!$A:$A,Configuration!$C:$C,0)</f>
        <v>Métropole</v>
      </c>
      <c r="M169" s="3" t="str">
        <f>_xlfn.XLOOKUP(A169,Configuration!$A:$A,Configuration!$B:$B,0)</f>
        <v>Occitanie</v>
      </c>
      <c r="N169" s="3" t="str">
        <f>_xlfn.XLOOKUP($B169,Configuration!$E:$E,Configuration!$F:$F,0)</f>
        <v>Y</v>
      </c>
    </row>
    <row r="170" spans="1:14" x14ac:dyDescent="0.25">
      <c r="A170">
        <v>76</v>
      </c>
      <c r="B170">
        <v>74</v>
      </c>
      <c r="C170" s="1">
        <v>44335</v>
      </c>
      <c r="D170">
        <v>284491</v>
      </c>
      <c r="E170">
        <v>167215</v>
      </c>
      <c r="F170">
        <v>346007</v>
      </c>
      <c r="G170" s="3">
        <f t="shared" si="8"/>
        <v>0.82221168935888578</v>
      </c>
      <c r="H170" s="3">
        <f t="shared" si="9"/>
        <v>0.48327056967055582</v>
      </c>
      <c r="I170" s="2">
        <f t="shared" si="10"/>
        <v>61516</v>
      </c>
      <c r="J170" s="2">
        <f t="shared" si="11"/>
        <v>178792</v>
      </c>
      <c r="K170" s="2">
        <f>_xlfn.XLOOKUP($B170,Configuration!$H:$H,Configuration!$I:$I,0)</f>
        <v>79</v>
      </c>
      <c r="L170" s="2" t="str">
        <f>_xlfn.XLOOKUP(A170,Configuration!$A:$A,Configuration!$C:$C,0)</f>
        <v>Métropole</v>
      </c>
      <c r="M170" s="3" t="str">
        <f>_xlfn.XLOOKUP(A170,Configuration!$A:$A,Configuration!$B:$B,0)</f>
        <v>Occitanie</v>
      </c>
      <c r="N170" s="3" t="str">
        <f>_xlfn.XLOOKUP($B170,Configuration!$E:$E,Configuration!$F:$F,0)</f>
        <v>Y</v>
      </c>
    </row>
    <row r="171" spans="1:14" x14ac:dyDescent="0.25">
      <c r="A171">
        <v>76</v>
      </c>
      <c r="B171">
        <v>79</v>
      </c>
      <c r="C171" s="1">
        <v>44335</v>
      </c>
      <c r="D171">
        <v>196612</v>
      </c>
      <c r="E171">
        <v>156811</v>
      </c>
      <c r="F171">
        <v>226463</v>
      </c>
      <c r="G171" s="3">
        <f t="shared" si="8"/>
        <v>0.86818597298454936</v>
      </c>
      <c r="H171" s="3">
        <f t="shared" si="9"/>
        <v>0.69243540887473887</v>
      </c>
      <c r="I171" s="2">
        <f t="shared" si="10"/>
        <v>29851</v>
      </c>
      <c r="J171" s="2">
        <f t="shared" si="11"/>
        <v>69652</v>
      </c>
      <c r="K171" s="2">
        <f>_xlfn.XLOOKUP($B171,Configuration!$H:$H,Configuration!$I:$I,0)</f>
        <v>79</v>
      </c>
      <c r="L171" s="2" t="str">
        <f>_xlfn.XLOOKUP(A171,Configuration!$A:$A,Configuration!$C:$C,0)</f>
        <v>Métropole</v>
      </c>
      <c r="M171" s="3" t="str">
        <f>_xlfn.XLOOKUP(A171,Configuration!$A:$A,Configuration!$B:$B,0)</f>
        <v>Occitanie</v>
      </c>
      <c r="N171" s="3" t="str">
        <f>_xlfn.XLOOKUP($B171,Configuration!$E:$E,Configuration!$F:$F,0)</f>
        <v>Y</v>
      </c>
    </row>
    <row r="172" spans="1:14" x14ac:dyDescent="0.25">
      <c r="A172">
        <v>76</v>
      </c>
      <c r="B172">
        <v>80</v>
      </c>
      <c r="C172" s="1">
        <v>44335</v>
      </c>
      <c r="D172">
        <v>314804</v>
      </c>
      <c r="E172">
        <v>253290</v>
      </c>
      <c r="F172">
        <v>421210</v>
      </c>
      <c r="G172" s="3">
        <f t="shared" si="8"/>
        <v>0.74738016666270979</v>
      </c>
      <c r="H172" s="3">
        <f t="shared" si="9"/>
        <v>0.60133899954891856</v>
      </c>
      <c r="I172" s="2">
        <f t="shared" si="10"/>
        <v>106406</v>
      </c>
      <c r="J172" s="2">
        <f t="shared" si="11"/>
        <v>167920</v>
      </c>
      <c r="K172" s="2">
        <f>_xlfn.XLOOKUP($B172,Configuration!$H:$H,Configuration!$I:$I,0)</f>
        <v>89</v>
      </c>
      <c r="L172" s="2" t="str">
        <f>_xlfn.XLOOKUP(A172,Configuration!$A:$A,Configuration!$C:$C,0)</f>
        <v>Métropole</v>
      </c>
      <c r="M172" s="3" t="str">
        <f>_xlfn.XLOOKUP(A172,Configuration!$A:$A,Configuration!$B:$B,0)</f>
        <v>Occitanie</v>
      </c>
      <c r="N172" s="3" t="str">
        <f>_xlfn.XLOOKUP($B172,Configuration!$E:$E,Configuration!$F:$F,0)</f>
        <v>Y</v>
      </c>
    </row>
    <row r="173" spans="1:14" x14ac:dyDescent="0.25">
      <c r="A173">
        <v>84</v>
      </c>
      <c r="B173">
        <v>24</v>
      </c>
      <c r="C173" s="1">
        <v>44335</v>
      </c>
      <c r="D173">
        <v>67102</v>
      </c>
      <c r="E173">
        <v>19322</v>
      </c>
      <c r="F173">
        <v>649658</v>
      </c>
      <c r="G173" s="3">
        <f t="shared" si="8"/>
        <v>0.1032881916331362</v>
      </c>
      <c r="H173" s="3">
        <f t="shared" si="9"/>
        <v>2.9741802609988641E-2</v>
      </c>
      <c r="I173" s="2">
        <f t="shared" si="10"/>
        <v>582556</v>
      </c>
      <c r="J173" s="2">
        <f t="shared" si="11"/>
        <v>630336</v>
      </c>
      <c r="K173" s="2">
        <f>_xlfn.XLOOKUP($B173,Configuration!$H:$H,Configuration!$I:$I,0)</f>
        <v>29</v>
      </c>
      <c r="L173" s="2" t="str">
        <f>_xlfn.XLOOKUP(A173,Configuration!$A:$A,Configuration!$C:$C,0)</f>
        <v>Métropole</v>
      </c>
      <c r="M173" s="3" t="str">
        <f>_xlfn.XLOOKUP(A173,Configuration!$A:$A,Configuration!$B:$B,0)</f>
        <v>Auvergne-Rhône-Alpes</v>
      </c>
      <c r="N173" s="3" t="str">
        <f>_xlfn.XLOOKUP($B173,Configuration!$E:$E,Configuration!$F:$F,0)</f>
        <v>N</v>
      </c>
    </row>
    <row r="174" spans="1:14" x14ac:dyDescent="0.25">
      <c r="A174">
        <v>84</v>
      </c>
      <c r="B174">
        <v>29</v>
      </c>
      <c r="C174" s="1">
        <v>44335</v>
      </c>
      <c r="D174">
        <v>58086</v>
      </c>
      <c r="E174">
        <v>19972</v>
      </c>
      <c r="F174">
        <v>444164</v>
      </c>
      <c r="G174" s="3">
        <f t="shared" si="8"/>
        <v>0.13077601966841076</v>
      </c>
      <c r="H174" s="3">
        <f t="shared" si="9"/>
        <v>4.4965373150457941E-2</v>
      </c>
      <c r="I174" s="2">
        <f t="shared" si="10"/>
        <v>386078</v>
      </c>
      <c r="J174" s="2">
        <f t="shared" si="11"/>
        <v>424192</v>
      </c>
      <c r="K174" s="2">
        <f>_xlfn.XLOOKUP($B174,Configuration!$H:$H,Configuration!$I:$I,0)</f>
        <v>29</v>
      </c>
      <c r="L174" s="2" t="str">
        <f>_xlfn.XLOOKUP(A174,Configuration!$A:$A,Configuration!$C:$C,0)</f>
        <v>Métropole</v>
      </c>
      <c r="M174" s="3" t="str">
        <f>_xlfn.XLOOKUP(A174,Configuration!$A:$A,Configuration!$B:$B,0)</f>
        <v>Auvergne-Rhône-Alpes</v>
      </c>
      <c r="N174" s="3" t="str">
        <f>_xlfn.XLOOKUP($B174,Configuration!$E:$E,Configuration!$F:$F,0)</f>
        <v>N</v>
      </c>
    </row>
    <row r="175" spans="1:14" x14ac:dyDescent="0.25">
      <c r="A175">
        <v>84</v>
      </c>
      <c r="B175">
        <v>39</v>
      </c>
      <c r="C175" s="1">
        <v>44335</v>
      </c>
      <c r="D175">
        <v>164329</v>
      </c>
      <c r="E175">
        <v>53360</v>
      </c>
      <c r="F175">
        <v>1005784</v>
      </c>
      <c r="G175" s="3">
        <f t="shared" si="8"/>
        <v>0.16338398701908163</v>
      </c>
      <c r="H175" s="3">
        <f t="shared" si="9"/>
        <v>5.3053140634569652E-2</v>
      </c>
      <c r="I175" s="2">
        <f t="shared" si="10"/>
        <v>841455</v>
      </c>
      <c r="J175" s="2">
        <f t="shared" si="11"/>
        <v>952424</v>
      </c>
      <c r="K175" s="2">
        <f>_xlfn.XLOOKUP($B175,Configuration!$H:$H,Configuration!$I:$I,0)</f>
        <v>39</v>
      </c>
      <c r="L175" s="2" t="str">
        <f>_xlfn.XLOOKUP(A175,Configuration!$A:$A,Configuration!$C:$C,0)</f>
        <v>Métropole</v>
      </c>
      <c r="M175" s="3" t="str">
        <f>_xlfn.XLOOKUP(A175,Configuration!$A:$A,Configuration!$B:$B,0)</f>
        <v>Auvergne-Rhône-Alpes</v>
      </c>
      <c r="N175" s="3" t="str">
        <f>_xlfn.XLOOKUP($B175,Configuration!$E:$E,Configuration!$F:$F,0)</f>
        <v>N</v>
      </c>
    </row>
    <row r="176" spans="1:14" x14ac:dyDescent="0.25">
      <c r="A176">
        <v>84</v>
      </c>
      <c r="B176">
        <v>49</v>
      </c>
      <c r="C176" s="1">
        <v>44335</v>
      </c>
      <c r="D176">
        <v>255483</v>
      </c>
      <c r="E176">
        <v>77896</v>
      </c>
      <c r="F176">
        <v>1035354</v>
      </c>
      <c r="G176" s="3">
        <f t="shared" si="8"/>
        <v>0.24675907950324236</v>
      </c>
      <c r="H176" s="3">
        <f t="shared" si="9"/>
        <v>7.5236102820870926E-2</v>
      </c>
      <c r="I176" s="2">
        <f t="shared" si="10"/>
        <v>779871</v>
      </c>
      <c r="J176" s="2">
        <f t="shared" si="11"/>
        <v>957458</v>
      </c>
      <c r="K176" s="2">
        <f>_xlfn.XLOOKUP($B176,Configuration!$H:$H,Configuration!$I:$I,0)</f>
        <v>49</v>
      </c>
      <c r="L176" s="2" t="str">
        <f>_xlfn.XLOOKUP(A176,Configuration!$A:$A,Configuration!$C:$C,0)</f>
        <v>Métropole</v>
      </c>
      <c r="M176" s="3" t="str">
        <f>_xlfn.XLOOKUP(A176,Configuration!$A:$A,Configuration!$B:$B,0)</f>
        <v>Auvergne-Rhône-Alpes</v>
      </c>
      <c r="N176" s="3" t="str">
        <f>_xlfn.XLOOKUP($B176,Configuration!$E:$E,Configuration!$F:$F,0)</f>
        <v>N</v>
      </c>
    </row>
    <row r="177" spans="1:14" x14ac:dyDescent="0.25">
      <c r="A177">
        <v>84</v>
      </c>
      <c r="B177">
        <v>59</v>
      </c>
      <c r="C177" s="1">
        <v>44335</v>
      </c>
      <c r="D177">
        <v>483732</v>
      </c>
      <c r="E177">
        <v>152127</v>
      </c>
      <c r="F177">
        <v>1044459</v>
      </c>
      <c r="G177" s="3">
        <f t="shared" si="8"/>
        <v>0.46314120515980045</v>
      </c>
      <c r="H177" s="3">
        <f t="shared" si="9"/>
        <v>0.14565148081446949</v>
      </c>
      <c r="I177" s="2">
        <f t="shared" si="10"/>
        <v>560727</v>
      </c>
      <c r="J177" s="2">
        <f t="shared" si="11"/>
        <v>892332</v>
      </c>
      <c r="K177" s="2">
        <f>_xlfn.XLOOKUP($B177,Configuration!$H:$H,Configuration!$I:$I,0)</f>
        <v>59</v>
      </c>
      <c r="L177" s="2" t="str">
        <f>_xlfn.XLOOKUP(A177,Configuration!$A:$A,Configuration!$C:$C,0)</f>
        <v>Métropole</v>
      </c>
      <c r="M177" s="3" t="str">
        <f>_xlfn.XLOOKUP(A177,Configuration!$A:$A,Configuration!$B:$B,0)</f>
        <v>Auvergne-Rhône-Alpes</v>
      </c>
      <c r="N177" s="3" t="str">
        <f>_xlfn.XLOOKUP($B177,Configuration!$E:$E,Configuration!$F:$F,0)</f>
        <v>N</v>
      </c>
    </row>
    <row r="178" spans="1:14" x14ac:dyDescent="0.25">
      <c r="A178">
        <v>84</v>
      </c>
      <c r="B178">
        <v>64</v>
      </c>
      <c r="C178" s="1">
        <v>44335</v>
      </c>
      <c r="D178">
        <v>300731</v>
      </c>
      <c r="E178">
        <v>93072</v>
      </c>
      <c r="F178">
        <v>473708</v>
      </c>
      <c r="G178" s="3">
        <f t="shared" si="8"/>
        <v>0.63484467224534946</v>
      </c>
      <c r="H178" s="3">
        <f t="shared" si="9"/>
        <v>0.19647546589882375</v>
      </c>
      <c r="I178" s="2">
        <f t="shared" si="10"/>
        <v>172977</v>
      </c>
      <c r="J178" s="2">
        <f t="shared" si="11"/>
        <v>380636</v>
      </c>
      <c r="K178" s="2">
        <f>_xlfn.XLOOKUP($B178,Configuration!$H:$H,Configuration!$I:$I,0)</f>
        <v>69</v>
      </c>
      <c r="L178" s="2" t="str">
        <f>_xlfn.XLOOKUP(A178,Configuration!$A:$A,Configuration!$C:$C,0)</f>
        <v>Métropole</v>
      </c>
      <c r="M178" s="3" t="str">
        <f>_xlfn.XLOOKUP(A178,Configuration!$A:$A,Configuration!$B:$B,0)</f>
        <v>Auvergne-Rhône-Alpes</v>
      </c>
      <c r="N178" s="3" t="str">
        <f>_xlfn.XLOOKUP($B178,Configuration!$E:$E,Configuration!$F:$F,0)</f>
        <v>Y</v>
      </c>
    </row>
    <row r="179" spans="1:14" x14ac:dyDescent="0.25">
      <c r="A179">
        <v>84</v>
      </c>
      <c r="B179">
        <v>69</v>
      </c>
      <c r="C179" s="1">
        <v>44335</v>
      </c>
      <c r="D179">
        <v>311372</v>
      </c>
      <c r="E179">
        <v>110595</v>
      </c>
      <c r="F179">
        <v>452952</v>
      </c>
      <c r="G179" s="3">
        <f t="shared" si="8"/>
        <v>0.6874282484678288</v>
      </c>
      <c r="H179" s="3">
        <f t="shared" si="9"/>
        <v>0.24416494462989455</v>
      </c>
      <c r="I179" s="2">
        <f t="shared" si="10"/>
        <v>141580</v>
      </c>
      <c r="J179" s="2">
        <f t="shared" si="11"/>
        <v>342357</v>
      </c>
      <c r="K179" s="2">
        <f>_xlfn.XLOOKUP($B179,Configuration!$H:$H,Configuration!$I:$I,0)</f>
        <v>69</v>
      </c>
      <c r="L179" s="2" t="str">
        <f>_xlfn.XLOOKUP(A179,Configuration!$A:$A,Configuration!$C:$C,0)</f>
        <v>Métropole</v>
      </c>
      <c r="M179" s="3" t="str">
        <f>_xlfn.XLOOKUP(A179,Configuration!$A:$A,Configuration!$B:$B,0)</f>
        <v>Auvergne-Rhône-Alpes</v>
      </c>
      <c r="N179" s="3" t="str">
        <f>_xlfn.XLOOKUP($B179,Configuration!$E:$E,Configuration!$F:$F,0)</f>
        <v>Y</v>
      </c>
    </row>
    <row r="180" spans="1:14" x14ac:dyDescent="0.25">
      <c r="A180">
        <v>84</v>
      </c>
      <c r="B180">
        <v>74</v>
      </c>
      <c r="C180" s="1">
        <v>44335</v>
      </c>
      <c r="D180">
        <v>335313</v>
      </c>
      <c r="E180">
        <v>194908</v>
      </c>
      <c r="F180">
        <v>413343</v>
      </c>
      <c r="G180" s="3">
        <f t="shared" si="8"/>
        <v>0.81122215690116928</v>
      </c>
      <c r="H180" s="3">
        <f t="shared" si="9"/>
        <v>0.47154058493793288</v>
      </c>
      <c r="I180" s="2">
        <f t="shared" si="10"/>
        <v>78030</v>
      </c>
      <c r="J180" s="2">
        <f t="shared" si="11"/>
        <v>218435</v>
      </c>
      <c r="K180" s="2">
        <f>_xlfn.XLOOKUP($B180,Configuration!$H:$H,Configuration!$I:$I,0)</f>
        <v>79</v>
      </c>
      <c r="L180" s="2" t="str">
        <f>_xlfn.XLOOKUP(A180,Configuration!$A:$A,Configuration!$C:$C,0)</f>
        <v>Métropole</v>
      </c>
      <c r="M180" s="3" t="str">
        <f>_xlfn.XLOOKUP(A180,Configuration!$A:$A,Configuration!$B:$B,0)</f>
        <v>Auvergne-Rhône-Alpes</v>
      </c>
      <c r="N180" s="3" t="str">
        <f>_xlfn.XLOOKUP($B180,Configuration!$E:$E,Configuration!$F:$F,0)</f>
        <v>Y</v>
      </c>
    </row>
    <row r="181" spans="1:14" x14ac:dyDescent="0.25">
      <c r="A181">
        <v>84</v>
      </c>
      <c r="B181">
        <v>79</v>
      </c>
      <c r="C181" s="1">
        <v>44335</v>
      </c>
      <c r="D181">
        <v>235817</v>
      </c>
      <c r="E181">
        <v>192838</v>
      </c>
      <c r="F181">
        <v>274019</v>
      </c>
      <c r="G181" s="3">
        <f t="shared" si="8"/>
        <v>0.86058630970845085</v>
      </c>
      <c r="H181" s="3">
        <f t="shared" si="9"/>
        <v>0.70373952171199805</v>
      </c>
      <c r="I181" s="2">
        <f t="shared" si="10"/>
        <v>38202</v>
      </c>
      <c r="J181" s="2">
        <f t="shared" si="11"/>
        <v>81181</v>
      </c>
      <c r="K181" s="2">
        <f>_xlfn.XLOOKUP($B181,Configuration!$H:$H,Configuration!$I:$I,0)</f>
        <v>79</v>
      </c>
      <c r="L181" s="2" t="str">
        <f>_xlfn.XLOOKUP(A181,Configuration!$A:$A,Configuration!$C:$C,0)</f>
        <v>Métropole</v>
      </c>
      <c r="M181" s="3" t="str">
        <f>_xlfn.XLOOKUP(A181,Configuration!$A:$A,Configuration!$B:$B,0)</f>
        <v>Auvergne-Rhône-Alpes</v>
      </c>
      <c r="N181" s="3" t="str">
        <f>_xlfn.XLOOKUP($B181,Configuration!$E:$E,Configuration!$F:$F,0)</f>
        <v>Y</v>
      </c>
    </row>
    <row r="182" spans="1:14" x14ac:dyDescent="0.25">
      <c r="A182">
        <v>84</v>
      </c>
      <c r="B182">
        <v>80</v>
      </c>
      <c r="C182" s="1">
        <v>44335</v>
      </c>
      <c r="D182">
        <v>374833</v>
      </c>
      <c r="E182">
        <v>307433</v>
      </c>
      <c r="F182">
        <v>497587</v>
      </c>
      <c r="G182" s="3">
        <f t="shared" si="8"/>
        <v>0.75330143271427907</v>
      </c>
      <c r="H182" s="3">
        <f t="shared" si="9"/>
        <v>0.61784773316023123</v>
      </c>
      <c r="I182" s="2">
        <f t="shared" si="10"/>
        <v>122754</v>
      </c>
      <c r="J182" s="2">
        <f t="shared" si="11"/>
        <v>190154</v>
      </c>
      <c r="K182" s="2">
        <f>_xlfn.XLOOKUP($B182,Configuration!$H:$H,Configuration!$I:$I,0)</f>
        <v>89</v>
      </c>
      <c r="L182" s="2" t="str">
        <f>_xlfn.XLOOKUP(A182,Configuration!$A:$A,Configuration!$C:$C,0)</f>
        <v>Métropole</v>
      </c>
      <c r="M182" s="3" t="str">
        <f>_xlfn.XLOOKUP(A182,Configuration!$A:$A,Configuration!$B:$B,0)</f>
        <v>Auvergne-Rhône-Alpes</v>
      </c>
      <c r="N182" s="3" t="str">
        <f>_xlfn.XLOOKUP($B182,Configuration!$E:$E,Configuration!$F:$F,0)</f>
        <v>Y</v>
      </c>
    </row>
    <row r="183" spans="1:14" x14ac:dyDescent="0.25">
      <c r="A183">
        <v>93</v>
      </c>
      <c r="B183">
        <v>24</v>
      </c>
      <c r="C183" s="1">
        <v>44335</v>
      </c>
      <c r="D183">
        <v>32639</v>
      </c>
      <c r="E183">
        <v>9184</v>
      </c>
      <c r="F183">
        <v>368997</v>
      </c>
      <c r="G183" s="3">
        <f t="shared" si="8"/>
        <v>8.8453293658214027E-2</v>
      </c>
      <c r="H183" s="3">
        <f t="shared" si="9"/>
        <v>2.4889091239224167E-2</v>
      </c>
      <c r="I183" s="2">
        <f t="shared" si="10"/>
        <v>336358</v>
      </c>
      <c r="J183" s="2">
        <f t="shared" si="11"/>
        <v>359813</v>
      </c>
      <c r="K183" s="2">
        <f>_xlfn.XLOOKUP($B183,Configuration!$H:$H,Configuration!$I:$I,0)</f>
        <v>29</v>
      </c>
      <c r="L183" s="2" t="str">
        <f>_xlfn.XLOOKUP(A183,Configuration!$A:$A,Configuration!$C:$C,0)</f>
        <v>Métropole</v>
      </c>
      <c r="M183" s="3" t="str">
        <f>_xlfn.XLOOKUP(A183,Configuration!$A:$A,Configuration!$B:$B,0)</f>
        <v>Provence-Alpes-Côte d’Azur</v>
      </c>
      <c r="N183" s="3" t="str">
        <f>_xlfn.XLOOKUP($B183,Configuration!$E:$E,Configuration!$F:$F,0)</f>
        <v>N</v>
      </c>
    </row>
    <row r="184" spans="1:14" x14ac:dyDescent="0.25">
      <c r="A184">
        <v>93</v>
      </c>
      <c r="B184">
        <v>29</v>
      </c>
      <c r="C184" s="1">
        <v>44335</v>
      </c>
      <c r="D184">
        <v>31344</v>
      </c>
      <c r="E184">
        <v>11114</v>
      </c>
      <c r="F184">
        <v>255710</v>
      </c>
      <c r="G184" s="3">
        <f t="shared" si="8"/>
        <v>0.12257635602831332</v>
      </c>
      <c r="H184" s="3">
        <f t="shared" si="9"/>
        <v>4.3463298267568728E-2</v>
      </c>
      <c r="I184" s="2">
        <f t="shared" si="10"/>
        <v>224366</v>
      </c>
      <c r="J184" s="2">
        <f t="shared" si="11"/>
        <v>244596</v>
      </c>
      <c r="K184" s="2">
        <f>_xlfn.XLOOKUP($B184,Configuration!$H:$H,Configuration!$I:$I,0)</f>
        <v>29</v>
      </c>
      <c r="L184" s="2" t="str">
        <f>_xlfn.XLOOKUP(A184,Configuration!$A:$A,Configuration!$C:$C,0)</f>
        <v>Métropole</v>
      </c>
      <c r="M184" s="3" t="str">
        <f>_xlfn.XLOOKUP(A184,Configuration!$A:$A,Configuration!$B:$B,0)</f>
        <v>Provence-Alpes-Côte d’Azur</v>
      </c>
      <c r="N184" s="3" t="str">
        <f>_xlfn.XLOOKUP($B184,Configuration!$E:$E,Configuration!$F:$F,0)</f>
        <v>N</v>
      </c>
    </row>
    <row r="185" spans="1:14" x14ac:dyDescent="0.25">
      <c r="A185">
        <v>93</v>
      </c>
      <c r="B185">
        <v>39</v>
      </c>
      <c r="C185" s="1">
        <v>44335</v>
      </c>
      <c r="D185">
        <v>94311</v>
      </c>
      <c r="E185">
        <v>32945</v>
      </c>
      <c r="F185">
        <v>599102</v>
      </c>
      <c r="G185" s="3">
        <f t="shared" si="8"/>
        <v>0.15742060617390694</v>
      </c>
      <c r="H185" s="3">
        <f t="shared" si="9"/>
        <v>5.4990635985191168E-2</v>
      </c>
      <c r="I185" s="2">
        <f t="shared" si="10"/>
        <v>504791</v>
      </c>
      <c r="J185" s="2">
        <f t="shared" si="11"/>
        <v>566157</v>
      </c>
      <c r="K185" s="2">
        <f>_xlfn.XLOOKUP($B185,Configuration!$H:$H,Configuration!$I:$I,0)</f>
        <v>39</v>
      </c>
      <c r="L185" s="2" t="str">
        <f>_xlfn.XLOOKUP(A185,Configuration!$A:$A,Configuration!$C:$C,0)</f>
        <v>Métropole</v>
      </c>
      <c r="M185" s="3" t="str">
        <f>_xlfn.XLOOKUP(A185,Configuration!$A:$A,Configuration!$B:$B,0)</f>
        <v>Provence-Alpes-Côte d’Azur</v>
      </c>
      <c r="N185" s="3" t="str">
        <f>_xlfn.XLOOKUP($B185,Configuration!$E:$E,Configuration!$F:$F,0)</f>
        <v>N</v>
      </c>
    </row>
    <row r="186" spans="1:14" x14ac:dyDescent="0.25">
      <c r="A186">
        <v>93</v>
      </c>
      <c r="B186">
        <v>49</v>
      </c>
      <c r="C186" s="1">
        <v>44335</v>
      </c>
      <c r="D186">
        <v>161724</v>
      </c>
      <c r="E186">
        <v>56194</v>
      </c>
      <c r="F186">
        <v>631386</v>
      </c>
      <c r="G186" s="3">
        <f t="shared" si="8"/>
        <v>0.25614125115222702</v>
      </c>
      <c r="H186" s="3">
        <f t="shared" si="9"/>
        <v>8.9001023145904412E-2</v>
      </c>
      <c r="I186" s="2">
        <f t="shared" si="10"/>
        <v>469662</v>
      </c>
      <c r="J186" s="2">
        <f t="shared" si="11"/>
        <v>575192</v>
      </c>
      <c r="K186" s="2">
        <f>_xlfn.XLOOKUP($B186,Configuration!$H:$H,Configuration!$I:$I,0)</f>
        <v>49</v>
      </c>
      <c r="L186" s="2" t="str">
        <f>_xlfn.XLOOKUP(A186,Configuration!$A:$A,Configuration!$C:$C,0)</f>
        <v>Métropole</v>
      </c>
      <c r="M186" s="3" t="str">
        <f>_xlfn.XLOOKUP(A186,Configuration!$A:$A,Configuration!$B:$B,0)</f>
        <v>Provence-Alpes-Côte d’Azur</v>
      </c>
      <c r="N186" s="3" t="str">
        <f>_xlfn.XLOOKUP($B186,Configuration!$E:$E,Configuration!$F:$F,0)</f>
        <v>N</v>
      </c>
    </row>
    <row r="187" spans="1:14" x14ac:dyDescent="0.25">
      <c r="A187">
        <v>93</v>
      </c>
      <c r="B187">
        <v>59</v>
      </c>
      <c r="C187" s="1">
        <v>44335</v>
      </c>
      <c r="D187">
        <v>307524</v>
      </c>
      <c r="E187">
        <v>115702</v>
      </c>
      <c r="F187">
        <v>678493</v>
      </c>
      <c r="G187" s="3">
        <f t="shared" si="8"/>
        <v>0.45324564881288387</v>
      </c>
      <c r="H187" s="3">
        <f t="shared" si="9"/>
        <v>0.17052791996380212</v>
      </c>
      <c r="I187" s="2">
        <f t="shared" si="10"/>
        <v>370969</v>
      </c>
      <c r="J187" s="2">
        <f t="shared" si="11"/>
        <v>562791</v>
      </c>
      <c r="K187" s="2">
        <f>_xlfn.XLOOKUP($B187,Configuration!$H:$H,Configuration!$I:$I,0)</f>
        <v>59</v>
      </c>
      <c r="L187" s="2" t="str">
        <f>_xlfn.XLOOKUP(A187,Configuration!$A:$A,Configuration!$C:$C,0)</f>
        <v>Métropole</v>
      </c>
      <c r="M187" s="3" t="str">
        <f>_xlfn.XLOOKUP(A187,Configuration!$A:$A,Configuration!$B:$B,0)</f>
        <v>Provence-Alpes-Côte d’Azur</v>
      </c>
      <c r="N187" s="3" t="str">
        <f>_xlfn.XLOOKUP($B187,Configuration!$E:$E,Configuration!$F:$F,0)</f>
        <v>N</v>
      </c>
    </row>
    <row r="188" spans="1:14" x14ac:dyDescent="0.25">
      <c r="A188">
        <v>93</v>
      </c>
      <c r="B188">
        <v>64</v>
      </c>
      <c r="C188" s="1">
        <v>44335</v>
      </c>
      <c r="D188">
        <v>193044</v>
      </c>
      <c r="E188">
        <v>76491</v>
      </c>
      <c r="F188">
        <v>320248</v>
      </c>
      <c r="G188" s="3">
        <f t="shared" si="8"/>
        <v>0.60279533361644722</v>
      </c>
      <c r="H188" s="3">
        <f t="shared" si="9"/>
        <v>0.23884926681821589</v>
      </c>
      <c r="I188" s="2">
        <f t="shared" si="10"/>
        <v>127204</v>
      </c>
      <c r="J188" s="2">
        <f t="shared" si="11"/>
        <v>243757</v>
      </c>
      <c r="K188" s="2">
        <f>_xlfn.XLOOKUP($B188,Configuration!$H:$H,Configuration!$I:$I,0)</f>
        <v>69</v>
      </c>
      <c r="L188" s="2" t="str">
        <f>_xlfn.XLOOKUP(A188,Configuration!$A:$A,Configuration!$C:$C,0)</f>
        <v>Métropole</v>
      </c>
      <c r="M188" s="3" t="str">
        <f>_xlfn.XLOOKUP(A188,Configuration!$A:$A,Configuration!$B:$B,0)</f>
        <v>Provence-Alpes-Côte d’Azur</v>
      </c>
      <c r="N188" s="3" t="str">
        <f>_xlfn.XLOOKUP($B188,Configuration!$E:$E,Configuration!$F:$F,0)</f>
        <v>Y</v>
      </c>
    </row>
    <row r="189" spans="1:14" x14ac:dyDescent="0.25">
      <c r="A189">
        <v>93</v>
      </c>
      <c r="B189">
        <v>69</v>
      </c>
      <c r="C189" s="1">
        <v>44335</v>
      </c>
      <c r="D189">
        <v>206356</v>
      </c>
      <c r="E189">
        <v>95282</v>
      </c>
      <c r="F189">
        <v>312538</v>
      </c>
      <c r="G189" s="3">
        <f t="shared" si="8"/>
        <v>0.66025891251623803</v>
      </c>
      <c r="H189" s="3">
        <f t="shared" si="9"/>
        <v>0.30486532837606944</v>
      </c>
      <c r="I189" s="2">
        <f t="shared" si="10"/>
        <v>106182</v>
      </c>
      <c r="J189" s="2">
        <f t="shared" si="11"/>
        <v>217256</v>
      </c>
      <c r="K189" s="2">
        <f>_xlfn.XLOOKUP($B189,Configuration!$H:$H,Configuration!$I:$I,0)</f>
        <v>69</v>
      </c>
      <c r="L189" s="2" t="str">
        <f>_xlfn.XLOOKUP(A189,Configuration!$A:$A,Configuration!$C:$C,0)</f>
        <v>Métropole</v>
      </c>
      <c r="M189" s="3" t="str">
        <f>_xlfn.XLOOKUP(A189,Configuration!$A:$A,Configuration!$B:$B,0)</f>
        <v>Provence-Alpes-Côte d’Azur</v>
      </c>
      <c r="N189" s="3" t="str">
        <f>_xlfn.XLOOKUP($B189,Configuration!$E:$E,Configuration!$F:$F,0)</f>
        <v>Y</v>
      </c>
    </row>
    <row r="190" spans="1:14" x14ac:dyDescent="0.25">
      <c r="A190">
        <v>93</v>
      </c>
      <c r="B190">
        <v>74</v>
      </c>
      <c r="C190" s="1">
        <v>44335</v>
      </c>
      <c r="D190">
        <v>229007</v>
      </c>
      <c r="E190">
        <v>145412</v>
      </c>
      <c r="F190">
        <v>294561</v>
      </c>
      <c r="G190" s="3">
        <f t="shared" si="8"/>
        <v>0.77745186905259012</v>
      </c>
      <c r="H190" s="3">
        <f t="shared" si="9"/>
        <v>0.49365666194777991</v>
      </c>
      <c r="I190" s="2">
        <f t="shared" si="10"/>
        <v>65554</v>
      </c>
      <c r="J190" s="2">
        <f t="shared" si="11"/>
        <v>149149</v>
      </c>
      <c r="K190" s="2">
        <f>_xlfn.XLOOKUP($B190,Configuration!$H:$H,Configuration!$I:$I,0)</f>
        <v>79</v>
      </c>
      <c r="L190" s="2" t="str">
        <f>_xlfn.XLOOKUP(A190,Configuration!$A:$A,Configuration!$C:$C,0)</f>
        <v>Métropole</v>
      </c>
      <c r="M190" s="3" t="str">
        <f>_xlfn.XLOOKUP(A190,Configuration!$A:$A,Configuration!$B:$B,0)</f>
        <v>Provence-Alpes-Côte d’Azur</v>
      </c>
      <c r="N190" s="3" t="str">
        <f>_xlfn.XLOOKUP($B190,Configuration!$E:$E,Configuration!$F:$F,0)</f>
        <v>Y</v>
      </c>
    </row>
    <row r="191" spans="1:14" x14ac:dyDescent="0.25">
      <c r="A191">
        <v>93</v>
      </c>
      <c r="B191">
        <v>79</v>
      </c>
      <c r="C191" s="1">
        <v>44335</v>
      </c>
      <c r="D191">
        <v>175646</v>
      </c>
      <c r="E191">
        <v>143592</v>
      </c>
      <c r="F191">
        <v>214958</v>
      </c>
      <c r="G191" s="3">
        <f t="shared" si="8"/>
        <v>0.81711776253965895</v>
      </c>
      <c r="H191" s="3">
        <f t="shared" si="9"/>
        <v>0.6680002605160078</v>
      </c>
      <c r="I191" s="2">
        <f t="shared" si="10"/>
        <v>39312</v>
      </c>
      <c r="J191" s="2">
        <f t="shared" si="11"/>
        <v>71366</v>
      </c>
      <c r="K191" s="2">
        <f>_xlfn.XLOOKUP($B191,Configuration!$H:$H,Configuration!$I:$I,0)</f>
        <v>79</v>
      </c>
      <c r="L191" s="2" t="str">
        <f>_xlfn.XLOOKUP(A191,Configuration!$A:$A,Configuration!$C:$C,0)</f>
        <v>Métropole</v>
      </c>
      <c r="M191" s="3" t="str">
        <f>_xlfn.XLOOKUP(A191,Configuration!$A:$A,Configuration!$B:$B,0)</f>
        <v>Provence-Alpes-Côte d’Azur</v>
      </c>
      <c r="N191" s="3" t="str">
        <f>_xlfn.XLOOKUP($B191,Configuration!$E:$E,Configuration!$F:$F,0)</f>
        <v>Y</v>
      </c>
    </row>
    <row r="192" spans="1:14" x14ac:dyDescent="0.25">
      <c r="A192">
        <v>93</v>
      </c>
      <c r="B192">
        <v>80</v>
      </c>
      <c r="C192" s="1">
        <v>44335</v>
      </c>
      <c r="D192">
        <v>262842</v>
      </c>
      <c r="E192">
        <v>213843</v>
      </c>
      <c r="F192">
        <v>365644</v>
      </c>
      <c r="G192" s="3">
        <f t="shared" si="8"/>
        <v>0.71884674710921004</v>
      </c>
      <c r="H192" s="3">
        <f t="shared" si="9"/>
        <v>0.58483935193795056</v>
      </c>
      <c r="I192" s="2">
        <f t="shared" si="10"/>
        <v>102802</v>
      </c>
      <c r="J192" s="2">
        <f t="shared" si="11"/>
        <v>151801</v>
      </c>
      <c r="K192" s="2">
        <f>_xlfn.XLOOKUP($B192,Configuration!$H:$H,Configuration!$I:$I,0)</f>
        <v>89</v>
      </c>
      <c r="L192" s="2" t="str">
        <f>_xlfn.XLOOKUP(A192,Configuration!$A:$A,Configuration!$C:$C,0)</f>
        <v>Métropole</v>
      </c>
      <c r="M192" s="3" t="str">
        <f>_xlfn.XLOOKUP(A192,Configuration!$A:$A,Configuration!$B:$B,0)</f>
        <v>Provence-Alpes-Côte d’Azur</v>
      </c>
      <c r="N192" s="3" t="str">
        <f>_xlfn.XLOOKUP($B192,Configuration!$E:$E,Configuration!$F:$F,0)</f>
        <v>Y</v>
      </c>
    </row>
    <row r="193" spans="1:14" x14ac:dyDescent="0.25">
      <c r="A193">
        <v>94</v>
      </c>
      <c r="B193">
        <v>24</v>
      </c>
      <c r="C193" s="1">
        <v>44335</v>
      </c>
      <c r="D193">
        <v>3673</v>
      </c>
      <c r="E193">
        <v>544</v>
      </c>
      <c r="F193">
        <v>22692</v>
      </c>
      <c r="G193" s="3">
        <f t="shared" si="8"/>
        <v>0.1618632117045655</v>
      </c>
      <c r="H193" s="3">
        <f t="shared" si="9"/>
        <v>2.3973206416358188E-2</v>
      </c>
      <c r="I193" s="2">
        <f t="shared" si="10"/>
        <v>19019</v>
      </c>
      <c r="J193" s="2">
        <f t="shared" si="11"/>
        <v>22148</v>
      </c>
      <c r="K193" s="2">
        <f>_xlfn.XLOOKUP($B193,Configuration!$H:$H,Configuration!$I:$I,0)</f>
        <v>29</v>
      </c>
      <c r="L193" s="2" t="str">
        <f>_xlfn.XLOOKUP(A193,Configuration!$A:$A,Configuration!$C:$C,0)</f>
        <v>Ile</v>
      </c>
      <c r="M193" s="3" t="str">
        <f>_xlfn.XLOOKUP(A193,Configuration!$A:$A,Configuration!$B:$B,0)</f>
        <v>Corse</v>
      </c>
      <c r="N193" s="3" t="str">
        <f>_xlfn.XLOOKUP($B193,Configuration!$E:$E,Configuration!$F:$F,0)</f>
        <v>N</v>
      </c>
    </row>
    <row r="194" spans="1:14" x14ac:dyDescent="0.25">
      <c r="A194">
        <v>94</v>
      </c>
      <c r="B194">
        <v>29</v>
      </c>
      <c r="C194" s="1">
        <v>44335</v>
      </c>
      <c r="D194">
        <v>3633</v>
      </c>
      <c r="E194">
        <v>832</v>
      </c>
      <c r="F194">
        <v>17407</v>
      </c>
      <c r="G194" s="3">
        <f t="shared" si="8"/>
        <v>0.20870914000114896</v>
      </c>
      <c r="H194" s="3">
        <f t="shared" si="9"/>
        <v>4.7796863330843917E-2</v>
      </c>
      <c r="I194" s="2">
        <f t="shared" si="10"/>
        <v>13774</v>
      </c>
      <c r="J194" s="2">
        <f t="shared" si="11"/>
        <v>16575</v>
      </c>
      <c r="K194" s="2">
        <f>_xlfn.XLOOKUP($B194,Configuration!$H:$H,Configuration!$I:$I,0)</f>
        <v>29</v>
      </c>
      <c r="L194" s="2" t="str">
        <f>_xlfn.XLOOKUP(A194,Configuration!$A:$A,Configuration!$C:$C,0)</f>
        <v>Ile</v>
      </c>
      <c r="M194" s="3" t="str">
        <f>_xlfn.XLOOKUP(A194,Configuration!$A:$A,Configuration!$B:$B,0)</f>
        <v>Corse</v>
      </c>
      <c r="N194" s="3" t="str">
        <f>_xlfn.XLOOKUP($B194,Configuration!$E:$E,Configuration!$F:$F,0)</f>
        <v>N</v>
      </c>
    </row>
    <row r="195" spans="1:14" x14ac:dyDescent="0.25">
      <c r="A195">
        <v>94</v>
      </c>
      <c r="B195">
        <v>39</v>
      </c>
      <c r="C195" s="1">
        <v>44335</v>
      </c>
      <c r="D195">
        <v>11189</v>
      </c>
      <c r="E195">
        <v>3261</v>
      </c>
      <c r="F195">
        <v>43624</v>
      </c>
      <c r="G195" s="3">
        <f t="shared" ref="G195:G221" si="12">$D195/F195</f>
        <v>0.25648725472217127</v>
      </c>
      <c r="H195" s="3">
        <f t="shared" ref="H195:H221" si="13">$E195/F195</f>
        <v>7.4752429855125618E-2</v>
      </c>
      <c r="I195" s="2">
        <f t="shared" ref="I195:I221" si="14">F195-D195</f>
        <v>32435</v>
      </c>
      <c r="J195" s="2">
        <f t="shared" ref="J195:J223" si="15">F195-E195</f>
        <v>40363</v>
      </c>
      <c r="K195" s="2">
        <f>_xlfn.XLOOKUP($B195,Configuration!$H:$H,Configuration!$I:$I,0)</f>
        <v>39</v>
      </c>
      <c r="L195" s="2" t="str">
        <f>_xlfn.XLOOKUP(A195,Configuration!$A:$A,Configuration!$C:$C,0)</f>
        <v>Ile</v>
      </c>
      <c r="M195" s="3" t="str">
        <f>_xlfn.XLOOKUP(A195,Configuration!$A:$A,Configuration!$B:$B,0)</f>
        <v>Corse</v>
      </c>
      <c r="N195" s="3" t="str">
        <f>_xlfn.XLOOKUP($B195,Configuration!$E:$E,Configuration!$F:$F,0)</f>
        <v>N</v>
      </c>
    </row>
    <row r="196" spans="1:14" x14ac:dyDescent="0.25">
      <c r="A196">
        <v>94</v>
      </c>
      <c r="B196">
        <v>49</v>
      </c>
      <c r="C196" s="1">
        <v>44335</v>
      </c>
      <c r="D196">
        <v>17932</v>
      </c>
      <c r="E196">
        <v>6593</v>
      </c>
      <c r="F196">
        <v>45205</v>
      </c>
      <c r="G196" s="3">
        <f t="shared" si="12"/>
        <v>0.39668178298860746</v>
      </c>
      <c r="H196" s="3">
        <f t="shared" si="13"/>
        <v>0.14584669837407366</v>
      </c>
      <c r="I196" s="2">
        <f t="shared" si="14"/>
        <v>27273</v>
      </c>
      <c r="J196" s="2">
        <f t="shared" si="15"/>
        <v>38612</v>
      </c>
      <c r="K196" s="2">
        <f>_xlfn.XLOOKUP($B196,Configuration!$H:$H,Configuration!$I:$I,0)</f>
        <v>49</v>
      </c>
      <c r="L196" s="2" t="str">
        <f>_xlfn.XLOOKUP(A196,Configuration!$A:$A,Configuration!$C:$C,0)</f>
        <v>Ile</v>
      </c>
      <c r="M196" s="3" t="str">
        <f>_xlfn.XLOOKUP(A196,Configuration!$A:$A,Configuration!$B:$B,0)</f>
        <v>Corse</v>
      </c>
      <c r="N196" s="3" t="str">
        <f>_xlfn.XLOOKUP($B196,Configuration!$E:$E,Configuration!$F:$F,0)</f>
        <v>N</v>
      </c>
    </row>
    <row r="197" spans="1:14" x14ac:dyDescent="0.25">
      <c r="A197">
        <v>94</v>
      </c>
      <c r="B197">
        <v>59</v>
      </c>
      <c r="C197" s="1">
        <v>44335</v>
      </c>
      <c r="D197">
        <v>27154</v>
      </c>
      <c r="E197">
        <v>13212</v>
      </c>
      <c r="F197">
        <v>47970</v>
      </c>
      <c r="G197" s="3">
        <f t="shared" si="12"/>
        <v>0.5660621221596831</v>
      </c>
      <c r="H197" s="3">
        <f t="shared" si="13"/>
        <v>0.27542213883677297</v>
      </c>
      <c r="I197" s="2">
        <f t="shared" si="14"/>
        <v>20816</v>
      </c>
      <c r="J197" s="2">
        <f t="shared" si="15"/>
        <v>34758</v>
      </c>
      <c r="K197" s="2">
        <f>_xlfn.XLOOKUP($B197,Configuration!$H:$H,Configuration!$I:$I,0)</f>
        <v>59</v>
      </c>
      <c r="L197" s="2" t="str">
        <f>_xlfn.XLOOKUP(A197,Configuration!$A:$A,Configuration!$C:$C,0)</f>
        <v>Ile</v>
      </c>
      <c r="M197" s="3" t="str">
        <f>_xlfn.XLOOKUP(A197,Configuration!$A:$A,Configuration!$B:$B,0)</f>
        <v>Corse</v>
      </c>
      <c r="N197" s="3" t="str">
        <f>_xlfn.XLOOKUP($B197,Configuration!$E:$E,Configuration!$F:$F,0)</f>
        <v>N</v>
      </c>
    </row>
    <row r="198" spans="1:14" x14ac:dyDescent="0.25">
      <c r="A198">
        <v>94</v>
      </c>
      <c r="B198">
        <v>64</v>
      </c>
      <c r="C198" s="1">
        <v>44335</v>
      </c>
      <c r="D198">
        <v>15187</v>
      </c>
      <c r="E198">
        <v>8457</v>
      </c>
      <c r="F198">
        <v>22461</v>
      </c>
      <c r="G198" s="3">
        <f t="shared" si="12"/>
        <v>0.67614977071368154</v>
      </c>
      <c r="H198" s="3">
        <f t="shared" si="13"/>
        <v>0.37651930012020834</v>
      </c>
      <c r="I198" s="2">
        <f t="shared" si="14"/>
        <v>7274</v>
      </c>
      <c r="J198" s="2">
        <f t="shared" si="15"/>
        <v>14004</v>
      </c>
      <c r="K198" s="2">
        <f>_xlfn.XLOOKUP($B198,Configuration!$H:$H,Configuration!$I:$I,0)</f>
        <v>69</v>
      </c>
      <c r="L198" s="2" t="str">
        <f>_xlfn.XLOOKUP(A198,Configuration!$A:$A,Configuration!$C:$C,0)</f>
        <v>Ile</v>
      </c>
      <c r="M198" s="3" t="str">
        <f>_xlfn.XLOOKUP(A198,Configuration!$A:$A,Configuration!$B:$B,0)</f>
        <v>Corse</v>
      </c>
      <c r="N198" s="3" t="str">
        <f>_xlfn.XLOOKUP($B198,Configuration!$E:$E,Configuration!$F:$F,0)</f>
        <v>Y</v>
      </c>
    </row>
    <row r="199" spans="1:14" x14ac:dyDescent="0.25">
      <c r="A199">
        <v>94</v>
      </c>
      <c r="B199">
        <v>69</v>
      </c>
      <c r="C199" s="1">
        <v>44335</v>
      </c>
      <c r="D199">
        <v>15869</v>
      </c>
      <c r="E199">
        <v>10016</v>
      </c>
      <c r="F199">
        <v>22634</v>
      </c>
      <c r="G199" s="3">
        <f t="shared" si="12"/>
        <v>0.7011133692674737</v>
      </c>
      <c r="H199" s="3">
        <f t="shared" si="13"/>
        <v>0.4425201025006627</v>
      </c>
      <c r="I199" s="2">
        <f t="shared" si="14"/>
        <v>6765</v>
      </c>
      <c r="J199" s="2">
        <f t="shared" si="15"/>
        <v>12618</v>
      </c>
      <c r="K199" s="2">
        <f>_xlfn.XLOOKUP($B199,Configuration!$H:$H,Configuration!$I:$I,0)</f>
        <v>69</v>
      </c>
      <c r="L199" s="2" t="str">
        <f>_xlfn.XLOOKUP(A199,Configuration!$A:$A,Configuration!$C:$C,0)</f>
        <v>Ile</v>
      </c>
      <c r="M199" s="3" t="str">
        <f>_xlfn.XLOOKUP(A199,Configuration!$A:$A,Configuration!$B:$B,0)</f>
        <v>Corse</v>
      </c>
      <c r="N199" s="3" t="str">
        <f>_xlfn.XLOOKUP($B199,Configuration!$E:$E,Configuration!$F:$F,0)</f>
        <v>Y</v>
      </c>
    </row>
    <row r="200" spans="1:14" x14ac:dyDescent="0.25">
      <c r="A200">
        <v>94</v>
      </c>
      <c r="B200">
        <v>74</v>
      </c>
      <c r="C200" s="1">
        <v>44335</v>
      </c>
      <c r="D200">
        <v>15692</v>
      </c>
      <c r="E200">
        <v>11753</v>
      </c>
      <c r="F200">
        <v>20580</v>
      </c>
      <c r="G200" s="3">
        <f t="shared" si="12"/>
        <v>0.7624878522837707</v>
      </c>
      <c r="H200" s="3">
        <f t="shared" si="13"/>
        <v>0.57108843537414966</v>
      </c>
      <c r="I200" s="2">
        <f t="shared" si="14"/>
        <v>4888</v>
      </c>
      <c r="J200" s="2">
        <f t="shared" si="15"/>
        <v>8827</v>
      </c>
      <c r="K200" s="2">
        <f>_xlfn.XLOOKUP($B200,Configuration!$H:$H,Configuration!$I:$I,0)</f>
        <v>79</v>
      </c>
      <c r="L200" s="2" t="str">
        <f>_xlfn.XLOOKUP(A200,Configuration!$A:$A,Configuration!$C:$C,0)</f>
        <v>Ile</v>
      </c>
      <c r="M200" s="3" t="str">
        <f>_xlfn.XLOOKUP(A200,Configuration!$A:$A,Configuration!$B:$B,0)</f>
        <v>Corse</v>
      </c>
      <c r="N200" s="3" t="str">
        <f>_xlfn.XLOOKUP($B200,Configuration!$E:$E,Configuration!$F:$F,0)</f>
        <v>Y</v>
      </c>
    </row>
    <row r="201" spans="1:14" x14ac:dyDescent="0.25">
      <c r="A201">
        <v>94</v>
      </c>
      <c r="B201">
        <v>79</v>
      </c>
      <c r="C201" s="1">
        <v>44335</v>
      </c>
      <c r="D201">
        <v>11297</v>
      </c>
      <c r="E201">
        <v>9762</v>
      </c>
      <c r="F201">
        <v>16105</v>
      </c>
      <c r="G201" s="3">
        <f t="shared" si="12"/>
        <v>0.70145917416951253</v>
      </c>
      <c r="H201" s="3">
        <f t="shared" si="13"/>
        <v>0.60614715926730833</v>
      </c>
      <c r="I201" s="2">
        <f t="shared" si="14"/>
        <v>4808</v>
      </c>
      <c r="J201" s="2">
        <f t="shared" si="15"/>
        <v>6343</v>
      </c>
      <c r="K201" s="2">
        <f>_xlfn.XLOOKUP($B201,Configuration!$H:$H,Configuration!$I:$I,0)</f>
        <v>79</v>
      </c>
      <c r="L201" s="2" t="str">
        <f>_xlfn.XLOOKUP(A201,Configuration!$A:$A,Configuration!$C:$C,0)</f>
        <v>Ile</v>
      </c>
      <c r="M201" s="3" t="str">
        <f>_xlfn.XLOOKUP(A201,Configuration!$A:$A,Configuration!$B:$B,0)</f>
        <v>Corse</v>
      </c>
      <c r="N201" s="3" t="str">
        <f>_xlfn.XLOOKUP($B201,Configuration!$E:$E,Configuration!$F:$F,0)</f>
        <v>Y</v>
      </c>
    </row>
    <row r="202" spans="1:14" x14ac:dyDescent="0.25">
      <c r="A202">
        <v>94</v>
      </c>
      <c r="B202">
        <v>80</v>
      </c>
      <c r="C202" s="1">
        <v>44335</v>
      </c>
      <c r="D202">
        <v>16788</v>
      </c>
      <c r="E202">
        <v>14515</v>
      </c>
      <c r="F202">
        <v>24184</v>
      </c>
      <c r="G202" s="3">
        <f t="shared" si="12"/>
        <v>0.69417796890506123</v>
      </c>
      <c r="H202" s="3">
        <f t="shared" si="13"/>
        <v>0.60019020840224946</v>
      </c>
      <c r="I202" s="2">
        <f t="shared" si="14"/>
        <v>7396</v>
      </c>
      <c r="J202" s="2">
        <f t="shared" si="15"/>
        <v>9669</v>
      </c>
      <c r="K202" s="2">
        <f>_xlfn.XLOOKUP($B202,Configuration!$H:$H,Configuration!$I:$I,0)</f>
        <v>89</v>
      </c>
      <c r="L202" s="2" t="str">
        <f>_xlfn.XLOOKUP(A202,Configuration!$A:$A,Configuration!$C:$C,0)</f>
        <v>Ile</v>
      </c>
      <c r="M202" s="3" t="str">
        <f>_xlfn.XLOOKUP(A202,Configuration!$A:$A,Configuration!$B:$B,0)</f>
        <v>Corse</v>
      </c>
      <c r="N202" s="3" t="str">
        <f>_xlfn.XLOOKUP($B202,Configuration!$E:$E,Configuration!$F:$F,0)</f>
        <v>Y</v>
      </c>
    </row>
    <row r="203" spans="1:14" x14ac:dyDescent="0.25">
      <c r="A203">
        <v>1</v>
      </c>
      <c r="B203">
        <v>0</v>
      </c>
      <c r="C203" s="1">
        <v>44335</v>
      </c>
      <c r="D203">
        <v>27581</v>
      </c>
      <c r="E203">
        <v>12390</v>
      </c>
      <c r="F203">
        <v>376879</v>
      </c>
      <c r="G203" s="3">
        <f t="shared" si="12"/>
        <v>7.3182639520907242E-2</v>
      </c>
      <c r="H203" s="3">
        <f t="shared" si="13"/>
        <v>3.2875272965593734E-2</v>
      </c>
      <c r="I203" s="2">
        <f t="shared" si="14"/>
        <v>349298</v>
      </c>
      <c r="J203" s="2">
        <f t="shared" si="15"/>
        <v>364489</v>
      </c>
      <c r="K203" s="2">
        <f>_xlfn.XLOOKUP($B203,Configuration!$H:$H,Configuration!$I:$I,0)</f>
        <v>0</v>
      </c>
      <c r="L203" s="2" t="str">
        <f>_xlfn.XLOOKUP(A203,Configuration!$A:$A,Configuration!$C:$C,0)</f>
        <v>Ile</v>
      </c>
      <c r="M203" s="3" t="str">
        <f>_xlfn.XLOOKUP(A203,Configuration!$A:$A,Configuration!$B:$B,0)</f>
        <v>Guadeloupe</v>
      </c>
      <c r="N203" s="3" t="str">
        <f>_xlfn.XLOOKUP($B203,Configuration!$E:$E,Configuration!$F:$F,0)</f>
        <v>NA</v>
      </c>
    </row>
    <row r="204" spans="1:14" x14ac:dyDescent="0.25">
      <c r="A204">
        <v>2</v>
      </c>
      <c r="B204">
        <v>0</v>
      </c>
      <c r="C204" s="1">
        <v>44335</v>
      </c>
      <c r="D204">
        <v>44486</v>
      </c>
      <c r="E204">
        <v>26684</v>
      </c>
      <c r="F204">
        <v>358749</v>
      </c>
      <c r="G204" s="3">
        <f t="shared" si="12"/>
        <v>0.1240031331097787</v>
      </c>
      <c r="H204" s="3">
        <f t="shared" si="13"/>
        <v>7.4380695137826164E-2</v>
      </c>
      <c r="I204" s="2">
        <f t="shared" si="14"/>
        <v>314263</v>
      </c>
      <c r="J204" s="2">
        <f t="shared" si="15"/>
        <v>332065</v>
      </c>
      <c r="K204" s="2">
        <f>_xlfn.XLOOKUP($B204,Configuration!$H:$H,Configuration!$I:$I,0)</f>
        <v>0</v>
      </c>
      <c r="L204" s="2" t="str">
        <f>_xlfn.XLOOKUP(A204,Configuration!$A:$A,Configuration!$C:$C,0)</f>
        <v>Ile</v>
      </c>
      <c r="M204" s="3" t="str">
        <f>_xlfn.XLOOKUP(A204,Configuration!$A:$A,Configuration!$B:$B,0)</f>
        <v>Martinique</v>
      </c>
      <c r="N204" s="3" t="str">
        <f>_xlfn.XLOOKUP($B204,Configuration!$E:$E,Configuration!$F:$F,0)</f>
        <v>NA</v>
      </c>
    </row>
    <row r="205" spans="1:14" x14ac:dyDescent="0.25">
      <c r="A205">
        <v>3</v>
      </c>
      <c r="B205">
        <v>0</v>
      </c>
      <c r="C205" s="1">
        <v>44335</v>
      </c>
      <c r="D205">
        <v>31899</v>
      </c>
      <c r="E205">
        <v>17223</v>
      </c>
      <c r="F205">
        <v>290691</v>
      </c>
      <c r="G205" s="3">
        <f t="shared" si="12"/>
        <v>0.10973507951742573</v>
      </c>
      <c r="H205" s="3">
        <f t="shared" si="13"/>
        <v>5.9248480345108726E-2</v>
      </c>
      <c r="I205" s="2">
        <f t="shared" si="14"/>
        <v>258792</v>
      </c>
      <c r="J205" s="2">
        <f t="shared" si="15"/>
        <v>273468</v>
      </c>
      <c r="K205" s="2">
        <f>_xlfn.XLOOKUP($B205,Configuration!$H:$H,Configuration!$I:$I,0)</f>
        <v>0</v>
      </c>
      <c r="L205" s="2" t="str">
        <f>_xlfn.XLOOKUP(A205,Configuration!$A:$A,Configuration!$C:$C,0)</f>
        <v>Ile</v>
      </c>
      <c r="M205" s="3" t="str">
        <f>_xlfn.XLOOKUP(A205,Configuration!$A:$A,Configuration!$B:$B,0)</f>
        <v>Guyane</v>
      </c>
      <c r="N205" s="3" t="str">
        <f>_xlfn.XLOOKUP($B205,Configuration!$E:$E,Configuration!$F:$F,0)</f>
        <v>NA</v>
      </c>
    </row>
    <row r="206" spans="1:14" x14ac:dyDescent="0.25">
      <c r="A206">
        <v>4</v>
      </c>
      <c r="B206">
        <v>0</v>
      </c>
      <c r="C206" s="1">
        <v>44335</v>
      </c>
      <c r="D206">
        <v>129336</v>
      </c>
      <c r="E206">
        <v>60121</v>
      </c>
      <c r="F206">
        <v>859959</v>
      </c>
      <c r="G206" s="3">
        <f t="shared" si="12"/>
        <v>0.1503978678053256</v>
      </c>
      <c r="H206" s="3">
        <f t="shared" si="13"/>
        <v>6.991147252369008E-2</v>
      </c>
      <c r="I206" s="2">
        <f t="shared" si="14"/>
        <v>730623</v>
      </c>
      <c r="J206" s="2">
        <f t="shared" si="15"/>
        <v>799838</v>
      </c>
      <c r="K206" s="2">
        <f>_xlfn.XLOOKUP($B206,Configuration!$H:$H,Configuration!$I:$I,0)</f>
        <v>0</v>
      </c>
      <c r="L206" s="2" t="str">
        <f>_xlfn.XLOOKUP(A206,Configuration!$A:$A,Configuration!$C:$C,0)</f>
        <v>Ile</v>
      </c>
      <c r="M206" s="3" t="str">
        <f>_xlfn.XLOOKUP(A206,Configuration!$A:$A,Configuration!$B:$B,0)</f>
        <v>La Réunion</v>
      </c>
      <c r="N206" s="3" t="str">
        <f>_xlfn.XLOOKUP($B206,Configuration!$E:$E,Configuration!$F:$F,0)</f>
        <v>NA</v>
      </c>
    </row>
    <row r="207" spans="1:14" x14ac:dyDescent="0.25">
      <c r="A207">
        <v>5</v>
      </c>
      <c r="B207">
        <v>0</v>
      </c>
      <c r="C207" s="1">
        <v>44335</v>
      </c>
      <c r="D207">
        <v>1</v>
      </c>
      <c r="E207">
        <v>0</v>
      </c>
      <c r="F207">
        <v>5997</v>
      </c>
      <c r="G207" s="3">
        <f t="shared" si="12"/>
        <v>1.6675004168751042E-4</v>
      </c>
      <c r="H207" s="3">
        <f t="shared" si="13"/>
        <v>0</v>
      </c>
      <c r="I207" s="2">
        <f t="shared" si="14"/>
        <v>5996</v>
      </c>
      <c r="J207" s="2">
        <f t="shared" si="15"/>
        <v>5997</v>
      </c>
      <c r="K207" s="2">
        <f>_xlfn.XLOOKUP($B207,Configuration!$H:$H,Configuration!$I:$I,0)</f>
        <v>0</v>
      </c>
      <c r="L207" s="2" t="str">
        <f>_xlfn.XLOOKUP(A207,Configuration!$A:$A,Configuration!$C:$C,0)</f>
        <v>Ile</v>
      </c>
      <c r="M207" s="3" t="str">
        <f>_xlfn.XLOOKUP(A207,Configuration!$A:$A,Configuration!$B:$B,0)</f>
        <v>Code 5</v>
      </c>
      <c r="N207" s="3" t="str">
        <f>_xlfn.XLOOKUP($B207,Configuration!$E:$E,Configuration!$F:$F,0)</f>
        <v>NA</v>
      </c>
    </row>
    <row r="208" spans="1:14" x14ac:dyDescent="0.25">
      <c r="A208">
        <v>6</v>
      </c>
      <c r="B208">
        <v>0</v>
      </c>
      <c r="C208" s="1">
        <v>44335</v>
      </c>
      <c r="D208">
        <v>18841</v>
      </c>
      <c r="E208">
        <v>11150</v>
      </c>
      <c r="F208">
        <v>279471</v>
      </c>
      <c r="G208" s="3">
        <f t="shared" si="12"/>
        <v>6.7416655037553092E-2</v>
      </c>
      <c r="H208" s="3">
        <f t="shared" si="13"/>
        <v>3.9896805035227266E-2</v>
      </c>
      <c r="I208" s="2">
        <f t="shared" si="14"/>
        <v>260630</v>
      </c>
      <c r="J208" s="2">
        <f t="shared" si="15"/>
        <v>268321</v>
      </c>
      <c r="K208" s="2">
        <f>_xlfn.XLOOKUP($B208,Configuration!$H:$H,Configuration!$I:$I,0)</f>
        <v>0</v>
      </c>
      <c r="L208" s="2" t="str">
        <f>_xlfn.XLOOKUP(A208,Configuration!$A:$A,Configuration!$C:$C,0)</f>
        <v>Ile</v>
      </c>
      <c r="M208" s="3" t="str">
        <f>_xlfn.XLOOKUP(A208,Configuration!$A:$A,Configuration!$B:$B,0)</f>
        <v>Mayotte</v>
      </c>
      <c r="N208" s="3" t="str">
        <f>_xlfn.XLOOKUP($B208,Configuration!$E:$E,Configuration!$F:$F,0)</f>
        <v>NA</v>
      </c>
    </row>
    <row r="209" spans="1:14" x14ac:dyDescent="0.25">
      <c r="A209">
        <v>7</v>
      </c>
      <c r="B209">
        <v>0</v>
      </c>
      <c r="C209" s="1">
        <v>44335</v>
      </c>
      <c r="D209">
        <v>7228</v>
      </c>
      <c r="E209">
        <v>1654</v>
      </c>
      <c r="F209">
        <v>9961</v>
      </c>
      <c r="G209" s="3">
        <f t="shared" si="12"/>
        <v>0.72562995683164344</v>
      </c>
      <c r="H209" s="3">
        <f t="shared" si="13"/>
        <v>0.16604758558377672</v>
      </c>
      <c r="I209" s="2">
        <f t="shared" si="14"/>
        <v>2733</v>
      </c>
      <c r="J209" s="2">
        <f t="shared" si="15"/>
        <v>8307</v>
      </c>
      <c r="K209" s="2">
        <f>_xlfn.XLOOKUP($B209,Configuration!$H:$H,Configuration!$I:$I,0)</f>
        <v>0</v>
      </c>
      <c r="L209" s="2" t="str">
        <f>_xlfn.XLOOKUP(A209,Configuration!$A:$A,Configuration!$C:$C,0)</f>
        <v>Ile</v>
      </c>
      <c r="M209" s="3" t="str">
        <f>_xlfn.XLOOKUP(A209,Configuration!$A:$A,Configuration!$B:$B,0)</f>
        <v>Saint Barthélémy</v>
      </c>
      <c r="N209" s="3" t="str">
        <f>_xlfn.XLOOKUP($B209,Configuration!$E:$E,Configuration!$F:$F,0)</f>
        <v>NA</v>
      </c>
    </row>
    <row r="210" spans="1:14" x14ac:dyDescent="0.25">
      <c r="A210">
        <v>8</v>
      </c>
      <c r="B210">
        <v>0</v>
      </c>
      <c r="C210" s="1">
        <v>44335</v>
      </c>
      <c r="D210">
        <v>4158</v>
      </c>
      <c r="E210">
        <v>2614</v>
      </c>
      <c r="F210">
        <v>35334</v>
      </c>
      <c r="G210" s="3">
        <f t="shared" si="12"/>
        <v>0.11767702496179318</v>
      </c>
      <c r="H210" s="3">
        <f t="shared" si="13"/>
        <v>7.3979736231391854E-2</v>
      </c>
      <c r="I210" s="2">
        <f t="shared" si="14"/>
        <v>31176</v>
      </c>
      <c r="J210" s="2">
        <f t="shared" si="15"/>
        <v>32720</v>
      </c>
      <c r="K210" s="2">
        <f>_xlfn.XLOOKUP($B210,Configuration!$H:$H,Configuration!$I:$I,0)</f>
        <v>0</v>
      </c>
      <c r="L210" s="2" t="str">
        <f>_xlfn.XLOOKUP(A210,Configuration!$A:$A,Configuration!$C:$C,0)</f>
        <v>Ile</v>
      </c>
      <c r="M210" s="3" t="str">
        <f>_xlfn.XLOOKUP(A210,Configuration!$A:$A,Configuration!$B:$B,0)</f>
        <v>Saint Martin</v>
      </c>
      <c r="N210" s="3" t="str">
        <f>_xlfn.XLOOKUP($B210,Configuration!$E:$E,Configuration!$F:$F,0)</f>
        <v>NA</v>
      </c>
    </row>
    <row r="211" spans="1:14" x14ac:dyDescent="0.25">
      <c r="A211">
        <v>11</v>
      </c>
      <c r="B211">
        <v>0</v>
      </c>
      <c r="C211" s="1">
        <v>44335</v>
      </c>
      <c r="D211">
        <v>3532353</v>
      </c>
      <c r="E211">
        <v>1482323</v>
      </c>
      <c r="F211">
        <v>12278210</v>
      </c>
      <c r="G211" s="3">
        <f t="shared" si="12"/>
        <v>0.28769283144692914</v>
      </c>
      <c r="H211" s="3">
        <f t="shared" si="13"/>
        <v>0.12072793998473719</v>
      </c>
      <c r="I211" s="2">
        <f t="shared" si="14"/>
        <v>8745857</v>
      </c>
      <c r="J211" s="2">
        <f t="shared" si="15"/>
        <v>10795887</v>
      </c>
      <c r="K211" s="2">
        <f>_xlfn.XLOOKUP($B211,Configuration!$H:$H,Configuration!$I:$I,0)</f>
        <v>0</v>
      </c>
      <c r="L211" s="2" t="str">
        <f>_xlfn.XLOOKUP(A211,Configuration!$A:$A,Configuration!$C:$C,0)</f>
        <v>Métropole</v>
      </c>
      <c r="M211" s="3" t="str">
        <f>_xlfn.XLOOKUP(A211,Configuration!$A:$A,Configuration!$B:$B,0)</f>
        <v>Ile-de-France</v>
      </c>
      <c r="N211" s="3" t="str">
        <f>_xlfn.XLOOKUP($B211,Configuration!$E:$E,Configuration!$F:$F,0)</f>
        <v>NA</v>
      </c>
    </row>
    <row r="212" spans="1:14" x14ac:dyDescent="0.25">
      <c r="A212">
        <v>24</v>
      </c>
      <c r="B212">
        <v>0</v>
      </c>
      <c r="C212" s="1">
        <v>44335</v>
      </c>
      <c r="D212">
        <v>846082</v>
      </c>
      <c r="E212">
        <v>386272</v>
      </c>
      <c r="F212">
        <v>2559073</v>
      </c>
      <c r="G212" s="3">
        <f t="shared" si="12"/>
        <v>0.33062050203335347</v>
      </c>
      <c r="H212" s="3">
        <f t="shared" si="13"/>
        <v>0.15094215757033894</v>
      </c>
      <c r="I212" s="2">
        <f t="shared" si="14"/>
        <v>1712991</v>
      </c>
      <c r="J212" s="2">
        <f t="shared" si="15"/>
        <v>2172801</v>
      </c>
      <c r="K212" s="2">
        <f>_xlfn.XLOOKUP($B212,Configuration!$H:$H,Configuration!$I:$I,0)</f>
        <v>0</v>
      </c>
      <c r="L212" s="2" t="str">
        <f>_xlfn.XLOOKUP(A212,Configuration!$A:$A,Configuration!$C:$C,0)</f>
        <v>Métropole</v>
      </c>
      <c r="M212" s="3" t="str">
        <f>_xlfn.XLOOKUP(A212,Configuration!$A:$A,Configuration!$B:$B,0)</f>
        <v>Centre-Val de Loire</v>
      </c>
      <c r="N212" s="3" t="str">
        <f>_xlfn.XLOOKUP($B212,Configuration!$E:$E,Configuration!$F:$F,0)</f>
        <v>NA</v>
      </c>
    </row>
    <row r="213" spans="1:14" x14ac:dyDescent="0.25">
      <c r="A213">
        <v>27</v>
      </c>
      <c r="B213">
        <v>0</v>
      </c>
      <c r="C213" s="1">
        <v>44335</v>
      </c>
      <c r="D213">
        <v>954578</v>
      </c>
      <c r="E213">
        <v>462767</v>
      </c>
      <c r="F213">
        <v>2783039</v>
      </c>
      <c r="G213" s="3">
        <f t="shared" si="12"/>
        <v>0.34299842725883467</v>
      </c>
      <c r="H213" s="3">
        <f t="shared" si="13"/>
        <v>0.16628117679989393</v>
      </c>
      <c r="I213" s="2">
        <f t="shared" si="14"/>
        <v>1828461</v>
      </c>
      <c r="J213" s="2">
        <f t="shared" si="15"/>
        <v>2320272</v>
      </c>
      <c r="K213" s="2">
        <f>_xlfn.XLOOKUP($B213,Configuration!$H:$H,Configuration!$I:$I,0)</f>
        <v>0</v>
      </c>
      <c r="L213" s="2" t="str">
        <f>_xlfn.XLOOKUP(A213,Configuration!$A:$A,Configuration!$C:$C,0)</f>
        <v>Métropole</v>
      </c>
      <c r="M213" s="3" t="str">
        <f>_xlfn.XLOOKUP(A213,Configuration!$A:$A,Configuration!$B:$B,0)</f>
        <v>Bourgogne-Franche-Comté</v>
      </c>
      <c r="N213" s="3" t="str">
        <f>_xlfn.XLOOKUP($B213,Configuration!$E:$E,Configuration!$F:$F,0)</f>
        <v>NA</v>
      </c>
    </row>
    <row r="214" spans="1:14" x14ac:dyDescent="0.25">
      <c r="A214">
        <v>28</v>
      </c>
      <c r="B214">
        <v>0</v>
      </c>
      <c r="C214" s="1">
        <v>44335</v>
      </c>
      <c r="D214">
        <v>1170356</v>
      </c>
      <c r="E214">
        <v>550276</v>
      </c>
      <c r="F214">
        <v>3303500</v>
      </c>
      <c r="G214" s="3">
        <f t="shared" si="12"/>
        <v>0.35427758438020279</v>
      </c>
      <c r="H214" s="3">
        <f t="shared" si="13"/>
        <v>0.16657363402451944</v>
      </c>
      <c r="I214" s="2">
        <f t="shared" si="14"/>
        <v>2133144</v>
      </c>
      <c r="J214" s="2">
        <f t="shared" si="15"/>
        <v>2753224</v>
      </c>
      <c r="K214" s="2">
        <f>_xlfn.XLOOKUP($B214,Configuration!$H:$H,Configuration!$I:$I,0)</f>
        <v>0</v>
      </c>
      <c r="L214" s="2" t="str">
        <f>_xlfn.XLOOKUP(A214,Configuration!$A:$A,Configuration!$C:$C,0)</f>
        <v>Métropole</v>
      </c>
      <c r="M214" s="3" t="str">
        <f>_xlfn.XLOOKUP(A214,Configuration!$A:$A,Configuration!$B:$B,0)</f>
        <v>Normandie</v>
      </c>
      <c r="N214" s="3" t="str">
        <f>_xlfn.XLOOKUP($B214,Configuration!$E:$E,Configuration!$F:$F,0)</f>
        <v>NA</v>
      </c>
    </row>
    <row r="215" spans="1:14" x14ac:dyDescent="0.25">
      <c r="A215">
        <v>32</v>
      </c>
      <c r="B215">
        <v>0</v>
      </c>
      <c r="C215" s="1">
        <v>44335</v>
      </c>
      <c r="D215">
        <v>1971365</v>
      </c>
      <c r="E215">
        <v>866640</v>
      </c>
      <c r="F215">
        <v>5962662</v>
      </c>
      <c r="G215" s="3">
        <f t="shared" si="12"/>
        <v>0.33061827083272538</v>
      </c>
      <c r="H215" s="3">
        <f t="shared" si="13"/>
        <v>0.14534447869089342</v>
      </c>
      <c r="I215" s="2">
        <f t="shared" si="14"/>
        <v>3991297</v>
      </c>
      <c r="J215" s="2">
        <f t="shared" si="15"/>
        <v>5096022</v>
      </c>
      <c r="K215" s="2">
        <f>_xlfn.XLOOKUP($B215,Configuration!$H:$H,Configuration!$I:$I,0)</f>
        <v>0</v>
      </c>
      <c r="L215" s="2" t="str">
        <f>_xlfn.XLOOKUP(A215,Configuration!$A:$A,Configuration!$C:$C,0)</f>
        <v>Métropole</v>
      </c>
      <c r="M215" s="3" t="str">
        <f>_xlfn.XLOOKUP(A215,Configuration!$A:$A,Configuration!$B:$B,0)</f>
        <v>Hauts-de-France</v>
      </c>
      <c r="N215" s="3" t="str">
        <f>_xlfn.XLOOKUP($B215,Configuration!$E:$E,Configuration!$F:$F,0)</f>
        <v>NA</v>
      </c>
    </row>
    <row r="216" spans="1:14" x14ac:dyDescent="0.25">
      <c r="A216">
        <v>44</v>
      </c>
      <c r="B216">
        <v>0</v>
      </c>
      <c r="C216" s="1">
        <v>44335</v>
      </c>
      <c r="D216">
        <v>1852253</v>
      </c>
      <c r="E216">
        <v>868491</v>
      </c>
      <c r="F216">
        <v>5511747</v>
      </c>
      <c r="G216" s="3">
        <f t="shared" si="12"/>
        <v>0.33605551923918131</v>
      </c>
      <c r="H216" s="3">
        <f t="shared" si="13"/>
        <v>0.15757091172726179</v>
      </c>
      <c r="I216" s="2">
        <f t="shared" si="14"/>
        <v>3659494</v>
      </c>
      <c r="J216" s="2">
        <f t="shared" si="15"/>
        <v>4643256</v>
      </c>
      <c r="K216" s="2">
        <f>_xlfn.XLOOKUP($B216,Configuration!$H:$H,Configuration!$I:$I,0)</f>
        <v>0</v>
      </c>
      <c r="L216" s="2" t="str">
        <f>_xlfn.XLOOKUP(A216,Configuration!$A:$A,Configuration!$C:$C,0)</f>
        <v>Métropole</v>
      </c>
      <c r="M216" s="3" t="str">
        <f>_xlfn.XLOOKUP(A216,Configuration!$A:$A,Configuration!$B:$B,0)</f>
        <v>Grand Est</v>
      </c>
      <c r="N216" s="3" t="str">
        <f>_xlfn.XLOOKUP($B216,Configuration!$E:$E,Configuration!$F:$F,0)</f>
        <v>NA</v>
      </c>
    </row>
    <row r="217" spans="1:14" x14ac:dyDescent="0.25">
      <c r="A217">
        <v>52</v>
      </c>
      <c r="B217">
        <v>0</v>
      </c>
      <c r="C217" s="1">
        <v>44335</v>
      </c>
      <c r="D217">
        <v>1247325</v>
      </c>
      <c r="E217">
        <v>541617</v>
      </c>
      <c r="F217">
        <v>3801797</v>
      </c>
      <c r="G217" s="3">
        <f t="shared" si="12"/>
        <v>0.32808826983660622</v>
      </c>
      <c r="H217" s="3">
        <f t="shared" si="13"/>
        <v>0.14246341927251771</v>
      </c>
      <c r="I217" s="2">
        <f t="shared" si="14"/>
        <v>2554472</v>
      </c>
      <c r="J217" s="2">
        <f t="shared" si="15"/>
        <v>3260180</v>
      </c>
      <c r="K217" s="2">
        <f>_xlfn.XLOOKUP($B217,Configuration!$H:$H,Configuration!$I:$I,0)</f>
        <v>0</v>
      </c>
      <c r="L217" s="2" t="str">
        <f>_xlfn.XLOOKUP(A217,Configuration!$A:$A,Configuration!$C:$C,0)</f>
        <v>Métropole</v>
      </c>
      <c r="M217" s="3" t="str">
        <f>_xlfn.XLOOKUP(A217,Configuration!$A:$A,Configuration!$B:$B,0)</f>
        <v>Pays de la Loire</v>
      </c>
      <c r="N217" s="3" t="str">
        <f>_xlfn.XLOOKUP($B217,Configuration!$E:$E,Configuration!$F:$F,0)</f>
        <v>NA</v>
      </c>
    </row>
    <row r="218" spans="1:14" x14ac:dyDescent="0.25">
      <c r="A218">
        <v>53</v>
      </c>
      <c r="B218">
        <v>0</v>
      </c>
      <c r="C218" s="1">
        <v>44335</v>
      </c>
      <c r="D218">
        <v>1185262</v>
      </c>
      <c r="E218">
        <v>537248</v>
      </c>
      <c r="F218">
        <v>3340379</v>
      </c>
      <c r="G218" s="3">
        <f t="shared" si="12"/>
        <v>0.35482859879073603</v>
      </c>
      <c r="H218" s="3">
        <f t="shared" si="13"/>
        <v>0.16083444423522</v>
      </c>
      <c r="I218" s="2">
        <f t="shared" si="14"/>
        <v>2155117</v>
      </c>
      <c r="J218" s="2">
        <f t="shared" si="15"/>
        <v>2803131</v>
      </c>
      <c r="K218" s="2">
        <f>_xlfn.XLOOKUP($B218,Configuration!$H:$H,Configuration!$I:$I,0)</f>
        <v>0</v>
      </c>
      <c r="L218" s="2" t="str">
        <f>_xlfn.XLOOKUP(A218,Configuration!$A:$A,Configuration!$C:$C,0)</f>
        <v>Métropole</v>
      </c>
      <c r="M218" s="3" t="str">
        <f>_xlfn.XLOOKUP(A218,Configuration!$A:$A,Configuration!$B:$B,0)</f>
        <v>Bretagne</v>
      </c>
      <c r="N218" s="3" t="str">
        <f>_xlfn.XLOOKUP($B218,Configuration!$E:$E,Configuration!$F:$F,0)</f>
        <v>NA</v>
      </c>
    </row>
    <row r="219" spans="1:14" x14ac:dyDescent="0.25">
      <c r="A219">
        <v>75</v>
      </c>
      <c r="B219">
        <v>0</v>
      </c>
      <c r="C219" s="1">
        <v>44335</v>
      </c>
      <c r="D219">
        <v>2156139</v>
      </c>
      <c r="E219">
        <v>1039186</v>
      </c>
      <c r="F219">
        <v>5999982</v>
      </c>
      <c r="G219" s="3">
        <f t="shared" si="12"/>
        <v>0.35935757807273422</v>
      </c>
      <c r="H219" s="3">
        <f t="shared" si="13"/>
        <v>0.17319818626122546</v>
      </c>
      <c r="I219" s="2">
        <f t="shared" si="14"/>
        <v>3843843</v>
      </c>
      <c r="J219" s="2">
        <f t="shared" si="15"/>
        <v>4960796</v>
      </c>
      <c r="K219" s="2">
        <f>_xlfn.XLOOKUP($B219,Configuration!$H:$H,Configuration!$I:$I,0)</f>
        <v>0</v>
      </c>
      <c r="L219" s="2" t="str">
        <f>_xlfn.XLOOKUP(A219,Configuration!$A:$A,Configuration!$C:$C,0)</f>
        <v>Métropole</v>
      </c>
      <c r="M219" s="3" t="str">
        <f>_xlfn.XLOOKUP(A219,Configuration!$A:$A,Configuration!$B:$B,0)</f>
        <v>Nouvelle-Aquitaine</v>
      </c>
      <c r="N219" s="3" t="str">
        <f>_xlfn.XLOOKUP($B219,Configuration!$E:$E,Configuration!$F:$F,0)</f>
        <v>NA</v>
      </c>
    </row>
    <row r="220" spans="1:14" x14ac:dyDescent="0.25">
      <c r="A220">
        <v>76</v>
      </c>
      <c r="B220">
        <v>0</v>
      </c>
      <c r="C220" s="1">
        <v>44335</v>
      </c>
      <c r="D220">
        <v>2005413</v>
      </c>
      <c r="E220">
        <v>981310</v>
      </c>
      <c r="F220">
        <v>5924858</v>
      </c>
      <c r="G220" s="3">
        <f t="shared" si="12"/>
        <v>0.33847444107521224</v>
      </c>
      <c r="H220" s="3">
        <f t="shared" si="13"/>
        <v>0.16562591035937063</v>
      </c>
      <c r="I220" s="2">
        <f t="shared" si="14"/>
        <v>3919445</v>
      </c>
      <c r="J220" s="2">
        <f t="shared" si="15"/>
        <v>4943548</v>
      </c>
      <c r="K220" s="2">
        <f>_xlfn.XLOOKUP($B220,Configuration!$H:$H,Configuration!$I:$I,0)</f>
        <v>0</v>
      </c>
      <c r="L220" s="2" t="str">
        <f>_xlfn.XLOOKUP(A220,Configuration!$A:$A,Configuration!$C:$C,0)</f>
        <v>Métropole</v>
      </c>
      <c r="M220" s="3" t="str">
        <f>_xlfn.XLOOKUP(A220,Configuration!$A:$A,Configuration!$B:$B,0)</f>
        <v>Occitanie</v>
      </c>
      <c r="N220" s="3" t="str">
        <f>_xlfn.XLOOKUP($B220,Configuration!$E:$E,Configuration!$F:$F,0)</f>
        <v>NA</v>
      </c>
    </row>
    <row r="221" spans="1:14" x14ac:dyDescent="0.25">
      <c r="A221">
        <v>84</v>
      </c>
      <c r="B221">
        <v>0</v>
      </c>
      <c r="C221" s="1">
        <v>44335</v>
      </c>
      <c r="D221">
        <v>2588116</v>
      </c>
      <c r="E221">
        <v>1221784</v>
      </c>
      <c r="F221">
        <v>8032377</v>
      </c>
      <c r="G221" s="3">
        <f t="shared" si="12"/>
        <v>0.32221047393567309</v>
      </c>
      <c r="H221" s="3">
        <f t="shared" si="13"/>
        <v>0.15210740232934783</v>
      </c>
      <c r="I221" s="2">
        <f t="shared" si="14"/>
        <v>5444261</v>
      </c>
      <c r="J221" s="2">
        <f t="shared" si="15"/>
        <v>6810593</v>
      </c>
      <c r="K221" s="2">
        <f>_xlfn.XLOOKUP($B221,Configuration!$H:$H,Configuration!$I:$I,0)</f>
        <v>0</v>
      </c>
      <c r="L221" s="2" t="str">
        <f>_xlfn.XLOOKUP(A221,Configuration!$A:$A,Configuration!$C:$C,0)</f>
        <v>Métropole</v>
      </c>
      <c r="M221" s="3" t="str">
        <f>_xlfn.XLOOKUP(A221,Configuration!$A:$A,Configuration!$B:$B,0)</f>
        <v>Auvergne-Rhône-Alpes</v>
      </c>
      <c r="N221" s="3" t="str">
        <f>_xlfn.XLOOKUP($B221,Configuration!$E:$E,Configuration!$F:$F,0)</f>
        <v>NA</v>
      </c>
    </row>
    <row r="222" spans="1:14" x14ac:dyDescent="0.25">
      <c r="A222">
        <v>93</v>
      </c>
      <c r="B222">
        <v>0</v>
      </c>
      <c r="C222" s="1">
        <v>44335</v>
      </c>
      <c r="D222">
        <v>1695375</v>
      </c>
      <c r="E222">
        <v>900011</v>
      </c>
      <c r="F222">
        <v>5055651</v>
      </c>
      <c r="G222" s="3">
        <f t="shared" ref="G222:G223" si="16">$D222/F222</f>
        <v>0.33534257012598379</v>
      </c>
      <c r="H222" s="3">
        <f t="shared" ref="H222:H223" si="17">$E222/F222</f>
        <v>0.17802079297008436</v>
      </c>
      <c r="I222" s="2">
        <f t="shared" ref="I222:I223" si="18">F222-D222</f>
        <v>3360276</v>
      </c>
      <c r="J222" s="2">
        <f t="shared" si="15"/>
        <v>4155640</v>
      </c>
      <c r="K222" s="2">
        <f>_xlfn.XLOOKUP($B222,Configuration!$H:$H,Configuration!$I:$I,0)</f>
        <v>0</v>
      </c>
      <c r="L222" s="2" t="str">
        <f>_xlfn.XLOOKUP(A222,Configuration!$A:$A,Configuration!$C:$C,0)</f>
        <v>Métropole</v>
      </c>
      <c r="M222" s="3" t="str">
        <f>_xlfn.XLOOKUP(A222,Configuration!$A:$A,Configuration!$B:$B,0)</f>
        <v>Provence-Alpes-Côte d’Azur</v>
      </c>
      <c r="N222" s="3" t="str">
        <f>_xlfn.XLOOKUP($B222,Configuration!$E:$E,Configuration!$F:$F,0)</f>
        <v>NA</v>
      </c>
    </row>
    <row r="223" spans="1:14" x14ac:dyDescent="0.25">
      <c r="A223">
        <v>94</v>
      </c>
      <c r="B223">
        <v>0</v>
      </c>
      <c r="C223" s="1">
        <v>44335</v>
      </c>
      <c r="D223">
        <v>138505</v>
      </c>
      <c r="E223">
        <v>78965</v>
      </c>
      <c r="F223">
        <v>344679</v>
      </c>
      <c r="G223" s="3">
        <f t="shared" si="16"/>
        <v>0.40183765184417963</v>
      </c>
      <c r="H223" s="3">
        <f t="shared" si="17"/>
        <v>0.22909721799123242</v>
      </c>
      <c r="I223" s="2">
        <f t="shared" si="18"/>
        <v>206174</v>
      </c>
      <c r="J223" s="2">
        <f t="shared" si="15"/>
        <v>265714</v>
      </c>
      <c r="K223" s="2">
        <f>_xlfn.XLOOKUP($B223,Configuration!$H:$H,Configuration!$I:$I,0)</f>
        <v>0</v>
      </c>
      <c r="L223" s="2" t="str">
        <f>_xlfn.XLOOKUP(A223,Configuration!$A:$A,Configuration!$C:$C,0)</f>
        <v>Ile</v>
      </c>
      <c r="M223" s="3" t="str">
        <f>_xlfn.XLOOKUP(A223,Configuration!$A:$A,Configuration!$B:$B,0)</f>
        <v>Corse</v>
      </c>
      <c r="N223" s="3" t="str">
        <f>_xlfn.XLOOKUP($B223,Configuration!$E:$E,Configuration!$F:$F,0)</f>
        <v>NA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9DD78-D32B-4851-B5EB-A16D103A5733}">
  <dimension ref="A1:L23"/>
  <sheetViews>
    <sheetView workbookViewId="0">
      <selection activeCell="A85" sqref="A85"/>
    </sheetView>
  </sheetViews>
  <sheetFormatPr baseColWidth="10" defaultRowHeight="15" x14ac:dyDescent="0.25"/>
  <cols>
    <col min="6" max="6" width="4.28515625" bestFit="1" customWidth="1"/>
  </cols>
  <sheetData>
    <row r="1" spans="1:12" x14ac:dyDescent="0.25">
      <c r="A1" t="s">
        <v>49</v>
      </c>
      <c r="B1" t="s">
        <v>50</v>
      </c>
      <c r="C1" t="s">
        <v>41</v>
      </c>
      <c r="E1" t="s">
        <v>1</v>
      </c>
      <c r="F1" t="s">
        <v>8</v>
      </c>
      <c r="H1" t="s">
        <v>1</v>
      </c>
      <c r="I1" t="s">
        <v>52</v>
      </c>
      <c r="K1" t="s">
        <v>52</v>
      </c>
      <c r="L1" t="s">
        <v>8</v>
      </c>
    </row>
    <row r="2" spans="1:12" x14ac:dyDescent="0.25">
      <c r="A2">
        <v>1</v>
      </c>
      <c r="B2" t="s">
        <v>19</v>
      </c>
      <c r="C2" t="s">
        <v>40</v>
      </c>
      <c r="E2">
        <v>0</v>
      </c>
      <c r="F2" t="s">
        <v>51</v>
      </c>
      <c r="H2">
        <v>0</v>
      </c>
      <c r="I2">
        <v>0</v>
      </c>
      <c r="K2">
        <v>0</v>
      </c>
      <c r="L2" t="s">
        <v>9</v>
      </c>
    </row>
    <row r="3" spans="1:12" x14ac:dyDescent="0.25">
      <c r="A3">
        <v>2</v>
      </c>
      <c r="B3" t="s">
        <v>24</v>
      </c>
      <c r="C3" t="s">
        <v>40</v>
      </c>
      <c r="E3">
        <v>24</v>
      </c>
      <c r="F3" t="s">
        <v>9</v>
      </c>
      <c r="H3">
        <v>24</v>
      </c>
      <c r="I3">
        <v>29</v>
      </c>
      <c r="K3">
        <v>9</v>
      </c>
      <c r="L3" t="s">
        <v>9</v>
      </c>
    </row>
    <row r="4" spans="1:12" x14ac:dyDescent="0.25">
      <c r="A4">
        <v>3</v>
      </c>
      <c r="B4" t="s">
        <v>20</v>
      </c>
      <c r="C4" t="s">
        <v>40</v>
      </c>
      <c r="E4">
        <v>29</v>
      </c>
      <c r="F4" t="s">
        <v>9</v>
      </c>
      <c r="H4">
        <v>29</v>
      </c>
      <c r="I4">
        <v>29</v>
      </c>
      <c r="K4">
        <v>19</v>
      </c>
      <c r="L4" t="s">
        <v>9</v>
      </c>
    </row>
    <row r="5" spans="1:12" x14ac:dyDescent="0.25">
      <c r="A5">
        <v>4</v>
      </c>
      <c r="B5" t="s">
        <v>23</v>
      </c>
      <c r="C5" t="s">
        <v>40</v>
      </c>
      <c r="E5">
        <v>39</v>
      </c>
      <c r="F5" t="s">
        <v>9</v>
      </c>
      <c r="H5">
        <v>39</v>
      </c>
      <c r="I5">
        <v>39</v>
      </c>
      <c r="K5">
        <v>29</v>
      </c>
      <c r="L5" t="s">
        <v>9</v>
      </c>
    </row>
    <row r="6" spans="1:12" x14ac:dyDescent="0.25">
      <c r="A6">
        <v>5</v>
      </c>
      <c r="B6" t="s">
        <v>37</v>
      </c>
      <c r="C6" t="s">
        <v>40</v>
      </c>
      <c r="E6">
        <v>49</v>
      </c>
      <c r="F6" t="s">
        <v>9</v>
      </c>
      <c r="H6">
        <v>49</v>
      </c>
      <c r="I6">
        <v>49</v>
      </c>
      <c r="K6">
        <v>39</v>
      </c>
      <c r="L6" t="s">
        <v>9</v>
      </c>
    </row>
    <row r="7" spans="1:12" x14ac:dyDescent="0.25">
      <c r="A7">
        <v>6</v>
      </c>
      <c r="B7" t="s">
        <v>33</v>
      </c>
      <c r="C7" t="s">
        <v>40</v>
      </c>
      <c r="E7">
        <v>59</v>
      </c>
      <c r="F7" t="s">
        <v>9</v>
      </c>
      <c r="H7">
        <v>59</v>
      </c>
      <c r="I7">
        <v>59</v>
      </c>
      <c r="K7">
        <v>49</v>
      </c>
      <c r="L7" t="s">
        <v>9</v>
      </c>
    </row>
    <row r="8" spans="1:12" x14ac:dyDescent="0.25">
      <c r="A8">
        <v>7</v>
      </c>
      <c r="B8" t="s">
        <v>34</v>
      </c>
      <c r="C8" t="s">
        <v>40</v>
      </c>
      <c r="E8">
        <v>64</v>
      </c>
      <c r="F8" t="s">
        <v>10</v>
      </c>
      <c r="H8">
        <v>64</v>
      </c>
      <c r="I8">
        <v>69</v>
      </c>
      <c r="K8">
        <v>59</v>
      </c>
      <c r="L8" t="s">
        <v>9</v>
      </c>
    </row>
    <row r="9" spans="1:12" x14ac:dyDescent="0.25">
      <c r="A9">
        <v>8</v>
      </c>
      <c r="B9" t="s">
        <v>35</v>
      </c>
      <c r="C9" t="s">
        <v>40</v>
      </c>
      <c r="E9">
        <v>69</v>
      </c>
      <c r="F9" t="s">
        <v>10</v>
      </c>
      <c r="H9">
        <v>69</v>
      </c>
      <c r="I9">
        <v>69</v>
      </c>
      <c r="K9">
        <v>69</v>
      </c>
      <c r="L9" t="s">
        <v>10</v>
      </c>
    </row>
    <row r="10" spans="1:12" x14ac:dyDescent="0.25">
      <c r="A10">
        <v>9</v>
      </c>
      <c r="B10" t="s">
        <v>36</v>
      </c>
      <c r="C10" t="s">
        <v>40</v>
      </c>
      <c r="E10">
        <v>74</v>
      </c>
      <c r="F10" t="s">
        <v>10</v>
      </c>
      <c r="H10">
        <v>74</v>
      </c>
      <c r="I10">
        <v>79</v>
      </c>
      <c r="K10">
        <v>79</v>
      </c>
      <c r="L10" t="s">
        <v>10</v>
      </c>
    </row>
    <row r="11" spans="1:12" x14ac:dyDescent="0.25">
      <c r="A11">
        <v>11</v>
      </c>
      <c r="B11" t="s">
        <v>22</v>
      </c>
      <c r="C11" t="s">
        <v>39</v>
      </c>
      <c r="E11">
        <v>79</v>
      </c>
      <c r="F11" t="s">
        <v>10</v>
      </c>
      <c r="H11">
        <v>79</v>
      </c>
      <c r="I11">
        <v>79</v>
      </c>
      <c r="K11">
        <v>89</v>
      </c>
      <c r="L11" t="s">
        <v>10</v>
      </c>
    </row>
    <row r="12" spans="1:12" x14ac:dyDescent="0.25">
      <c r="A12">
        <v>24</v>
      </c>
      <c r="B12" t="s">
        <v>16</v>
      </c>
      <c r="C12" t="s">
        <v>39</v>
      </c>
      <c r="E12">
        <v>80</v>
      </c>
      <c r="F12" t="s">
        <v>10</v>
      </c>
      <c r="H12">
        <v>80</v>
      </c>
      <c r="I12">
        <v>89</v>
      </c>
      <c r="K12">
        <v>90</v>
      </c>
      <c r="L12" t="s">
        <v>10</v>
      </c>
    </row>
    <row r="13" spans="1:12" x14ac:dyDescent="0.25">
      <c r="A13">
        <v>27</v>
      </c>
      <c r="B13" t="s">
        <v>14</v>
      </c>
      <c r="C13" t="s">
        <v>39</v>
      </c>
      <c r="H13">
        <v>80</v>
      </c>
      <c r="I13">
        <v>90</v>
      </c>
    </row>
    <row r="14" spans="1:12" x14ac:dyDescent="0.25">
      <c r="A14">
        <v>28</v>
      </c>
      <c r="B14" t="s">
        <v>25</v>
      </c>
      <c r="C14" t="s">
        <v>39</v>
      </c>
    </row>
    <row r="15" spans="1:12" x14ac:dyDescent="0.25">
      <c r="A15">
        <v>32</v>
      </c>
      <c r="B15" t="s">
        <v>21</v>
      </c>
      <c r="C15" t="s">
        <v>39</v>
      </c>
    </row>
    <row r="16" spans="1:12" x14ac:dyDescent="0.25">
      <c r="A16">
        <v>44</v>
      </c>
      <c r="B16" t="s">
        <v>18</v>
      </c>
      <c r="C16" t="s">
        <v>39</v>
      </c>
    </row>
    <row r="17" spans="1:3" x14ac:dyDescent="0.25">
      <c r="A17">
        <v>52</v>
      </c>
      <c r="B17" t="s">
        <v>28</v>
      </c>
      <c r="C17" t="s">
        <v>39</v>
      </c>
    </row>
    <row r="18" spans="1:3" x14ac:dyDescent="0.25">
      <c r="A18">
        <v>53</v>
      </c>
      <c r="B18" t="s">
        <v>15</v>
      </c>
      <c r="C18" t="s">
        <v>39</v>
      </c>
    </row>
    <row r="19" spans="1:3" x14ac:dyDescent="0.25">
      <c r="A19">
        <v>75</v>
      </c>
      <c r="B19" t="s">
        <v>26</v>
      </c>
      <c r="C19" t="s">
        <v>39</v>
      </c>
    </row>
    <row r="20" spans="1:3" x14ac:dyDescent="0.25">
      <c r="A20">
        <v>76</v>
      </c>
      <c r="B20" t="s">
        <v>27</v>
      </c>
      <c r="C20" t="s">
        <v>39</v>
      </c>
    </row>
    <row r="21" spans="1:3" x14ac:dyDescent="0.25">
      <c r="A21">
        <v>84</v>
      </c>
      <c r="B21" t="s">
        <v>13</v>
      </c>
      <c r="C21" t="s">
        <v>39</v>
      </c>
    </row>
    <row r="22" spans="1:3" x14ac:dyDescent="0.25">
      <c r="A22">
        <v>93</v>
      </c>
      <c r="B22" t="s">
        <v>29</v>
      </c>
      <c r="C22" t="s">
        <v>39</v>
      </c>
    </row>
    <row r="23" spans="1:3" x14ac:dyDescent="0.25">
      <c r="A23">
        <v>94</v>
      </c>
      <c r="B23" t="s">
        <v>17</v>
      </c>
      <c r="C23" t="s">
        <v>40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538792B7D4E343AE2A14E6D1B17E31" ma:contentTypeVersion="13" ma:contentTypeDescription="Create a new document." ma:contentTypeScope="" ma:versionID="4b9cea0baeeabb269f626f5b9b0ffc46">
  <xsd:schema xmlns:xsd="http://www.w3.org/2001/XMLSchema" xmlns:xs="http://www.w3.org/2001/XMLSchema" xmlns:p="http://schemas.microsoft.com/office/2006/metadata/properties" xmlns:ns3="c1a37613-b627-412b-96c4-d76d81f546ee" xmlns:ns4="a1c22a82-43a3-4c8a-82f3-db4e8e7be71e" targetNamespace="http://schemas.microsoft.com/office/2006/metadata/properties" ma:root="true" ma:fieldsID="1a90de4c782af28769c9776ae7fc6b2b" ns3:_="" ns4:_="">
    <xsd:import namespace="c1a37613-b627-412b-96c4-d76d81f546ee"/>
    <xsd:import namespace="a1c22a82-43a3-4c8a-82f3-db4e8e7be7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a37613-b627-412b-96c4-d76d81f546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c22a82-43a3-4c8a-82f3-db4e8e7be71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5AE56A-202E-45A3-AA7F-DCE571F47C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a37613-b627-412b-96c4-d76d81f546ee"/>
    <ds:schemaRef ds:uri="a1c22a82-43a3-4c8a-82f3-db4e8e7be7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786214-65BD-4C55-9F6D-3A67679C49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212E6E-3EC2-424B-BCBB-5FB73767833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1a37613-b627-412b-96c4-d76d81f546ee"/>
    <ds:schemaRef ds:uri="http://purl.org/dc/elements/1.1/"/>
    <ds:schemaRef ds:uri="http://schemas.microsoft.com/office/2006/metadata/properties"/>
    <ds:schemaRef ds:uri="a1c22a82-43a3-4c8a-82f3-db4e8e7be71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Rapport Hospi</vt:lpstr>
      <vt:lpstr>Rapport vacci 60+ synth</vt:lpstr>
      <vt:lpstr>Rapport vacci det</vt:lpstr>
      <vt:lpstr>Src. Hospi 2021-05-20</vt:lpstr>
      <vt:lpstr>Src. vacsi-tot-a-reg-2021-05-13</vt:lpstr>
      <vt:lpstr>Configuration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FROUIN Bruno</dc:creator>
  <cp:lastModifiedBy>FROUIN Bruno</cp:lastModifiedBy>
  <dcterms:created xsi:type="dcterms:W3CDTF">2021-04-25T10:30:01Z</dcterms:created>
  <dcterms:modified xsi:type="dcterms:W3CDTF">2021-05-21T07:19:59Z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0x0101005F538792B7D4E343AE2A14E6D1B17E31</vt:lpwstr>
  </property>
</Properties>
</file>