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BCL\Enquête Ecoles\7 - Publications (&amp; documentation)\# Documents de travail &amp; fichiers data.drees\2021\#doc à mettre sur ODS\"/>
    </mc:Choice>
  </mc:AlternateContent>
  <bookViews>
    <workbookView xWindow="0" yWindow="0" windowWidth="28800" windowHeight="12300" tabRatio="826"/>
  </bookViews>
  <sheets>
    <sheet name="Sommaire" sheetId="1" r:id="rId1"/>
    <sheet name="Descriptif des formations" sheetId="2" r:id="rId2"/>
    <sheet name="TOTAL" sheetId="3" r:id="rId3"/>
    <sheet name="DEAMP" sheetId="4" r:id="rId4"/>
    <sheet name="DEAVS" sheetId="5" r:id="rId5"/>
    <sheet name="DEAES" sheetId="6" r:id="rId6"/>
    <sheet name="DEAF" sheetId="7" r:id="rId7"/>
    <sheet name="DETISF" sheetId="8" r:id="rId8"/>
    <sheet name="DEME" sheetId="9" r:id="rId9"/>
    <sheet name="DEES" sheetId="10" r:id="rId10"/>
    <sheet name="DEEJE" sheetId="11" r:id="rId11"/>
    <sheet name="DEETS" sheetId="12" r:id="rId12"/>
    <sheet name="DECESF" sheetId="13" r:id="rId13"/>
    <sheet name="DEASS" sheetId="14" r:id="rId14"/>
    <sheet name="DEMF" sheetId="15" r:id="rId15"/>
    <sheet name="CAFERUIS" sheetId="16" r:id="rId16"/>
    <sheet name="CAFDES" sheetId="17" r:id="rId17"/>
    <sheet name="DEIS" sheetId="18" r:id="rId18"/>
    <sheet name="VAE totale" sheetId="19" r:id="rId19"/>
    <sheet name="Reg formation" sheetId="20" r:id="rId20"/>
    <sheet name="Reg inscrits 1A" sheetId="21" r:id="rId21"/>
    <sheet name="Reg inscrits totaux" sheetId="22" r:id="rId22"/>
    <sheet name="Reg diplômés" sheetId="23" r:id="rId23"/>
    <sheet name="Reg proportion femmes" sheetId="24" r:id="rId24"/>
  </sheets>
  <definedNames>
    <definedName name="Z_5C1AC1D3_85B3_4E04_85A0_6DC6BB9B9281_.wvu.PrintArea" localSheetId="1" hidden="1">'Descriptif des formations'!$A$2:$G$25</definedName>
    <definedName name="Z_5C1AC1D3_85B3_4E04_85A0_6DC6BB9B9281_.wvu.PrintArea" localSheetId="0" hidden="1">Sommaire!$D$1:$M$20</definedName>
    <definedName name="Z_7EC37734_A9CE_4FFC_AA9D_42870EAB5D9B_.wvu.PrintArea" localSheetId="1" hidden="1">'Descriptif des formations'!$A$2:$G$25</definedName>
    <definedName name="Z_7EC37734_A9CE_4FFC_AA9D_42870EAB5D9B_.wvu.PrintArea" localSheetId="0" hidden="1">Sommaire!$D$1:$M$20</definedName>
    <definedName name="_xlnm.Print_Area" localSheetId="1">'Descriptif des formations'!$A$2:$G$25</definedName>
    <definedName name="_xlnm.Print_Area" localSheetId="0">Sommaire!$D$1:$M$20</definedName>
    <definedName name="_xlnm.Print_Area" localSheetId="2">TOTAL!$A$1:$E$43</definedName>
  </definedNames>
  <calcPr calcId="162913"/>
  <customWorkbookViews>
    <customWorkbookView name="LE RHUN, Beatrice (DREES/OS/BCL) - Affichage personnalisé" guid="{5C1AC1D3-85B3-4E04-85A0-6DC6BB9B9281}" mergeInterval="0" personalView="1" maximized="1" xWindow="-8" yWindow="-8" windowWidth="1696" windowHeight="1026" tabRatio="826" activeSheetId="2"/>
    <customWorkbookView name="YANKAN, Leslie (DREES/OS/BCL) - Affichage personnalisé" guid="{7EC37734-A9CE-4FFC-AA9D-42870EAB5D9B}" mergeInterval="0" personalView="1" xWindow="10" yWindow="21" windowWidth="1577" windowHeight="752" tabRatio="826" activeSheetId="1"/>
  </customWorkbookViews>
</workbook>
</file>

<file path=xl/calcChain.xml><?xml version="1.0" encoding="utf-8"?>
<calcChain xmlns="http://schemas.openxmlformats.org/spreadsheetml/2006/main">
  <c r="S7" i="23" l="1"/>
  <c r="S26" i="21"/>
  <c r="S20" i="21"/>
  <c r="S7" i="21"/>
  <c r="T26" i="20"/>
  <c r="T20" i="20"/>
  <c r="T8" i="20"/>
  <c r="T9" i="20"/>
  <c r="T10" i="20"/>
  <c r="T11" i="20"/>
  <c r="T12" i="20"/>
  <c r="T13" i="20"/>
  <c r="T14" i="20"/>
  <c r="T15" i="20"/>
  <c r="T16" i="20"/>
  <c r="T17" i="20"/>
  <c r="T18" i="20"/>
  <c r="T19" i="20"/>
  <c r="T7" i="20"/>
  <c r="S22" i="19" l="1"/>
  <c r="S23" i="19"/>
  <c r="S24" i="19"/>
  <c r="S25" i="19"/>
  <c r="S21" i="19"/>
  <c r="S8" i="19"/>
  <c r="S9" i="19"/>
  <c r="S10" i="19"/>
  <c r="S11" i="19"/>
  <c r="S12" i="19"/>
  <c r="S13" i="19"/>
  <c r="S14" i="19"/>
  <c r="S15" i="19"/>
  <c r="S16" i="19"/>
  <c r="S17" i="19"/>
  <c r="S18" i="19"/>
  <c r="S19" i="19"/>
  <c r="S7" i="19"/>
  <c r="R20" i="19"/>
  <c r="R26" i="19" s="1"/>
  <c r="P20" i="19"/>
  <c r="P26" i="19" s="1"/>
  <c r="O20" i="19"/>
  <c r="O26" i="19" s="1"/>
  <c r="N20" i="19"/>
  <c r="N26" i="19" s="1"/>
  <c r="M20" i="19"/>
  <c r="M26" i="19" s="1"/>
  <c r="L20" i="19"/>
  <c r="L26" i="19" s="1"/>
  <c r="K20" i="19"/>
  <c r="K26" i="19" s="1"/>
  <c r="J20" i="19"/>
  <c r="J26" i="19" s="1"/>
  <c r="I20" i="19"/>
  <c r="I26" i="19" s="1"/>
  <c r="H20" i="19"/>
  <c r="H26" i="19" s="1"/>
  <c r="G20" i="19"/>
  <c r="G26" i="19" s="1"/>
  <c r="F20" i="19"/>
  <c r="F26" i="19" s="1"/>
  <c r="E20" i="19"/>
  <c r="E26" i="19" s="1"/>
  <c r="D20" i="19"/>
  <c r="D26" i="19" s="1"/>
  <c r="C20" i="19"/>
  <c r="C26" i="19" s="1"/>
  <c r="B20" i="19"/>
  <c r="S20" i="19" l="1"/>
  <c r="B26" i="19"/>
  <c r="S26" i="19" s="1"/>
  <c r="D66" i="18"/>
  <c r="C60" i="18"/>
  <c r="C66" i="18" s="1"/>
  <c r="D60" i="18"/>
  <c r="E60" i="18"/>
  <c r="E66" i="18" s="1"/>
  <c r="F60" i="18"/>
  <c r="F66" i="18" s="1"/>
  <c r="G60" i="18"/>
  <c r="G66" i="18" s="1"/>
  <c r="B60" i="18"/>
  <c r="B66" i="18" s="1"/>
  <c r="C60" i="16"/>
  <c r="C66" i="16" s="1"/>
  <c r="D60" i="16"/>
  <c r="D66" i="16" s="1"/>
  <c r="E60" i="16"/>
  <c r="E66" i="16" s="1"/>
  <c r="F60" i="16"/>
  <c r="F66" i="16" s="1"/>
  <c r="G60" i="16"/>
  <c r="G66" i="16" s="1"/>
  <c r="B60" i="16"/>
  <c r="B66" i="16" s="1"/>
  <c r="C60" i="15"/>
  <c r="C66" i="15" s="1"/>
  <c r="D60" i="15"/>
  <c r="D66" i="15" s="1"/>
  <c r="E60" i="15"/>
  <c r="E66" i="15" s="1"/>
  <c r="F60" i="15"/>
  <c r="F66" i="15" s="1"/>
  <c r="G60" i="15"/>
  <c r="G66" i="15" s="1"/>
  <c r="B60" i="15"/>
  <c r="B66" i="15" s="1"/>
  <c r="C60" i="14"/>
  <c r="C66" i="14" s="1"/>
  <c r="D60" i="14"/>
  <c r="D66" i="14" s="1"/>
  <c r="E60" i="14"/>
  <c r="E66" i="14" s="1"/>
  <c r="F60" i="14"/>
  <c r="F66" i="14" s="1"/>
  <c r="G60" i="14"/>
  <c r="G66" i="14" s="1"/>
  <c r="B60" i="14"/>
  <c r="B66" i="14" s="1"/>
  <c r="C60" i="13"/>
  <c r="C66" i="13" s="1"/>
  <c r="D60" i="13"/>
  <c r="D66" i="13" s="1"/>
  <c r="E60" i="13"/>
  <c r="E66" i="13" s="1"/>
  <c r="F60" i="13"/>
  <c r="F66" i="13" s="1"/>
  <c r="B60" i="13"/>
  <c r="B66" i="13" s="1"/>
  <c r="C60" i="12"/>
  <c r="C66" i="12" s="1"/>
  <c r="D60" i="12"/>
  <c r="D66" i="12" s="1"/>
  <c r="E60" i="12"/>
  <c r="E66" i="12" s="1"/>
  <c r="F60" i="12"/>
  <c r="F66" i="12" s="1"/>
  <c r="B60" i="12"/>
  <c r="B66" i="12" s="1"/>
  <c r="C60" i="10"/>
  <c r="C66" i="10" s="1"/>
  <c r="D60" i="10"/>
  <c r="D66" i="10" s="1"/>
  <c r="E60" i="10"/>
  <c r="E66" i="10" s="1"/>
  <c r="F60" i="10"/>
  <c r="F66" i="10" s="1"/>
  <c r="B60" i="10"/>
  <c r="B66" i="10" s="1"/>
  <c r="C60" i="9"/>
  <c r="C66" i="9" s="1"/>
  <c r="D60" i="9"/>
  <c r="D66" i="9" s="1"/>
  <c r="E60" i="9"/>
  <c r="E66" i="9" s="1"/>
  <c r="F60" i="9"/>
  <c r="F66" i="9" s="1"/>
  <c r="B60" i="9"/>
  <c r="B66" i="9" s="1"/>
  <c r="C60" i="8"/>
  <c r="C66" i="8" s="1"/>
  <c r="D60" i="8"/>
  <c r="D66" i="8" s="1"/>
  <c r="E60" i="8"/>
  <c r="E66" i="8" s="1"/>
  <c r="F60" i="8"/>
  <c r="F66" i="8" s="1"/>
  <c r="G60" i="8"/>
  <c r="G66" i="8" s="1"/>
  <c r="B60" i="8"/>
  <c r="B66" i="8" s="1"/>
  <c r="C60" i="7"/>
  <c r="C66" i="7" s="1"/>
  <c r="D60" i="7"/>
  <c r="D66" i="7" s="1"/>
  <c r="E60" i="7"/>
  <c r="E66" i="7" s="1"/>
  <c r="F60" i="7"/>
  <c r="F66" i="7" s="1"/>
  <c r="G60" i="7"/>
  <c r="G66" i="7" s="1"/>
  <c r="B60" i="7"/>
  <c r="B66" i="7" s="1"/>
  <c r="P68" i="6"/>
  <c r="P74" i="6" s="1"/>
  <c r="Q68" i="6"/>
  <c r="Q74" i="6" s="1"/>
  <c r="R68" i="6"/>
  <c r="R74" i="6" s="1"/>
  <c r="S68" i="6"/>
  <c r="S74" i="6" s="1"/>
  <c r="O68" i="6"/>
  <c r="O74" i="6" s="1"/>
  <c r="N68" i="6"/>
  <c r="N74" i="6" s="1"/>
  <c r="J68" i="6"/>
  <c r="J74" i="6" s="1"/>
  <c r="K68" i="6"/>
  <c r="K74" i="6" s="1"/>
  <c r="L68" i="6"/>
  <c r="L74" i="6" s="1"/>
  <c r="M68" i="6"/>
  <c r="M74" i="6" s="1"/>
  <c r="I68" i="6"/>
  <c r="I74" i="6" s="1"/>
  <c r="H68" i="6"/>
  <c r="H74" i="6" s="1"/>
  <c r="C68" i="6"/>
  <c r="C74" i="6" s="1"/>
  <c r="D68" i="6"/>
  <c r="D74" i="6" s="1"/>
  <c r="E68" i="6"/>
  <c r="E74" i="6" s="1"/>
  <c r="F68" i="6"/>
  <c r="F74" i="6" s="1"/>
  <c r="G68" i="6"/>
  <c r="G74" i="6" s="1"/>
  <c r="B68" i="6"/>
  <c r="B74" i="6" s="1"/>
  <c r="C60" i="5"/>
  <c r="C66" i="5" s="1"/>
  <c r="D60" i="5"/>
  <c r="D66" i="5" s="1"/>
  <c r="E60" i="5"/>
  <c r="E66" i="5" s="1"/>
  <c r="F60" i="5"/>
  <c r="F66" i="5" s="1"/>
  <c r="G60" i="5"/>
  <c r="G66" i="5" s="1"/>
  <c r="B60" i="5"/>
  <c r="B66" i="5" s="1"/>
  <c r="C60" i="4"/>
  <c r="C66" i="4" s="1"/>
  <c r="D60" i="4"/>
  <c r="D66" i="4" s="1"/>
  <c r="E60" i="4"/>
  <c r="E66" i="4" s="1"/>
  <c r="F60" i="4"/>
  <c r="F66" i="4" s="1"/>
  <c r="G60" i="4"/>
  <c r="G66" i="4" s="1"/>
  <c r="B60" i="4"/>
  <c r="B66" i="4" s="1"/>
  <c r="B60" i="11" l="1"/>
  <c r="B66" i="11" s="1"/>
  <c r="C60" i="11"/>
  <c r="C66" i="11" s="1"/>
  <c r="D60" i="11"/>
  <c r="D66" i="11" s="1"/>
  <c r="E60" i="11"/>
  <c r="E66" i="11" s="1"/>
  <c r="F60" i="11"/>
  <c r="F66" i="11" s="1"/>
  <c r="G60" i="11"/>
  <c r="G66" i="11" s="1"/>
  <c r="E8" i="6" l="1"/>
  <c r="E9" i="6"/>
  <c r="E10" i="6"/>
  <c r="E11" i="6"/>
  <c r="T21" i="20" l="1"/>
  <c r="T22" i="20"/>
  <c r="T23" i="20"/>
  <c r="T24" i="20"/>
  <c r="T25" i="20"/>
  <c r="S8" i="23" l="1"/>
  <c r="S9" i="23"/>
  <c r="S10" i="23"/>
  <c r="S11" i="23"/>
  <c r="S12" i="23"/>
  <c r="S13" i="23"/>
  <c r="S14" i="23"/>
  <c r="S15" i="23"/>
  <c r="S16" i="23"/>
  <c r="S17" i="23"/>
  <c r="S18" i="23"/>
  <c r="S19" i="23"/>
  <c r="S21" i="23"/>
  <c r="S22" i="23"/>
  <c r="S23" i="23"/>
  <c r="S24" i="23"/>
  <c r="S25" i="23"/>
  <c r="C20" i="23"/>
  <c r="C26" i="23" s="1"/>
  <c r="E20" i="23"/>
  <c r="E26" i="23" s="1"/>
  <c r="D20" i="23"/>
  <c r="D26" i="23" s="1"/>
  <c r="F20" i="23"/>
  <c r="F26" i="23" s="1"/>
  <c r="G20" i="23"/>
  <c r="G26" i="23" s="1"/>
  <c r="H20" i="23"/>
  <c r="H26" i="23" s="1"/>
  <c r="I20" i="23"/>
  <c r="I26" i="23" s="1"/>
  <c r="J20" i="23"/>
  <c r="J26" i="23" s="1"/>
  <c r="K20" i="23"/>
  <c r="K26" i="23" s="1"/>
  <c r="L20" i="23"/>
  <c r="L26" i="23" s="1"/>
  <c r="M20" i="23"/>
  <c r="M26" i="23" s="1"/>
  <c r="N20" i="23"/>
  <c r="N26" i="23" s="1"/>
  <c r="O20" i="23"/>
  <c r="O26" i="23" s="1"/>
  <c r="P20" i="23"/>
  <c r="P26" i="23" s="1"/>
  <c r="Q20" i="23"/>
  <c r="Q26" i="23" s="1"/>
  <c r="R20" i="23"/>
  <c r="R26" i="23" s="1"/>
  <c r="B20" i="23"/>
  <c r="S8" i="22"/>
  <c r="S9" i="22"/>
  <c r="S10" i="22"/>
  <c r="S11" i="22"/>
  <c r="S12" i="22"/>
  <c r="S13" i="22"/>
  <c r="S14" i="22"/>
  <c r="S15" i="22"/>
  <c r="S16" i="22"/>
  <c r="S17" i="22"/>
  <c r="S18" i="22"/>
  <c r="S19" i="22"/>
  <c r="S21" i="22"/>
  <c r="S22" i="22"/>
  <c r="S23" i="22"/>
  <c r="S24" i="22"/>
  <c r="S25" i="22"/>
  <c r="S7" i="22"/>
  <c r="C20" i="22"/>
  <c r="C26" i="22" s="1"/>
  <c r="E20" i="22"/>
  <c r="E26" i="22" s="1"/>
  <c r="D20" i="22"/>
  <c r="D26" i="22" s="1"/>
  <c r="F20" i="22"/>
  <c r="F26" i="22" s="1"/>
  <c r="G20" i="22"/>
  <c r="G26" i="22" s="1"/>
  <c r="H20" i="22"/>
  <c r="H26" i="22" s="1"/>
  <c r="I20" i="22"/>
  <c r="I26" i="22" s="1"/>
  <c r="J20" i="22"/>
  <c r="J26" i="22" s="1"/>
  <c r="K20" i="22"/>
  <c r="K26" i="22" s="1"/>
  <c r="L20" i="22"/>
  <c r="L26" i="22" s="1"/>
  <c r="M20" i="22"/>
  <c r="M26" i="22" s="1"/>
  <c r="N20" i="22"/>
  <c r="N26" i="22" s="1"/>
  <c r="O20" i="22"/>
  <c r="O26" i="22" s="1"/>
  <c r="P20" i="22"/>
  <c r="P26" i="22" s="1"/>
  <c r="Q20" i="22"/>
  <c r="Q26" i="22" s="1"/>
  <c r="R20" i="22"/>
  <c r="R26" i="22" s="1"/>
  <c r="B20" i="22"/>
  <c r="B26" i="22" s="1"/>
  <c r="S22" i="21"/>
  <c r="S23" i="21"/>
  <c r="S24" i="21"/>
  <c r="S25" i="21"/>
  <c r="S21" i="21"/>
  <c r="S8" i="21"/>
  <c r="S9" i="21"/>
  <c r="S10" i="21"/>
  <c r="S11" i="21"/>
  <c r="S12" i="21"/>
  <c r="S13" i="21"/>
  <c r="S14" i="21"/>
  <c r="S15" i="21"/>
  <c r="S16" i="21"/>
  <c r="S17" i="21"/>
  <c r="S18" i="21"/>
  <c r="S19" i="21"/>
  <c r="C20" i="21"/>
  <c r="C26" i="21" s="1"/>
  <c r="E20" i="21"/>
  <c r="E26" i="21" s="1"/>
  <c r="D20" i="21"/>
  <c r="D26" i="21" s="1"/>
  <c r="F20" i="21"/>
  <c r="F26" i="21" s="1"/>
  <c r="G20" i="21"/>
  <c r="G26" i="21" s="1"/>
  <c r="H20" i="21"/>
  <c r="H26" i="21" s="1"/>
  <c r="I20" i="21"/>
  <c r="I26" i="21" s="1"/>
  <c r="J20" i="21"/>
  <c r="J26" i="21" s="1"/>
  <c r="K20" i="21"/>
  <c r="K26" i="21" s="1"/>
  <c r="L20" i="21"/>
  <c r="L26" i="21" s="1"/>
  <c r="M20" i="21"/>
  <c r="M26" i="21" s="1"/>
  <c r="N20" i="21"/>
  <c r="N26" i="21" s="1"/>
  <c r="O20" i="21"/>
  <c r="O26" i="21" s="1"/>
  <c r="P20" i="21"/>
  <c r="P26" i="21" s="1"/>
  <c r="Q20" i="21"/>
  <c r="Q26" i="21" s="1"/>
  <c r="R20" i="21"/>
  <c r="R26" i="21" s="1"/>
  <c r="B20" i="21"/>
  <c r="B26" i="21" s="1"/>
  <c r="C20" i="20"/>
  <c r="C26" i="20" s="1"/>
  <c r="D20" i="20"/>
  <c r="F20" i="20"/>
  <c r="F26" i="20" s="1"/>
  <c r="E20" i="20"/>
  <c r="E26" i="20" s="1"/>
  <c r="G20" i="20"/>
  <c r="G26" i="20" s="1"/>
  <c r="H20" i="20"/>
  <c r="H26" i="20" s="1"/>
  <c r="I20" i="20"/>
  <c r="I26" i="20" s="1"/>
  <c r="J20" i="20"/>
  <c r="J26" i="20" s="1"/>
  <c r="K20" i="20"/>
  <c r="K26" i="20" s="1"/>
  <c r="L20" i="20"/>
  <c r="L26" i="20" s="1"/>
  <c r="M20" i="20"/>
  <c r="M26" i="20" s="1"/>
  <c r="N20" i="20"/>
  <c r="N26" i="20" s="1"/>
  <c r="O20" i="20"/>
  <c r="O26" i="20" s="1"/>
  <c r="P20" i="20"/>
  <c r="P26" i="20" s="1"/>
  <c r="Q20" i="20"/>
  <c r="Q26" i="20" s="1"/>
  <c r="R20" i="20"/>
  <c r="R26" i="20" s="1"/>
  <c r="S20" i="20"/>
  <c r="S26" i="20" s="1"/>
  <c r="B20" i="20"/>
  <c r="B26" i="20" s="1"/>
  <c r="M11" i="6"/>
  <c r="M10" i="6"/>
  <c r="M9" i="6"/>
  <c r="M8" i="6"/>
  <c r="I11" i="6"/>
  <c r="I10" i="6"/>
  <c r="I9" i="6"/>
  <c r="I8" i="6"/>
  <c r="S20" i="23" l="1"/>
  <c r="S26" i="22"/>
  <c r="D26" i="20"/>
  <c r="B26" i="23"/>
  <c r="S26" i="23" s="1"/>
  <c r="S20" i="22"/>
</calcChain>
</file>

<file path=xl/sharedStrings.xml><?xml version="1.0" encoding="utf-8"?>
<sst xmlns="http://schemas.openxmlformats.org/spreadsheetml/2006/main" count="1994" uniqueCount="311">
  <si>
    <t>Public</t>
  </si>
  <si>
    <t>REPARTITION DES INSCRITS</t>
  </si>
  <si>
    <t>DIPLÔMES</t>
  </si>
  <si>
    <t>SELECTION</t>
  </si>
  <si>
    <t>NOMBRE D'INSCRITS BENEFICIANT D'UN  FINANCEMENT, PAR ORGANISME FINANCEUR*</t>
  </si>
  <si>
    <t>*Un étudiant peut recevoir plus d'une source de financement, de ce fait la somme du nombre de places financées avec le nombre de places non financées est supérieure ou égal au nombre total d'inscrits</t>
  </si>
  <si>
    <t>spé. Vie en structure collective</t>
  </si>
  <si>
    <t>spé. Vie à domicile</t>
  </si>
  <si>
    <t>spé. Éducation inclusive</t>
  </si>
  <si>
    <t>CERTIFICATION</t>
  </si>
  <si>
    <t>Diplôme d'État de Conseiller en économie sociale et familiale</t>
  </si>
  <si>
    <t>Diplôme d'État d'assistant de service social</t>
  </si>
  <si>
    <t>Diplôme d'État d'éducateur spécialisé</t>
  </si>
  <si>
    <t>Diplôme d'État de Technicien de l'intervention sociale et familiale</t>
  </si>
  <si>
    <t>Diplôme d'État d'Educateur de jeunes enfants</t>
  </si>
  <si>
    <t>Diplôme d'Educateur technique spécialisé</t>
  </si>
  <si>
    <t>Diplôme d'État de Moniteur éducateur</t>
  </si>
  <si>
    <t>Diplôme d'État d'Aide médico-psychologique</t>
  </si>
  <si>
    <t>Diplôme d'État de Médiateur familial</t>
  </si>
  <si>
    <t>Certificat d'aptitude aux fonctions de responsable d'unité d'intervention sociale</t>
  </si>
  <si>
    <t>Certificat d'aptitude aux fonctions de directeur d'établissement social</t>
  </si>
  <si>
    <t>Diplôme d'État d'Auxiliaire de vie sociale</t>
  </si>
  <si>
    <t>Diplôme d'État d'Auxiliaire familial</t>
  </si>
  <si>
    <t>Diplôme d'État d'Ingénierie sociale</t>
  </si>
  <si>
    <t>Ensemble des formations sociales</t>
  </si>
  <si>
    <t>Diplôme d'État d'Accompagnant éducatif et social</t>
  </si>
  <si>
    <r>
      <t>1</t>
    </r>
    <r>
      <rPr>
        <vertAlign val="superscript"/>
        <sz val="10"/>
        <color theme="1"/>
        <rFont val="Arial"/>
        <family val="2"/>
      </rPr>
      <t>ère</t>
    </r>
    <r>
      <rPr>
        <sz val="10"/>
        <color theme="1"/>
        <rFont val="Arial"/>
        <family val="2"/>
      </rPr>
      <t xml:space="preserve"> année</t>
    </r>
  </si>
  <si>
    <r>
      <t>2</t>
    </r>
    <r>
      <rPr>
        <vertAlign val="superscript"/>
        <sz val="10"/>
        <color theme="1"/>
        <rFont val="Arial"/>
        <family val="2"/>
      </rPr>
      <t>ème</t>
    </r>
    <r>
      <rPr>
        <sz val="10"/>
        <color theme="1"/>
        <rFont val="Arial"/>
        <family val="2"/>
      </rPr>
      <t xml:space="preserve"> année</t>
    </r>
  </si>
  <si>
    <r>
      <t>3</t>
    </r>
    <r>
      <rPr>
        <vertAlign val="superscript"/>
        <sz val="10"/>
        <color theme="1"/>
        <rFont val="Arial"/>
        <family val="2"/>
      </rPr>
      <t>ème</t>
    </r>
    <r>
      <rPr>
        <sz val="10"/>
        <color theme="1"/>
        <rFont val="Arial"/>
        <family val="2"/>
      </rPr>
      <t xml:space="preserve"> année</t>
    </r>
  </si>
  <si>
    <t>Total</t>
  </si>
  <si>
    <t>Conseil Régional</t>
  </si>
  <si>
    <t>Conseil départemental</t>
  </si>
  <si>
    <t>OPCA (y compris FONGECIF)</t>
  </si>
  <si>
    <t>Pôle emploi</t>
  </si>
  <si>
    <t>Employeurs</t>
  </si>
  <si>
    <t>Autres organismes</t>
  </si>
  <si>
    <t>Nombre total de places financées</t>
  </si>
  <si>
    <t>Nombre total de places non financées</t>
  </si>
  <si>
    <t>Privé non lucratif</t>
  </si>
  <si>
    <t>Autre privé</t>
  </si>
  <si>
    <t>*le nombre d'établissements indiqués dans ce total correspond en réalité au nombre de formations, un établissement étant recensé autant de fois qu'il dispense de formations</t>
  </si>
  <si>
    <t>*certains établissements ont des épreuves communes, doublons possibles</t>
  </si>
  <si>
    <t>Nombre de candidats ayant passé les épreuves de sélection ou déposé un dossier*</t>
  </si>
  <si>
    <t>Nombre de candidats admis suite à ces épreuves de sélection</t>
  </si>
  <si>
    <t>STATUT JURIDIQUE DES ETABLISSEMENTS*</t>
  </si>
  <si>
    <t>Femmes</t>
  </si>
  <si>
    <t>Hommes</t>
  </si>
  <si>
    <t>*nouveaux inscrits en 1ère année ou entrés directement dans les années suivantes</t>
  </si>
  <si>
    <t>Dont allègement de scolarité avec VAE</t>
  </si>
  <si>
    <t>Dont allègement de scolarité hors VAE</t>
  </si>
  <si>
    <t>Dont nouveau inscrits*</t>
  </si>
  <si>
    <t>1ère année</t>
  </si>
  <si>
    <t>2ème année</t>
  </si>
  <si>
    <t>3ème année</t>
  </si>
  <si>
    <t>Dont étrangers</t>
  </si>
  <si>
    <r>
      <t>Champ</t>
    </r>
    <r>
      <rPr>
        <sz val="8"/>
        <color theme="1"/>
        <rFont val="Calibri"/>
        <family val="2"/>
        <scheme val="minor"/>
      </rPr>
      <t xml:space="preserve"> : France métropolitaine et DROM. Ensemble des diplômés en 2019. Ensemble des inscrits ayant commencé une session de formation à un moment de l'année 2019.</t>
    </r>
  </si>
  <si>
    <r>
      <rPr>
        <b/>
        <u/>
        <sz val="8"/>
        <color theme="1"/>
        <rFont val="Calibri"/>
        <family val="2"/>
        <scheme val="minor"/>
      </rPr>
      <t>Source</t>
    </r>
    <r>
      <rPr>
        <sz val="8"/>
        <color theme="1"/>
        <rFont val="Calibri"/>
        <family val="2"/>
        <scheme val="minor"/>
      </rPr>
      <t xml:space="preserve"> : DREES, enquête écoles 2019.</t>
    </r>
  </si>
  <si>
    <r>
      <t>Source</t>
    </r>
    <r>
      <rPr>
        <sz val="8"/>
        <color theme="1"/>
        <rFont val="Calibri"/>
        <family val="2"/>
        <scheme val="minor"/>
      </rPr>
      <t xml:space="preserve"> : DREES, enquête écoles 2019.</t>
    </r>
  </si>
  <si>
    <r>
      <rPr>
        <b/>
        <u/>
        <sz val="8"/>
        <color theme="1"/>
        <rFont val="Arial"/>
        <family val="2"/>
      </rPr>
      <t>Source</t>
    </r>
    <r>
      <rPr>
        <sz val="8"/>
        <color theme="1"/>
        <rFont val="Arial"/>
        <family val="2"/>
      </rPr>
      <t xml:space="preserve"> : DREES, enquête écoles 2019.</t>
    </r>
  </si>
  <si>
    <r>
      <rPr>
        <b/>
        <u/>
        <sz val="8"/>
        <color theme="1"/>
        <rFont val="Arial"/>
        <family val="2"/>
      </rPr>
      <t>Champ</t>
    </r>
    <r>
      <rPr>
        <sz val="8"/>
        <color theme="1"/>
        <rFont val="Arial"/>
        <family val="2"/>
      </rPr>
      <t xml:space="preserve"> : France métropolitaine et DROM. Ensemble des diplômés en 2019. Ensemble des inscrits ayant commencé une session de formation à un moment de l'année 2019.</t>
    </r>
  </si>
  <si>
    <t>Nombre de présentés</t>
  </si>
  <si>
    <t>Nombre de reçus</t>
  </si>
  <si>
    <r>
      <rPr>
        <b/>
        <u/>
        <sz val="8"/>
        <color theme="1"/>
        <rFont val="Arial"/>
        <family val="2"/>
      </rPr>
      <t xml:space="preserve">Source </t>
    </r>
    <r>
      <rPr>
        <sz val="8"/>
        <color theme="1"/>
        <rFont val="Arial"/>
        <family val="2"/>
      </rPr>
      <t>: DREES, enquête écoles 2019.</t>
    </r>
  </si>
  <si>
    <t>Régions</t>
  </si>
  <si>
    <t>Livrets 1 déposés</t>
  </si>
  <si>
    <t>Recevabilité</t>
  </si>
  <si>
    <t>Livrets 2 déposés</t>
  </si>
  <si>
    <t>Validation totale</t>
  </si>
  <si>
    <t>Validation partielle</t>
  </si>
  <si>
    <t>Aucune validation</t>
  </si>
  <si>
    <t>Auvergne-Rhône-Alpes</t>
  </si>
  <si>
    <t>Bourgogne-Franche-Comté</t>
  </si>
  <si>
    <t>Bretagne</t>
  </si>
  <si>
    <t>Centre</t>
  </si>
  <si>
    <t>Corse</t>
  </si>
  <si>
    <t>Grand-Est</t>
  </si>
  <si>
    <t>Hauts-de-France</t>
  </si>
  <si>
    <t>Ile-de-France</t>
  </si>
  <si>
    <t>Normandie</t>
  </si>
  <si>
    <t>Nouvelle-Aquitaine</t>
  </si>
  <si>
    <t>Occitanie</t>
  </si>
  <si>
    <t>Pays-de-la-Loire</t>
  </si>
  <si>
    <t>Provence-Alpes-Côte d'Azur</t>
  </si>
  <si>
    <t>France métropolitaine</t>
  </si>
  <si>
    <t>Guadeloupe</t>
  </si>
  <si>
    <t>Guyane</t>
  </si>
  <si>
    <t>Martinique</t>
  </si>
  <si>
    <t>Mayotte</t>
  </si>
  <si>
    <t>Réunion</t>
  </si>
  <si>
    <t>France métropolitaine et DROM</t>
  </si>
  <si>
    <t>►Source : DREES, enquête Écoles</t>
  </si>
  <si>
    <t>►Données complémentaires</t>
  </si>
  <si>
    <t>Les principaux indicateurs sont également diffusés en série longue au niveau national dans le dossier :</t>
  </si>
  <si>
    <t>Professions de santé et du social &gt; La formation aux professions sociales</t>
  </si>
  <si>
    <r>
      <rPr>
        <b/>
        <sz val="11"/>
        <rFont val="Arial"/>
        <family val="2"/>
      </rPr>
      <t>►</t>
    </r>
    <r>
      <rPr>
        <b/>
        <u/>
        <sz val="11"/>
        <rFont val="Arial"/>
        <family val="2"/>
      </rPr>
      <t xml:space="preserve"> Historique des mises à jour</t>
    </r>
  </si>
  <si>
    <t>-</t>
  </si>
  <si>
    <t>Dans les tableaux, la somme peut être légèrement différente de 100 % du fait des arrondis.</t>
  </si>
  <si>
    <t>► les formations aux profession sociales suivies :</t>
  </si>
  <si>
    <t>Descriptif des formations</t>
  </si>
  <si>
    <t>II. VALIDATION DES ACQUIS DE L’EXPÉRIENCE (VAE)</t>
  </si>
  <si>
    <t>Total toutes formations</t>
  </si>
  <si>
    <t>VAE Totale</t>
  </si>
  <si>
    <t>III. Tableaux régionaux</t>
  </si>
  <si>
    <t>Aide médico-psychologique</t>
  </si>
  <si>
    <t>Auxiliaire de vie sociale</t>
  </si>
  <si>
    <t>Nombre de formations par région</t>
  </si>
  <si>
    <t>Accompagnant éducatif et social</t>
  </si>
  <si>
    <t>Effectifs d'inscrits en 1ère année par région</t>
  </si>
  <si>
    <t>Assistant familial</t>
  </si>
  <si>
    <t>Effectifs totaux d'inscrits par région</t>
  </si>
  <si>
    <t>Effectifs de diplômés hors VAE par région</t>
  </si>
  <si>
    <t>Technicien de l'intervention sociale et familiale</t>
  </si>
  <si>
    <t>Proportion de femmes parmi les diplômés par région</t>
  </si>
  <si>
    <t>Moniteur éducateur</t>
  </si>
  <si>
    <t>Educateur technique spécialisé</t>
  </si>
  <si>
    <t>Educateur spécialisé</t>
  </si>
  <si>
    <t>Educateur de jeunes enfants</t>
  </si>
  <si>
    <t>Conseiller en économie sociale familiale</t>
  </si>
  <si>
    <t>Assistant de service social</t>
  </si>
  <si>
    <t>Médiateur familial</t>
  </si>
  <si>
    <t>CAFERUIS</t>
  </si>
  <si>
    <t>CAFDES</t>
  </si>
  <si>
    <t>Ingénierie sociale</t>
  </si>
  <si>
    <t>Diplôme préparé</t>
  </si>
  <si>
    <t>Durée de la formation [1]</t>
  </si>
  <si>
    <t>Conditions de diplôme pour  accéder aux épreuves d’admission [2]</t>
  </si>
  <si>
    <t>Niveau du  diplôme délivré  [3]</t>
  </si>
  <si>
    <t>Exercice du métier</t>
  </si>
  <si>
    <t>sommaire</t>
  </si>
  <si>
    <t>DEAMP [4]</t>
  </si>
  <si>
    <t>Diplôme d’État d’aide médico-psychologique</t>
  </si>
  <si>
    <t>12 à 24 mois</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</si>
  <si>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</si>
  <si>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DEAVS [4]</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</si>
  <si>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</si>
  <si>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</si>
  <si>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</si>
  <si>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DEAES</t>
  </si>
  <si>
    <t>Diplômé d’État d’accompagnant éducatif et social</t>
  </si>
  <si>
    <t>De 9 à 24 mois</t>
  </si>
  <si>
    <t>L’AES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</si>
  <si>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DEAF</t>
  </si>
  <si>
    <t>Diplôme d'État d'assistant familial</t>
  </si>
  <si>
    <t>18 à 24 mois</t>
  </si>
  <si>
    <t>Stage préparatoire à l'accueil d'enfants de 60 heures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</si>
  <si>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</si>
  <si>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</si>
  <si>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</si>
  <si>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</si>
  <si>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</si>
  <si>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</si>
  <si>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</si>
  <si>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</si>
  <si>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</si>
  <si>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DEASS</t>
  </si>
  <si>
    <t>Diplôme d’État d’assistant de service social</t>
  </si>
  <si>
    <t>3 ans</t>
  </si>
  <si>
    <t>Bac ou équivalent</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</si>
  <si>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</si>
  <si>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</si>
  <si>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</si>
  <si>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</si>
  <si>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</si>
  <si>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</si>
  <si>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</si>
  <si>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</si>
  <si>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</si>
  <si>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</si>
  <si>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</si>
  <si>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DECESF</t>
  </si>
  <si>
    <t>Diplôme d’État de conseiller en économie sociale familiale</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</si>
  <si>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</si>
  <si>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</si>
  <si>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</si>
  <si>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</si>
  <si>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</si>
  <si>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</si>
  <si>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</si>
  <si>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 Dip.niv II juridique, socio.,  psychologique</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</si>
  <si>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</si>
  <si>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</si>
  <si>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</si>
  <si>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</si>
  <si>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</si>
  <si>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Dip. niv II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</si>
  <si>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</si>
  <si>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</si>
  <si>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DEIS</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</si>
  <si>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</si>
  <si>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</si>
  <si>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</si>
  <si>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</si>
  <si>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</si>
  <si>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</si>
  <si>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</si>
  <si>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[4] Les diplômes d'aide médico-psychologique et d'auxiliaire de vie sociale continuent d'être dispensés aux étudiants en cours de formation mais ne sont plus ouverts aux nouveaux inscrits. Le nouveau diplôme qui les remplace est celui d'accompagnant éducatif et social.</t>
  </si>
  <si>
    <t>Bourgogne-France-Comté</t>
  </si>
  <si>
    <t>Centre-Val-de-Loire</t>
  </si>
  <si>
    <t>Grand Est</t>
  </si>
  <si>
    <t>Pays de la Loire</t>
  </si>
  <si>
    <t>La Réunion</t>
  </si>
  <si>
    <t>France métropolitaine et DROM </t>
  </si>
  <si>
    <t>* Hors CAFDES</t>
  </si>
  <si>
    <t>dont*:</t>
  </si>
  <si>
    <t>Conseiller en économie sociale et familiale</t>
  </si>
  <si>
    <t>Centre-Val de Loire</t>
  </si>
  <si>
    <t>Île-de-France</t>
  </si>
  <si>
    <t xml:space="preserve">*Tous les établissements ne proposent pas les trois spécialités, de ce fait le nombre total de formations pour l'ensemble des spécialités du DEAES (colonne D) peut donc être supérieur au nombre total de formation AES dispensées (colonnes E à G). </t>
  </si>
  <si>
    <t>Total général</t>
  </si>
  <si>
    <t>La formation aux professions sociales en 2019 - données écoles</t>
  </si>
  <si>
    <t>I. Effectifs des formations, diplômes et caractéristiques des étudiants en 2019</t>
  </si>
  <si>
    <t>[3] Les DEETS, DEASS, DEES, DEEJE et DECESF seront des diplômes reconnus de niveau 5 en 2021 (étudiants ayant commencé leur formation à partir de septembre 2018 pour le DEETS, DEASS, DEES, DEEJE et DECESF, 2020 pour le DECSF).</t>
  </si>
  <si>
    <t>Nombre de formations par région en 2019</t>
  </si>
  <si>
    <t>Effectifs d'inscrits en 1ère année par région à la rentrée 2019</t>
  </si>
  <si>
    <t>Effectifs totaux d'inscrits à la rentrée 2019</t>
  </si>
  <si>
    <t>*Les DEETS, DEASS, DEES, DEEJE et DECESF seront des diplômes reconnus de niveau 6 en 2021 (étudiants ayant commencé leur formation à partir de septembre 2018 pour le DEETS, DEASS, DEES, DEEJE et DECESF, 2020 pour le DECSF).</t>
  </si>
  <si>
    <t>**Les DEETS, DEASS, DEES, DEEJE et DECESF seront des diplômes reconnus de niveau 6 en 2021 (étudiants ayant commencé leur formation à partir de septembre 2018 pour le DEETS, DEASS, DEES, DEEJE et DECESF, 2020 pour le DECSF).</t>
  </si>
  <si>
    <t>Niveau 3</t>
  </si>
  <si>
    <t>Niveau 4</t>
  </si>
  <si>
    <t>Niveau 5**</t>
  </si>
  <si>
    <t>Niveaux 6 &amp; 7</t>
  </si>
  <si>
    <t>Niveau 5*</t>
  </si>
  <si>
    <t>Niveaux 6 et 7</t>
  </si>
  <si>
    <t>0</t>
  </si>
  <si>
    <t>2</t>
  </si>
  <si>
    <t>36</t>
  </si>
  <si>
    <t>27</t>
  </si>
  <si>
    <t>63</t>
  </si>
  <si>
    <t>14</t>
  </si>
  <si>
    <t>9</t>
  </si>
  <si>
    <t>23</t>
  </si>
  <si>
    <t>38</t>
  </si>
  <si>
    <t>28</t>
  </si>
  <si>
    <t>66</t>
  </si>
  <si>
    <t>26</t>
  </si>
  <si>
    <t>13</t>
  </si>
  <si>
    <t>5</t>
  </si>
  <si>
    <t>1</t>
  </si>
  <si>
    <t>55</t>
  </si>
  <si>
    <t>44</t>
  </si>
  <si>
    <t>25</t>
  </si>
  <si>
    <t>21</t>
  </si>
  <si>
    <t>90</t>
  </si>
  <si>
    <t>10</t>
  </si>
  <si>
    <t>17</t>
  </si>
  <si>
    <t>19</t>
  </si>
  <si>
    <t>4</t>
  </si>
  <si>
    <t>VAE Auxiliaire de vie sociale en 2019. Source : DGCS, ASP.</t>
  </si>
  <si>
    <t>VAE Aide médico-psychologique en 2019. Source : DGCS, ASP.</t>
  </si>
  <si>
    <t>VAE Assistant familial en 2019. Source : DGCS, ASP.</t>
  </si>
  <si>
    <t>VAE Technicien de l'intervention sociale et familiale en 2019. Source : DGCS, ASP.</t>
  </si>
  <si>
    <t>VAE Educateur de jeunes enfants en 2019. Source : DGCS, ASP.</t>
  </si>
  <si>
    <t>VAE Assistant de service social en 2019. Source : DGCS, ASP.</t>
  </si>
  <si>
    <t>VAE Médiateur familial en 2019. Source : DGCS, ASP.</t>
  </si>
  <si>
    <t>VAE Certificat d'aptitude aux fonctions de responsable d'unité d'intervention sociale en 2019. Source : DGCS, ASP.</t>
  </si>
  <si>
    <t>VAE Certificat d'aptitude aux fonctions de directeur d'établissement social en 2019. Source : DGCS, ASP.</t>
  </si>
  <si>
    <t>VAE Ingénierie sociale en 2019. Source : DGCS, ASP.</t>
  </si>
  <si>
    <t>VAE Accompagnant éducatif et social en 2019. Source : DGCS, ASP.</t>
  </si>
  <si>
    <t>Total examinés</t>
  </si>
  <si>
    <t>Validations totales</t>
  </si>
  <si>
    <t>Validations partielles</t>
  </si>
  <si>
    <t>Absents</t>
  </si>
  <si>
    <t>Auvergne Rhône-Alpes</t>
  </si>
  <si>
    <t>Bourgogne Franche-Comté</t>
  </si>
  <si>
    <t>Centre Val-de-Loire</t>
  </si>
  <si>
    <t>ND</t>
  </si>
  <si>
    <t>Validation totale des acquis de l’expérience (VAE) par diplôme et par région en 2019</t>
  </si>
  <si>
    <r>
      <t xml:space="preserve">Source : </t>
    </r>
    <r>
      <rPr>
        <sz val="10"/>
        <color indexed="8"/>
        <rFont val="Calibri"/>
        <family val="2"/>
      </rPr>
      <t xml:space="preserve">DGCS, ASP. DEPP - enquête n° 62 sur l'activité des dispositifs académiques de validation des acquis de l'expérience pour les DEME, DEES, DEETS et DECESF.                                     
</t>
    </r>
    <r>
      <rPr>
        <b/>
        <u/>
        <sz val="10"/>
        <color indexed="8"/>
        <rFont val="Calibri"/>
        <family val="2"/>
      </rPr>
      <t>Champ :</t>
    </r>
    <r>
      <rPr>
        <b/>
        <sz val="10"/>
        <color indexed="8"/>
        <rFont val="Calibri"/>
        <family val="2"/>
      </rPr>
      <t xml:space="preserve"> </t>
    </r>
    <r>
      <rPr>
        <sz val="10"/>
        <color indexed="8"/>
        <rFont val="Calibri"/>
        <family val="2"/>
      </rPr>
      <t>France métropolitaine et DROM. Ensemble des personnes ayant validé un des diplômes du travail social au moyen de la VAE en 20</t>
    </r>
    <r>
      <rPr>
        <sz val="10"/>
        <rFont val="Calibri"/>
        <family val="2"/>
      </rPr>
      <t>19.</t>
    </r>
    <r>
      <rPr>
        <sz val="10"/>
        <color indexed="8"/>
        <rFont val="Calibri"/>
        <family val="2"/>
      </rPr>
      <t xml:space="preserve">
</t>
    </r>
    <r>
      <rPr>
        <b/>
        <u/>
        <sz val="10"/>
        <color rgb="FFFF0000"/>
        <rFont val="Calibri"/>
        <family val="2"/>
      </rPr>
      <t/>
    </r>
  </si>
  <si>
    <t xml:space="preserve">VAE Moniteur éducateur en 2019. Source : DEPP - enquête n° 62 sur l'activité des dispositifs académiques de validation des acquis de l'expérience </t>
  </si>
  <si>
    <t xml:space="preserve">VAE Educateur spécialisé en 2019. Source : DEPP - enquête n° 62 sur l'activité des dispositifs académiques de validation des acquis de l'expérience </t>
  </si>
  <si>
    <t xml:space="preserve">VAE Educateur technique spécialisé en 2019. Source : DEPP - enquête n° 62 sur l'activité des dispositifs académiques de validation des acquis de l'expérience </t>
  </si>
  <si>
    <t xml:space="preserve">VAE Conseiller en économie sociale et familiale en 2019. Source : DEPP - enquête n° 62 sur l'activité des dispositifs académiques de validation des acquis de l'expérience </t>
  </si>
  <si>
    <r>
      <t xml:space="preserve">Le MF accompagne les personnes en situation de rupture ou de séparation </t>
    </r>
    <r>
      <rPr>
        <sz val="9"/>
        <color rgb="FF00B050"/>
        <rFont val="Calibri"/>
        <family val="2"/>
        <scheme val="minor"/>
      </rPr>
      <t xml:space="preserve">avec leur famille </t>
    </r>
    <r>
      <rPr>
        <sz val="9"/>
        <rFont val="Calibri"/>
        <family val="2"/>
        <scheme val="minor"/>
      </rPr>
      <t>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r>
  </si>
  <si>
    <t xml:space="preserve">Régions </t>
  </si>
  <si>
    <t>CAP, BEP</t>
  </si>
  <si>
    <t>Formation et niveau de diplôme correspondant</t>
  </si>
  <si>
    <t>Titre du diplôme</t>
  </si>
  <si>
    <t>Baccalauréat</t>
  </si>
  <si>
    <t xml:space="preserve">DEUG, BTS, DUT, DEUST
</t>
  </si>
  <si>
    <t xml:space="preserve">Licence, licence professionnelle, Maîtrise, master 1
</t>
  </si>
  <si>
    <t xml:space="preserve">Master, diplôme d'études approfondies, diplôme d'études supérieures spécialisées, diplôme d'ingénieur
</t>
  </si>
  <si>
    <t>Nombre de présentés hors VAE et allègement de scolarité</t>
  </si>
  <si>
    <t>Nombre de reçus hors VAE et allègement de scolarité</t>
  </si>
  <si>
    <t>Nombre de présentés après VAE ou un allègement de scolarité puis parcours de formation</t>
  </si>
  <si>
    <t>Nombre de reçus après VAE ou un allègement de scolarité puis parcours de formation</t>
  </si>
  <si>
    <t>*Un étudiant peut recevoir plus d'une source de financement, de ce fait la somme du nombre de places financées avec le nombre de places non financées est supérieure ou égal au nombre total d'inscrits.</t>
  </si>
  <si>
    <t>Effectif de diplômés par région en 2019 (hors VAE et allègement de scolarité)</t>
  </si>
  <si>
    <t>Proportion de femmes parmi les diplômés (hors VAE et allègement de scolarité) par région en 2019 (en %)</t>
  </si>
  <si>
    <t>AVERTISSEMENTS :</t>
  </si>
  <si>
    <t>Niveau 5</t>
  </si>
  <si>
    <t>Niveau 6</t>
  </si>
  <si>
    <t>Niveau 7</t>
  </si>
  <si>
    <t>743</t>
  </si>
  <si>
    <t>259</t>
  </si>
  <si>
    <t>81</t>
  </si>
  <si>
    <t>1083</t>
  </si>
  <si>
    <t>x</t>
  </si>
  <si>
    <r>
      <rPr>
        <b/>
        <u/>
        <sz val="8"/>
        <rFont val="Arial"/>
        <family val="2"/>
      </rPr>
      <t>Champ</t>
    </r>
    <r>
      <rPr>
        <sz val="8"/>
        <rFont val="Arial"/>
        <family val="2"/>
      </rPr>
      <t xml:space="preserve"> : France métropolitaine et DROM. Ensemble des diplômés en 2019. Ensemble des inscrits ayant commencé une session de formation à un moment de l'année 2019.  Hors les réponses d'une école dispensant la formation de conseiller en économie sociale et familiale située en Auvergne-Rhône-Alpes.</t>
    </r>
  </si>
  <si>
    <r>
      <rPr>
        <b/>
        <u/>
        <sz val="8"/>
        <rFont val="Calibri"/>
        <family val="2"/>
        <scheme val="minor"/>
      </rPr>
      <t>Champ</t>
    </r>
    <r>
      <rPr>
        <sz val="8"/>
        <rFont val="Calibri"/>
        <family val="2"/>
        <scheme val="minor"/>
      </rPr>
      <t xml:space="preserve"> : France métropolitaine et DROM. Ensemble des diplômés en 2019. Ensemble des inscrits ayant commencé une session de formation à un moment de l'année 2019.  Hors les réponses d'une école dispensant la formation de conseiller en économie sociale et familiale située en Auvergne-Rhône-Alpes.</t>
    </r>
  </si>
  <si>
    <r>
      <t>Source :</t>
    </r>
    <r>
      <rPr>
        <sz val="10"/>
        <rFont val="Calibri"/>
        <family val="2"/>
      </rPr>
      <t xml:space="preserve"> DREES, enquête Écoles 2019.                                                                                                                                                                                                     
</t>
    </r>
    <r>
      <rPr>
        <b/>
        <u/>
        <sz val="10"/>
        <rFont val="Calibri"/>
        <family val="2"/>
      </rPr>
      <t>Champ :</t>
    </r>
    <r>
      <rPr>
        <sz val="10"/>
        <rFont val="Calibri"/>
        <family val="2"/>
      </rPr>
      <t xml:space="preserve"> France métropolitaine et DROM. Ensemble des formations ayant eu des inscrits ou des diplômés à un moment de l'année 2019. Hors une école dispensant la formation de conseiller en économie sociale et familiale située en Auvergne-Rhône-Alpes.
</t>
    </r>
  </si>
  <si>
    <r>
      <t>Source :</t>
    </r>
    <r>
      <rPr>
        <sz val="10"/>
        <rFont val="Calibri"/>
        <family val="2"/>
      </rPr>
      <t xml:space="preserve"> DREES, enquête Écoles 2019.                                                                                                                                                                                 
</t>
    </r>
    <r>
      <rPr>
        <b/>
        <u/>
        <sz val="10"/>
        <rFont val="Calibri"/>
        <family val="2"/>
      </rPr>
      <t>Champ :</t>
    </r>
    <r>
      <rPr>
        <sz val="10"/>
        <rFont val="Calibri"/>
        <family val="2"/>
      </rPr>
      <t xml:space="preserve"> France métropolitaine et DROM. Ensemble des inscrits ayant commencé une session de formation à un moment de l'année 2019. Hors les réponses d'une école dispensant la formation de conseiller en économie sociale et familiale située en Auvergne-Rhône-Alpes.
</t>
    </r>
    <r>
      <rPr>
        <b/>
        <u/>
        <sz val="10"/>
        <color indexed="8"/>
        <rFont val="Calibri"/>
        <family val="2"/>
      </rPr>
      <t/>
    </r>
  </si>
  <si>
    <r>
      <t>Source :</t>
    </r>
    <r>
      <rPr>
        <sz val="10"/>
        <rFont val="Calibri"/>
        <family val="2"/>
      </rPr>
      <t xml:space="preserve"> DREES, enquête Écoles 2019.                                                                                                                                                                               
</t>
    </r>
    <r>
      <rPr>
        <b/>
        <u/>
        <sz val="10"/>
        <rFont val="Calibri"/>
        <family val="2"/>
      </rPr>
      <t>Champ :</t>
    </r>
    <r>
      <rPr>
        <sz val="10"/>
        <rFont val="Calibri"/>
        <family val="2"/>
      </rPr>
      <t xml:space="preserve"> France métropolitaine et DROM. Ensemble des inscrits ayant commencé une session de formation à un moment de l'année 2019.  Hors les réponses d'une école dispensant la formation de conseiller en économie sociale et familiale située en Auvergne-Rhône-Alpes.
</t>
    </r>
    <r>
      <rPr>
        <b/>
        <u/>
        <sz val="10"/>
        <color indexed="8"/>
        <rFont val="Calibri"/>
        <family val="2"/>
      </rPr>
      <t/>
    </r>
  </si>
  <si>
    <r>
      <t>Source :</t>
    </r>
    <r>
      <rPr>
        <sz val="10"/>
        <rFont val="Calibri"/>
        <family val="2"/>
      </rPr>
      <t xml:space="preserve"> DREES, enquête Écoles 2019.      
</t>
    </r>
    <r>
      <rPr>
        <b/>
        <u/>
        <sz val="10"/>
        <rFont val="Calibri"/>
        <family val="2"/>
      </rPr>
      <t>Champ :</t>
    </r>
    <r>
      <rPr>
        <sz val="10"/>
        <rFont val="Calibri"/>
        <family val="2"/>
      </rPr>
      <t xml:space="preserve"> France métropolitaine et DROM. Ensemble des diplômés (hors VAE) en 2019.  Hors les réponses d'une école dispensant la formation de conseiller en économie sociale et familiale située en Auvergne-Rhône-Alpes.
</t>
    </r>
    <r>
      <rPr>
        <b/>
        <u/>
        <sz val="10"/>
        <rFont val="Calibri"/>
        <family val="2"/>
      </rPr>
      <t/>
    </r>
  </si>
  <si>
    <r>
      <t>Source :</t>
    </r>
    <r>
      <rPr>
        <sz val="10"/>
        <rFont val="Calibri"/>
        <family val="2"/>
      </rPr>
      <t xml:space="preserve"> DREES, enquête Écoles 2019.                                                                                                                                  
</t>
    </r>
    <r>
      <rPr>
        <b/>
        <u/>
        <sz val="10"/>
        <rFont val="Calibri"/>
        <family val="2"/>
      </rPr>
      <t>Champ :</t>
    </r>
    <r>
      <rPr>
        <sz val="10"/>
        <rFont val="Calibri"/>
        <family val="2"/>
      </rPr>
      <t xml:space="preserve"> France métropolitaine et DROM. Ensemble des diplômés (hors VAE) en 2019.  Hors les réponses d'une école dispensant la formation de conseiller en économie sociale et familiale située en Auvergne-Rhône-Alpes.</t>
    </r>
    <r>
      <rPr>
        <b/>
        <u/>
        <sz val="10"/>
        <rFont val="Calibri"/>
        <family val="2"/>
      </rPr>
      <t/>
    </r>
  </si>
  <si>
    <t>https://drees.solidarites-sante.gouv.fr/sources-outils-et-enquetes/lenquete-annuelle-sur-les-ecoles-de-formation-aux-professions-sociales</t>
  </si>
  <si>
    <t xml:space="preserve">L’enquête auprès des écoles de formation aux professions sociales (plus communément appelée "enquête Écoles") a pour objectifs de dénombrer et d’identifier les établissements de formation aux professions sociales et de recueillir des informations sur le nombre et les caractéristiques des étudiants ou élèves en formation. </t>
  </si>
  <si>
    <t>La présentation de l'enquête "Ecoles" et les questionnaires sont accessibles ici :</t>
  </si>
  <si>
    <t>Sauf mention contraire, la source des tableaux est l'enquête Ecoles.</t>
  </si>
  <si>
    <t>décembre 2020 : ajout des données sur l'année 2019, retrait des données d'une école dispensant la formation de conseiller en économie sociale et familiale située en Auvergne-Rhône-Alpes (cf. description du champ de l'enquête) ;</t>
  </si>
  <si>
    <r>
      <t xml:space="preserve">Jusqu’en 2017, des informations sur chaque étudiant (âge, sexe, niveau de diplôme, situation professionelle avant et pendant la formation, …) étaient collectées chaque année. L’enquête Etudiants de 2022 concerne les élèves et étudiants ayant effectué une rentrée en 2022 en n’importe quelle année de formation (en 1ère année, 2ème année, 3ème année ou 4ème année).
Les données </t>
    </r>
    <r>
      <rPr>
        <sz val="11"/>
        <color theme="1"/>
        <rFont val="Calibri"/>
        <family val="2"/>
        <scheme val="minor"/>
      </rPr>
      <t>collectées</t>
    </r>
    <r>
      <rPr>
        <sz val="11"/>
        <rFont val="Calibri"/>
        <family val="2"/>
        <scheme val="minor"/>
      </rPr>
      <t xml:space="preserve"> auprès des étudiants en formations sociales les plus récentes portent donc sur l'année 2017 et sont disponibles dans le fichier 
"La formation aux professions sociales en 2017", disponible sur le site data.drees.</t>
    </r>
  </si>
  <si>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Cette dernière a fortement révisé à la hausse l'ensemble de ses réponses passant par exemple, pour 2018, de 46 étudiants déclarés à 343, sans qu’il soit possible de confirmer ces dernières déclarations. En 2020, cette formation a été fermée.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</si>
</sst>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 [$€]_-;\-* #,##0.00\ [$€]_-;_-* &quot;-&quot;??\ [$€]_-;_-@_-"/>
    <numFmt numFmtId="166" formatCode="_-* #,##0.00\ _F_-;\-* #,##0.00\ _F_-;_-* &quot;-&quot;??\ _F_-;_-@_-"/>
    <numFmt numFmtId="167" formatCode="_-* #,##0\ _€_-;\-* #,##0\ _€_-;_-* &quot;-&quot;??\ _€_-;_-@_-"/>
  </numFmts>
  <fonts count="6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indexed="8"/>
      <name val="Arial"/>
      <family val="2"/>
    </font>
    <font>
      <sz val="8"/>
      <color theme="1"/>
      <name val="Arial"/>
      <family val="2"/>
    </font>
    <font>
      <sz val="10"/>
      <color theme="1"/>
      <name val="Arial"/>
      <family val="2"/>
    </font>
    <font>
      <vertAlign val="superscript"/>
      <sz val="10"/>
      <color theme="1"/>
      <name val="Arial"/>
      <family val="2"/>
    </font>
    <font>
      <b/>
      <sz val="10"/>
      <name val="Arial"/>
      <family val="2"/>
    </font>
    <font>
      <b/>
      <sz val="10"/>
      <color theme="1"/>
      <name val="Arial"/>
      <family val="2"/>
    </font>
    <font>
      <sz val="8"/>
      <color indexed="8"/>
      <name val="Arial"/>
      <family val="2"/>
    </font>
    <font>
      <sz val="10"/>
      <color theme="1"/>
      <name val="Calibri"/>
      <family val="2"/>
      <scheme val="minor"/>
    </font>
    <font>
      <sz val="8"/>
      <color theme="1"/>
      <name val="Calibri"/>
      <family val="2"/>
      <scheme val="minor"/>
    </font>
    <font>
      <b/>
      <u/>
      <sz val="8"/>
      <color theme="1"/>
      <name val="Calibri"/>
      <family val="2"/>
      <scheme val="minor"/>
    </font>
    <font>
      <b/>
      <sz val="11"/>
      <color indexed="8"/>
      <name val="Arial"/>
      <family val="2"/>
    </font>
    <font>
      <b/>
      <u/>
      <sz val="8"/>
      <color theme="1"/>
      <name val="Arial"/>
      <family val="2"/>
    </font>
    <font>
      <sz val="11"/>
      <color rgb="FF000000"/>
      <name val="Calibri"/>
      <family val="2"/>
      <scheme val="minor"/>
    </font>
    <font>
      <sz val="10"/>
      <color rgb="FF000000"/>
      <name val="Arial"/>
      <family val="2"/>
    </font>
    <font>
      <sz val="10"/>
      <name val="Arial"/>
      <family val="2"/>
    </font>
    <font>
      <b/>
      <sz val="10"/>
      <color rgb="FF000000"/>
      <name val="Arial"/>
      <family val="2"/>
    </font>
    <font>
      <sz val="10"/>
      <name val="Calibri"/>
      <family val="2"/>
      <scheme val="minor"/>
    </font>
    <font>
      <b/>
      <u/>
      <sz val="14"/>
      <name val="Calibri"/>
      <family val="2"/>
      <scheme val="minor"/>
    </font>
    <font>
      <b/>
      <sz val="10"/>
      <name val="Calibri"/>
      <family val="2"/>
      <scheme val="minor"/>
    </font>
    <font>
      <sz val="12"/>
      <name val="Arial"/>
      <family val="2"/>
    </font>
    <font>
      <b/>
      <u/>
      <sz val="11"/>
      <name val="Arial"/>
      <family val="2"/>
    </font>
    <font>
      <sz val="11"/>
      <name val="Calibri"/>
      <family val="2"/>
      <scheme val="minor"/>
    </font>
    <font>
      <i/>
      <sz val="11"/>
      <name val="Calibri"/>
      <family val="2"/>
      <scheme val="minor"/>
    </font>
    <font>
      <u/>
      <sz val="11"/>
      <color rgb="FF0000FF"/>
      <name val="Calibri"/>
      <family val="2"/>
      <scheme val="minor"/>
    </font>
    <font>
      <u/>
      <sz val="10"/>
      <color rgb="FF0000FF"/>
      <name val="Calibri"/>
      <family val="2"/>
      <scheme val="minor"/>
    </font>
    <font>
      <b/>
      <sz val="11"/>
      <name val="Arial"/>
      <family val="2"/>
    </font>
    <font>
      <b/>
      <sz val="11"/>
      <color rgb="FFFF0000"/>
      <name val="Arial"/>
      <family val="2"/>
    </font>
    <font>
      <b/>
      <sz val="12"/>
      <name val="Calibri"/>
      <family val="2"/>
      <scheme val="minor"/>
    </font>
    <font>
      <b/>
      <sz val="11"/>
      <name val="Calibri"/>
      <family val="2"/>
      <scheme val="minor"/>
    </font>
    <font>
      <u/>
      <sz val="11"/>
      <color theme="10"/>
      <name val="Calibri"/>
      <family val="2"/>
    </font>
    <font>
      <u/>
      <sz val="10"/>
      <color theme="10"/>
      <name val="Arial"/>
      <family val="2"/>
    </font>
    <font>
      <b/>
      <sz val="10.5"/>
      <name val="Calibri"/>
      <family val="2"/>
      <scheme val="minor"/>
    </font>
    <font>
      <u/>
      <sz val="9"/>
      <color rgb="FF0000FF"/>
      <name val="Arial"/>
      <family val="2"/>
    </font>
    <font>
      <sz val="9"/>
      <name val="Calibri"/>
      <family val="2"/>
      <scheme val="minor"/>
    </font>
    <font>
      <u/>
      <sz val="11"/>
      <name val="Calibri"/>
      <family val="2"/>
      <scheme val="minor"/>
    </font>
    <font>
      <sz val="11"/>
      <color indexed="8"/>
      <name val="Calibri"/>
      <family val="2"/>
    </font>
    <font>
      <b/>
      <sz val="12"/>
      <color theme="1"/>
      <name val="Calibri"/>
      <family val="2"/>
      <scheme val="minor"/>
    </font>
    <font>
      <u/>
      <sz val="9"/>
      <color rgb="FF0000FF"/>
      <name val="Calibri"/>
      <family val="2"/>
      <scheme val="minor"/>
    </font>
    <font>
      <b/>
      <u/>
      <sz val="10"/>
      <color indexed="8"/>
      <name val="Calibri"/>
      <family val="2"/>
    </font>
    <font>
      <sz val="10"/>
      <color indexed="8"/>
      <name val="Calibri"/>
      <family val="2"/>
    </font>
    <font>
      <b/>
      <sz val="10"/>
      <color indexed="8"/>
      <name val="Calibri"/>
      <family val="2"/>
    </font>
    <font>
      <b/>
      <u/>
      <sz val="10"/>
      <color rgb="FFFF0000"/>
      <name val="Calibri"/>
      <family val="2"/>
    </font>
    <font>
      <b/>
      <sz val="11"/>
      <color rgb="FF000000"/>
      <name val="Calibri"/>
      <family val="2"/>
      <scheme val="minor"/>
    </font>
    <font>
      <i/>
      <sz val="11"/>
      <color theme="1"/>
      <name val="Calibri"/>
      <family val="2"/>
      <scheme val="minor"/>
    </font>
    <font>
      <b/>
      <sz val="11"/>
      <color indexed="8"/>
      <name val="Calibri"/>
      <family val="2"/>
    </font>
    <font>
      <b/>
      <u/>
      <sz val="10"/>
      <name val="Calibri"/>
      <family val="2"/>
    </font>
    <font>
      <sz val="10"/>
      <name val="Calibri"/>
      <family val="2"/>
    </font>
    <font>
      <sz val="9"/>
      <color rgb="FF00B050"/>
      <name val="Calibri"/>
      <family val="2"/>
      <scheme val="minor"/>
    </font>
    <font>
      <sz val="11"/>
      <color rgb="FF00B050"/>
      <name val="Calibri"/>
      <family val="2"/>
      <scheme val="minor"/>
    </font>
    <font>
      <sz val="10"/>
      <color rgb="FF00B050"/>
      <name val="Arial"/>
      <family val="2"/>
    </font>
    <font>
      <sz val="11"/>
      <color rgb="FF92D050"/>
      <name val="Calibri"/>
      <family val="2"/>
      <scheme val="minor"/>
    </font>
    <font>
      <b/>
      <sz val="11"/>
      <color rgb="FF92D050"/>
      <name val="Calibri"/>
      <family val="2"/>
      <scheme val="minor"/>
    </font>
    <font>
      <sz val="8"/>
      <name val="Arial"/>
      <family val="2"/>
    </font>
    <font>
      <b/>
      <u/>
      <sz val="8"/>
      <name val="Arial"/>
      <family val="2"/>
    </font>
    <font>
      <sz val="8"/>
      <name val="Calibri"/>
      <family val="2"/>
      <scheme val="minor"/>
    </font>
    <font>
      <b/>
      <u/>
      <sz val="8"/>
      <name val="Calibri"/>
      <family val="2"/>
      <scheme val="minor"/>
    </font>
    <font>
      <b/>
      <sz val="11"/>
      <name val="Calibri"/>
      <family val="2"/>
    </font>
    <font>
      <u/>
      <sz val="10"/>
      <color rgb="FF0000FF"/>
      <name val="Arial"/>
      <family val="2"/>
    </font>
    <font>
      <sz val="10"/>
      <color theme="9"/>
      <name val="Arial"/>
      <family val="2"/>
    </font>
    <font>
      <sz val="11"/>
      <color theme="9"/>
      <name val="Arial"/>
      <family val="2"/>
    </font>
  </fonts>
  <fills count="2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249977111117893"/>
        <bgColor indexed="64"/>
      </patternFill>
    </fill>
    <fill>
      <patternFill patternType="solid">
        <fgColor theme="0"/>
        <bgColor indexed="64"/>
      </patternFill>
    </fill>
    <fill>
      <patternFill patternType="solid">
        <fgColor rgb="FFA6A6A6"/>
        <bgColor rgb="FF000000"/>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double">
        <color indexed="64"/>
      </right>
      <top/>
      <bottom/>
      <diagonal/>
    </border>
    <border>
      <left style="double">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s>
  <cellStyleXfs count="45">
    <xf numFmtId="0" fontId="0" fillId="0" borderId="0"/>
    <xf numFmtId="164" fontId="1" fillId="0" borderId="0" applyFont="0" applyFill="0" applyBorder="0" applyAlignment="0" applyProtection="0"/>
    <xf numFmtId="0" fontId="16" fillId="0" borderId="0"/>
    <xf numFmtId="0" fontId="18" fillId="0" borderId="0"/>
    <xf numFmtId="0" fontId="23" fillId="0" borderId="0"/>
    <xf numFmtId="0" fontId="27" fillId="0" borderId="0" applyNumberFormat="0" applyFill="0" applyBorder="0" applyAlignment="0" applyProtection="0"/>
    <xf numFmtId="0" fontId="33" fillId="0" borderId="0" applyNumberFormat="0" applyFill="0" applyBorder="0" applyAlignment="0" applyProtection="0">
      <alignment vertical="top"/>
      <protection locked="0"/>
    </xf>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165" fontId="18" fillId="0" borderId="0" applyFont="0" applyFill="0" applyBorder="0" applyAlignment="0" applyProtection="0"/>
    <xf numFmtId="166"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1" fillId="0" borderId="0"/>
    <xf numFmtId="0" fontId="18" fillId="0" borderId="0"/>
    <xf numFmtId="0" fontId="2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cellStyleXfs>
  <cellXfs count="371">
    <xf numFmtId="0" fontId="0" fillId="0" borderId="0" xfId="0"/>
    <xf numFmtId="0" fontId="4" fillId="15" borderId="2" xfId="0" applyFont="1" applyFill="1" applyBorder="1" applyAlignment="1">
      <alignment horizontal="center" vertical="center" wrapText="1"/>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6" fillId="0" borderId="2" xfId="0" applyFont="1" applyBorder="1"/>
    <xf numFmtId="0" fontId="9" fillId="0" borderId="2" xfId="0" applyFont="1" applyBorder="1"/>
    <xf numFmtId="0" fontId="0" fillId="0" borderId="2" xfId="0" applyBorder="1"/>
    <xf numFmtId="0" fontId="6" fillId="0" borderId="2" xfId="0" applyFont="1" applyBorder="1" applyAlignment="1">
      <alignment wrapText="1"/>
    </xf>
    <xf numFmtId="0" fontId="9" fillId="0" borderId="2" xfId="0" applyFont="1" applyBorder="1" applyAlignment="1">
      <alignment wrapText="1"/>
    </xf>
    <xf numFmtId="0" fontId="4" fillId="0" borderId="2" xfId="0" applyFont="1" applyBorder="1" applyAlignment="1">
      <alignment horizontal="center" vertical="center"/>
    </xf>
    <xf numFmtId="0" fontId="6" fillId="0" borderId="2" xfId="0" applyFont="1" applyBorder="1" applyAlignment="1">
      <alignment horizontal="right" wrapText="1"/>
    </xf>
    <xf numFmtId="0" fontId="4" fillId="0" borderId="2" xfId="0" applyFont="1" applyBorder="1" applyAlignment="1">
      <alignment wrapText="1"/>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5" fillId="0" borderId="0" xfId="0" applyFont="1"/>
    <xf numFmtId="3" fontId="0" fillId="0" borderId="2" xfId="0" applyNumberFormat="1" applyBorder="1"/>
    <xf numFmtId="0" fontId="4" fillId="15" borderId="5"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9" fillId="0" borderId="2" xfId="0" applyFont="1" applyBorder="1" applyAlignment="1">
      <alignment horizontal="center" vertical="center"/>
    </xf>
    <xf numFmtId="0" fontId="6" fillId="0" borderId="5" xfId="0" applyFont="1" applyBorder="1" applyAlignment="1">
      <alignment wrapText="1"/>
    </xf>
    <xf numFmtId="0" fontId="4" fillId="0" borderId="7" xfId="0" applyFont="1" applyBorder="1" applyAlignment="1">
      <alignment horizontal="center" vertical="center"/>
    </xf>
    <xf numFmtId="0" fontId="6" fillId="0" borderId="8"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wrapText="1"/>
    </xf>
    <xf numFmtId="0" fontId="6" fillId="0" borderId="5" xfId="0" applyFont="1" applyBorder="1" applyAlignment="1">
      <alignment horizontal="right"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xf numFmtId="0" fontId="17" fillId="0" borderId="0" xfId="2" applyFont="1"/>
    <xf numFmtId="0" fontId="18"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4" xfId="0" applyFont="1" applyFill="1" applyBorder="1" applyAlignment="1">
      <alignment vertical="center" wrapText="1"/>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19" fillId="0" borderId="5" xfId="0" applyFont="1" applyFill="1" applyBorder="1" applyAlignment="1">
      <alignment vertical="center" wrapText="1"/>
    </xf>
    <xf numFmtId="3" fontId="19" fillId="0" borderId="2" xfId="0" applyNumberFormat="1" applyFont="1" applyFill="1" applyBorder="1" applyAlignment="1">
      <alignment vertical="center" wrapText="1"/>
    </xf>
    <xf numFmtId="3" fontId="19" fillId="0" borderId="8" xfId="0" applyNumberFormat="1" applyFont="1" applyFill="1" applyBorder="1" applyAlignment="1">
      <alignment vertical="center" wrapText="1"/>
    </xf>
    <xf numFmtId="3" fontId="6" fillId="0" borderId="2" xfId="0" applyNumberFormat="1" applyFont="1" applyBorder="1" applyAlignment="1">
      <alignment horizontal="right" vertical="center"/>
    </xf>
    <xf numFmtId="3" fontId="4" fillId="0" borderId="7" xfId="0" applyNumberFormat="1" applyFont="1" applyBorder="1" applyAlignment="1">
      <alignment horizontal="right" vertical="center"/>
    </xf>
    <xf numFmtId="3" fontId="6" fillId="0" borderId="8"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2" xfId="0" applyNumberFormat="1" applyFont="1" applyBorder="1" applyAlignment="1">
      <alignment horizontal="right" vertical="center"/>
    </xf>
    <xf numFmtId="0" fontId="20" fillId="16" borderId="0" xfId="3" applyFont="1" applyFill="1" applyAlignment="1">
      <alignment vertical="center"/>
    </xf>
    <xf numFmtId="0" fontId="21" fillId="16" borderId="0" xfId="3" applyFont="1" applyFill="1" applyAlignment="1">
      <alignment horizontal="center" vertical="center"/>
    </xf>
    <xf numFmtId="0" fontId="22" fillId="16" borderId="0" xfId="3" applyFont="1" applyFill="1" applyAlignment="1">
      <alignment horizontal="left" vertical="center"/>
    </xf>
    <xf numFmtId="49" fontId="24" fillId="16" borderId="0" xfId="4" applyNumberFormat="1" applyFont="1" applyFill="1" applyBorder="1" applyAlignment="1">
      <alignment vertical="center"/>
    </xf>
    <xf numFmtId="0" fontId="25" fillId="16" borderId="0" xfId="3" applyFont="1" applyFill="1" applyAlignment="1">
      <alignment vertical="center"/>
    </xf>
    <xf numFmtId="0" fontId="20" fillId="16" borderId="0" xfId="3" applyFont="1" applyFill="1" applyAlignment="1">
      <alignment vertical="center" wrapText="1"/>
    </xf>
    <xf numFmtId="0" fontId="28" fillId="16" borderId="0" xfId="5" applyFont="1" applyFill="1" applyAlignment="1">
      <alignment horizontal="left" vertical="center" wrapText="1"/>
    </xf>
    <xf numFmtId="0" fontId="18" fillId="16" borderId="0" xfId="3" applyFill="1" applyAlignment="1">
      <alignment horizontal="left" vertical="center" wrapText="1"/>
    </xf>
    <xf numFmtId="0" fontId="18" fillId="16" borderId="0" xfId="3" applyFill="1" applyAlignment="1">
      <alignment vertical="center" wrapText="1"/>
    </xf>
    <xf numFmtId="0" fontId="27" fillId="16" borderId="0" xfId="5" applyFill="1" applyAlignment="1">
      <alignment vertical="center"/>
    </xf>
    <xf numFmtId="0" fontId="24" fillId="16" borderId="0" xfId="0" quotePrefix="1" applyFont="1" applyFill="1"/>
    <xf numFmtId="0" fontId="10" fillId="16" borderId="0" xfId="0" applyFont="1" applyFill="1"/>
    <xf numFmtId="0" fontId="10" fillId="16" borderId="0" xfId="0" quotePrefix="1" applyFont="1" applyFill="1" applyAlignment="1">
      <alignment horizontal="right" vertical="center"/>
    </xf>
    <xf numFmtId="0" fontId="30" fillId="16" borderId="0" xfId="0" applyFont="1" applyFill="1"/>
    <xf numFmtId="0" fontId="20" fillId="16" borderId="0" xfId="3" quotePrefix="1" applyFont="1" applyFill="1" applyAlignment="1">
      <alignment horizontal="right" vertical="center"/>
    </xf>
    <xf numFmtId="0" fontId="25" fillId="16" borderId="0" xfId="3" quotePrefix="1" applyFont="1" applyFill="1" applyAlignment="1">
      <alignment vertical="center"/>
    </xf>
    <xf numFmtId="0" fontId="20" fillId="16" borderId="0" xfId="3" quotePrefix="1" applyFont="1" applyFill="1" applyAlignment="1">
      <alignment horizontal="right" vertical="top"/>
    </xf>
    <xf numFmtId="0" fontId="20" fillId="16" borderId="0" xfId="3" applyFont="1" applyFill="1" applyAlignment="1">
      <alignment horizontal="left" vertical="center"/>
    </xf>
    <xf numFmtId="0" fontId="20" fillId="16" borderId="0" xfId="3" quotePrefix="1" applyFont="1" applyFill="1" applyAlignment="1">
      <alignment horizontal="left" vertical="center" wrapText="1"/>
    </xf>
    <xf numFmtId="0" fontId="20" fillId="16" borderId="0" xfId="3" applyFont="1" applyFill="1" applyAlignment="1">
      <alignment horizontal="left" vertical="center" wrapText="1"/>
    </xf>
    <xf numFmtId="0" fontId="27" fillId="16" borderId="0" xfId="5" applyFont="1" applyFill="1" applyAlignment="1">
      <alignment vertical="center"/>
    </xf>
    <xf numFmtId="0" fontId="32" fillId="16" borderId="0" xfId="3" applyFont="1" applyFill="1" applyAlignment="1">
      <alignment vertical="center"/>
    </xf>
    <xf numFmtId="0" fontId="8" fillId="16" borderId="0" xfId="0" applyFont="1" applyFill="1" applyAlignment="1">
      <alignment horizontal="left" vertical="center" wrapText="1"/>
    </xf>
    <xf numFmtId="0" fontId="18" fillId="16" borderId="0" xfId="0" applyFont="1" applyFill="1" applyAlignment="1">
      <alignment horizontal="left" vertical="center" wrapText="1"/>
    </xf>
    <xf numFmtId="0" fontId="2" fillId="16" borderId="0" xfId="0" applyFont="1" applyFill="1" applyAlignment="1">
      <alignment vertical="center" wrapText="1"/>
    </xf>
    <xf numFmtId="0" fontId="35" fillId="21" borderId="2" xfId="3" applyFont="1" applyFill="1" applyBorder="1" applyAlignment="1">
      <alignment horizontal="center" vertical="center" wrapText="1"/>
    </xf>
    <xf numFmtId="0" fontId="36" fillId="0" borderId="0" xfId="5" applyFont="1" applyFill="1" applyAlignment="1">
      <alignment horizontal="right" vertical="top" wrapText="1"/>
    </xf>
    <xf numFmtId="0" fontId="22" fillId="16" borderId="0" xfId="3" applyFont="1" applyFill="1"/>
    <xf numFmtId="0" fontId="37" fillId="16" borderId="2" xfId="3" applyFont="1" applyFill="1" applyBorder="1" applyAlignment="1">
      <alignment horizontal="left" vertical="center" wrapText="1"/>
    </xf>
    <xf numFmtId="0" fontId="37" fillId="16" borderId="2" xfId="3" applyFont="1" applyFill="1" applyBorder="1" applyAlignment="1">
      <alignment horizontal="center" vertical="center" wrapText="1"/>
    </xf>
    <xf numFmtId="0" fontId="20" fillId="16" borderId="0" xfId="3" applyFont="1" applyFill="1"/>
    <xf numFmtId="0" fontId="37" fillId="16" borderId="2" xfId="3" applyFont="1" applyFill="1" applyBorder="1" applyAlignment="1">
      <alignment vertical="center" wrapText="1"/>
    </xf>
    <xf numFmtId="0" fontId="38" fillId="16" borderId="0" xfId="5" applyFont="1" applyFill="1" applyAlignment="1">
      <alignment vertical="center" wrapText="1"/>
    </xf>
    <xf numFmtId="0" fontId="20" fillId="16" borderId="0" xfId="3" applyFont="1" applyFill="1" applyAlignment="1">
      <alignment horizontal="left" wrapText="1"/>
    </xf>
    <xf numFmtId="0" fontId="36" fillId="0" borderId="0" xfId="5" applyFont="1" applyFill="1" applyAlignment="1">
      <alignment horizontal="right" vertical="center" wrapText="1"/>
    </xf>
    <xf numFmtId="0" fontId="40" fillId="16" borderId="0" xfId="0" applyFont="1" applyFill="1" applyAlignment="1">
      <alignment horizontal="center" vertical="center"/>
    </xf>
    <xf numFmtId="0" fontId="11" fillId="16" borderId="0" xfId="0" applyFont="1" applyFill="1" applyAlignment="1">
      <alignment horizontal="center"/>
    </xf>
    <xf numFmtId="0" fontId="41" fillId="16" borderId="0" xfId="5" applyFont="1" applyFill="1" applyAlignment="1">
      <alignment horizontal="right" vertical="center" wrapText="1"/>
    </xf>
    <xf numFmtId="0" fontId="0" fillId="16" borderId="0" xfId="0" applyFill="1"/>
    <xf numFmtId="0" fontId="11" fillId="16" borderId="0" xfId="0" applyFont="1" applyFill="1" applyAlignment="1">
      <alignment horizontal="left"/>
    </xf>
    <xf numFmtId="0" fontId="0" fillId="16" borderId="2" xfId="0" applyFont="1" applyFill="1" applyBorder="1" applyAlignment="1">
      <alignment horizontal="center" vertical="center" wrapText="1"/>
    </xf>
    <xf numFmtId="0" fontId="0" fillId="16" borderId="4" xfId="0" applyFill="1" applyBorder="1"/>
    <xf numFmtId="3" fontId="0" fillId="16" borderId="17" xfId="0" applyNumberFormat="1" applyFont="1" applyFill="1" applyBorder="1" applyAlignment="1">
      <alignment horizontal="right" vertical="center"/>
    </xf>
    <xf numFmtId="0" fontId="0" fillId="16" borderId="0" xfId="0" applyFill="1" applyAlignment="1">
      <alignment horizontal="right"/>
    </xf>
    <xf numFmtId="0" fontId="3" fillId="16" borderId="5" xfId="0" applyNumberFormat="1" applyFont="1" applyFill="1" applyBorder="1" applyAlignment="1">
      <alignment horizontal="left"/>
    </xf>
    <xf numFmtId="3" fontId="3" fillId="16" borderId="2" xfId="0" applyNumberFormat="1" applyFont="1" applyFill="1" applyBorder="1" applyAlignment="1">
      <alignment horizontal="right" vertical="center"/>
    </xf>
    <xf numFmtId="0" fontId="46" fillId="16" borderId="5" xfId="2" applyFont="1" applyFill="1" applyBorder="1"/>
    <xf numFmtId="0" fontId="3" fillId="16" borderId="0" xfId="0" applyFont="1" applyFill="1" applyBorder="1"/>
    <xf numFmtId="3" fontId="3" fillId="16" borderId="0" xfId="0" applyNumberFormat="1" applyFont="1" applyFill="1" applyBorder="1" applyAlignment="1">
      <alignment horizontal="right" vertical="center"/>
    </xf>
    <xf numFmtId="3" fontId="46" fillId="16" borderId="0" xfId="0" applyNumberFormat="1" applyFont="1" applyFill="1" applyBorder="1" applyAlignment="1">
      <alignment horizontal="right" vertical="center" wrapText="1"/>
    </xf>
    <xf numFmtId="0" fontId="47" fillId="16" borderId="0" xfId="0" applyFont="1" applyFill="1"/>
    <xf numFmtId="3" fontId="0" fillId="0" borderId="2" xfId="0" applyNumberFormat="1" applyBorder="1" applyAlignment="1">
      <alignment horizontal="right"/>
    </xf>
    <xf numFmtId="0" fontId="17" fillId="0" borderId="17" xfId="0" applyFont="1" applyFill="1" applyBorder="1" applyAlignment="1">
      <alignment horizontal="right" vertical="center" wrapText="1"/>
    </xf>
    <xf numFmtId="3" fontId="19" fillId="0" borderId="2" xfId="0" applyNumberFormat="1" applyFont="1" applyFill="1" applyBorder="1" applyAlignment="1">
      <alignment horizontal="right" vertical="center" wrapText="1"/>
    </xf>
    <xf numFmtId="0" fontId="5" fillId="0" borderId="0" xfId="0" applyFont="1" applyBorder="1" applyAlignment="1">
      <alignment horizontal="left" vertical="top" wrapText="1"/>
    </xf>
    <xf numFmtId="0" fontId="17" fillId="0" borderId="4" xfId="0" applyFont="1" applyFill="1" applyBorder="1" applyAlignment="1">
      <alignment horizontal="right" vertical="center" wrapText="1"/>
    </xf>
    <xf numFmtId="3" fontId="0" fillId="0" borderId="0" xfId="0" applyNumberFormat="1"/>
    <xf numFmtId="0" fontId="17" fillId="16" borderId="4" xfId="0" applyFont="1" applyFill="1" applyBorder="1" applyAlignment="1">
      <alignment vertical="center" wrapText="1"/>
    </xf>
    <xf numFmtId="0" fontId="17" fillId="16" borderId="4" xfId="0" applyFont="1" applyFill="1" applyBorder="1" applyAlignment="1">
      <alignment horizontal="right" vertical="center" wrapText="1"/>
    </xf>
    <xf numFmtId="0" fontId="17" fillId="16" borderId="17" xfId="0" applyFont="1" applyFill="1" applyBorder="1" applyAlignment="1">
      <alignment horizontal="right" vertical="center" wrapText="1"/>
    </xf>
    <xf numFmtId="3" fontId="19" fillId="16" borderId="2" xfId="0" applyNumberFormat="1" applyFont="1" applyFill="1" applyBorder="1" applyAlignment="1">
      <alignment vertical="center" wrapText="1"/>
    </xf>
    <xf numFmtId="3" fontId="19" fillId="16" borderId="2" xfId="0" applyNumberFormat="1" applyFont="1" applyFill="1" applyBorder="1" applyAlignment="1">
      <alignment horizontal="right" vertical="center" wrapText="1"/>
    </xf>
    <xf numFmtId="0" fontId="52" fillId="0" borderId="0" xfId="0" applyFont="1"/>
    <xf numFmtId="3" fontId="52" fillId="0" borderId="0" xfId="0" applyNumberFormat="1" applyFont="1"/>
    <xf numFmtId="0" fontId="53" fillId="0" borderId="0" xfId="0" applyFont="1" applyFill="1" applyBorder="1" applyAlignment="1">
      <alignment horizontal="right" wrapText="1"/>
    </xf>
    <xf numFmtId="0" fontId="53" fillId="0" borderId="17" xfId="0" applyFont="1" applyFill="1" applyBorder="1" applyAlignment="1">
      <alignment wrapText="1"/>
    </xf>
    <xf numFmtId="0" fontId="54" fillId="0" borderId="0" xfId="0" applyFont="1"/>
    <xf numFmtId="0" fontId="54" fillId="16" borderId="0" xfId="0" applyFont="1" applyFill="1"/>
    <xf numFmtId="3" fontId="55" fillId="16" borderId="0" xfId="0" applyNumberFormat="1" applyFont="1" applyFill="1" applyBorder="1" applyAlignment="1">
      <alignment horizontal="right" vertical="center"/>
    </xf>
    <xf numFmtId="3" fontId="0" fillId="0" borderId="5" xfId="0" applyNumberFormat="1" applyBorder="1"/>
    <xf numFmtId="3" fontId="0" fillId="0" borderId="8" xfId="0" applyNumberFormat="1" applyBorder="1"/>
    <xf numFmtId="0" fontId="6" fillId="0" borderId="6" xfId="0" applyFont="1" applyBorder="1" applyAlignment="1">
      <alignment horizontal="center" vertical="center"/>
    </xf>
    <xf numFmtId="3" fontId="0" fillId="0" borderId="6" xfId="0" applyNumberFormat="1" applyBorder="1"/>
    <xf numFmtId="3" fontId="0" fillId="0" borderId="7" xfId="0" applyNumberFormat="1" applyBorder="1"/>
    <xf numFmtId="3" fontId="25" fillId="0" borderId="2" xfId="0" applyNumberFormat="1" applyFont="1" applyBorder="1"/>
    <xf numFmtId="0" fontId="37" fillId="0" borderId="2" xfId="3" applyFont="1" applyFill="1" applyBorder="1" applyAlignment="1">
      <alignment horizontal="center" vertical="center" wrapText="1"/>
    </xf>
    <xf numFmtId="0" fontId="37" fillId="0" borderId="2" xfId="3" applyFont="1" applyFill="1" applyBorder="1" applyAlignment="1">
      <alignment horizontal="center" vertical="center"/>
    </xf>
    <xf numFmtId="0" fontId="5" fillId="0" borderId="3" xfId="0" applyFont="1" applyBorder="1" applyAlignment="1">
      <alignment horizontal="left" vertical="top" wrapText="1"/>
    </xf>
    <xf numFmtId="0" fontId="18" fillId="0" borderId="2" xfId="0" applyFont="1" applyBorder="1" applyAlignment="1">
      <alignment wrapText="1"/>
    </xf>
    <xf numFmtId="3" fontId="0" fillId="0" borderId="2" xfId="0" quotePrefix="1" applyNumberFormat="1" applyBorder="1" applyAlignment="1">
      <alignment horizontal="center"/>
    </xf>
    <xf numFmtId="3" fontId="0" fillId="0" borderId="5" xfId="0" quotePrefix="1" applyNumberFormat="1" applyBorder="1" applyAlignment="1">
      <alignment horizontal="center"/>
    </xf>
    <xf numFmtId="3" fontId="0" fillId="0" borderId="7" xfId="0" quotePrefix="1" applyNumberFormat="1" applyBorder="1" applyAlignment="1">
      <alignment horizontal="center"/>
    </xf>
    <xf numFmtId="0" fontId="25" fillId="0" borderId="6" xfId="0" applyFont="1" applyBorder="1"/>
    <xf numFmtId="0" fontId="25" fillId="0" borderId="2" xfId="0" applyFont="1" applyBorder="1"/>
    <xf numFmtId="0" fontId="25" fillId="0" borderId="23" xfId="0" applyFont="1" applyBorder="1"/>
    <xf numFmtId="0" fontId="16" fillId="0" borderId="0" xfId="2" applyFill="1"/>
    <xf numFmtId="3" fontId="8" fillId="0" borderId="2" xfId="0" applyNumberFormat="1" applyFont="1" applyFill="1" applyBorder="1" applyAlignment="1">
      <alignment vertical="center" wrapText="1"/>
    </xf>
    <xf numFmtId="0" fontId="37" fillId="0" borderId="2" xfId="3" applyFont="1" applyFill="1" applyBorder="1" applyAlignment="1">
      <alignment horizontal="center" vertical="center" wrapText="1"/>
    </xf>
    <xf numFmtId="0" fontId="37" fillId="0" borderId="18" xfId="3" applyFont="1" applyFill="1" applyBorder="1" applyAlignment="1">
      <alignment horizontal="center" vertical="center" wrapText="1"/>
    </xf>
    <xf numFmtId="0" fontId="20" fillId="0" borderId="0" xfId="3" applyFont="1" applyFill="1" applyAlignment="1">
      <alignment vertical="center"/>
    </xf>
    <xf numFmtId="0" fontId="56" fillId="0" borderId="0" xfId="0" quotePrefix="1" applyFont="1" applyFill="1" applyAlignment="1">
      <alignment horizontal="right" vertical="top"/>
    </xf>
    <xf numFmtId="0" fontId="0" fillId="0" borderId="0" xfId="0" applyFill="1"/>
    <xf numFmtId="0" fontId="25" fillId="0" borderId="0" xfId="0" applyFont="1" applyFill="1"/>
    <xf numFmtId="0" fontId="6" fillId="0" borderId="2" xfId="0" applyFont="1" applyFill="1" applyBorder="1" applyAlignment="1">
      <alignment wrapText="1"/>
    </xf>
    <xf numFmtId="3" fontId="0" fillId="0" borderId="2" xfId="0" applyNumberFormat="1" applyFill="1" applyBorder="1"/>
    <xf numFmtId="0" fontId="4" fillId="0" borderId="2" xfId="0" applyFont="1" applyFill="1" applyBorder="1" applyAlignment="1">
      <alignment wrapText="1"/>
    </xf>
    <xf numFmtId="0" fontId="6" fillId="0" borderId="2" xfId="0" applyFont="1" applyFill="1" applyBorder="1" applyAlignment="1">
      <alignment horizontal="right" wrapText="1"/>
    </xf>
    <xf numFmtId="3" fontId="0" fillId="0" borderId="2" xfId="0" quotePrefix="1" applyNumberFormat="1" applyFill="1" applyBorder="1" applyAlignment="1">
      <alignment horizontal="center"/>
    </xf>
    <xf numFmtId="3" fontId="0" fillId="0" borderId="2" xfId="0" applyNumberFormat="1" applyFill="1" applyBorder="1" applyAlignment="1">
      <alignment horizontal="right"/>
    </xf>
    <xf numFmtId="0" fontId="18" fillId="0" borderId="2" xfId="0" applyFont="1" applyFill="1" applyBorder="1" applyAlignment="1">
      <alignment wrapText="1"/>
    </xf>
    <xf numFmtId="0" fontId="0" fillId="0" borderId="2" xfId="0" applyFill="1" applyBorder="1"/>
    <xf numFmtId="0" fontId="9" fillId="0" borderId="2" xfId="0" applyFont="1" applyFill="1" applyBorder="1" applyAlignment="1">
      <alignment wrapText="1"/>
    </xf>
    <xf numFmtId="0" fontId="6" fillId="0" borderId="2" xfId="0" applyFont="1" applyFill="1" applyBorder="1"/>
    <xf numFmtId="0" fontId="9" fillId="0" borderId="2" xfId="0" applyFont="1" applyFill="1" applyBorder="1"/>
    <xf numFmtId="3" fontId="25" fillId="0" borderId="2" xfId="0" applyNumberFormat="1" applyFont="1" applyFill="1" applyBorder="1"/>
    <xf numFmtId="0" fontId="0" fillId="0" borderId="0" xfId="0" applyBorder="1"/>
    <xf numFmtId="3" fontId="0" fillId="0" borderId="2" xfId="0" applyNumberFormat="1" applyBorder="1" applyAlignment="1">
      <alignment vertical="center"/>
    </xf>
    <xf numFmtId="3" fontId="0" fillId="0" borderId="2" xfId="0" applyNumberFormat="1" applyFill="1" applyBorder="1" applyAlignment="1">
      <alignment vertical="center"/>
    </xf>
    <xf numFmtId="0" fontId="25" fillId="0" borderId="2" xfId="0" applyFont="1" applyFill="1" applyBorder="1"/>
    <xf numFmtId="0" fontId="31" fillId="0" borderId="0" xfId="0" applyFont="1" applyFill="1" applyBorder="1" applyAlignment="1">
      <alignment vertical="center"/>
    </xf>
    <xf numFmtId="0" fontId="27" fillId="0" borderId="0" xfId="5" applyFill="1"/>
    <xf numFmtId="0" fontId="20" fillId="0" borderId="0" xfId="0" applyFont="1" applyFill="1" applyAlignment="1">
      <alignment horizontal="center"/>
    </xf>
    <xf numFmtId="0" fontId="42" fillId="0" borderId="0" xfId="0" applyFont="1" applyFill="1" applyBorder="1" applyAlignment="1">
      <alignment horizontal="left" vertical="center" wrapText="1"/>
    </xf>
    <xf numFmtId="0" fontId="11" fillId="0" borderId="0" xfId="0" applyFont="1" applyFill="1" applyAlignment="1">
      <alignment horizontal="center"/>
    </xf>
    <xf numFmtId="3" fontId="16" fillId="0" borderId="0" xfId="2" applyNumberFormat="1" applyFill="1"/>
    <xf numFmtId="0" fontId="46" fillId="0" borderId="5" xfId="2" applyFont="1" applyFill="1" applyBorder="1"/>
    <xf numFmtId="3" fontId="46" fillId="0" borderId="5" xfId="2" applyNumberFormat="1" applyFont="1" applyFill="1" applyBorder="1"/>
    <xf numFmtId="3" fontId="46" fillId="0" borderId="2" xfId="2" applyNumberFormat="1" applyFont="1" applyFill="1" applyBorder="1"/>
    <xf numFmtId="0" fontId="26" fillId="0" borderId="0" xfId="2" applyFont="1" applyFill="1"/>
    <xf numFmtId="0" fontId="25" fillId="0" borderId="0" xfId="2" applyFont="1" applyFill="1"/>
    <xf numFmtId="0" fontId="38" fillId="0" borderId="0" xfId="5" applyFont="1" applyFill="1"/>
    <xf numFmtId="0" fontId="49" fillId="0" borderId="0" xfId="0" applyFont="1" applyFill="1" applyBorder="1" applyAlignment="1">
      <alignment horizontal="left" vertical="center" wrapText="1"/>
    </xf>
    <xf numFmtId="0" fontId="49" fillId="0" borderId="18" xfId="0" applyFont="1" applyFill="1" applyBorder="1" applyAlignment="1">
      <alignment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5" fillId="0" borderId="4" xfId="2" applyFont="1" applyFill="1" applyBorder="1"/>
    <xf numFmtId="3" fontId="25" fillId="0" borderId="4" xfId="2" applyNumberFormat="1" applyFont="1" applyFill="1" applyBorder="1"/>
    <xf numFmtId="3" fontId="25" fillId="0" borderId="17" xfId="2" applyNumberFormat="1" applyFont="1" applyFill="1" applyBorder="1"/>
    <xf numFmtId="3" fontId="25" fillId="0" borderId="0" xfId="2" applyNumberFormat="1" applyFont="1" applyFill="1" applyBorder="1"/>
    <xf numFmtId="3" fontId="26" fillId="0" borderId="31" xfId="0" applyNumberFormat="1" applyFont="1" applyFill="1" applyBorder="1"/>
    <xf numFmtId="3" fontId="26" fillId="0" borderId="32" xfId="0" applyNumberFormat="1" applyFont="1" applyFill="1" applyBorder="1"/>
    <xf numFmtId="3" fontId="25" fillId="0" borderId="0" xfId="2" applyNumberFormat="1" applyFont="1" applyFill="1"/>
    <xf numFmtId="0" fontId="32" fillId="0" borderId="5" xfId="2" applyFont="1" applyFill="1" applyBorder="1"/>
    <xf numFmtId="3" fontId="32" fillId="0" borderId="5" xfId="2" applyNumberFormat="1" applyFont="1" applyFill="1" applyBorder="1"/>
    <xf numFmtId="3" fontId="32" fillId="0" borderId="2" xfId="2" applyNumberFormat="1" applyFont="1" applyFill="1" applyBorder="1"/>
    <xf numFmtId="3" fontId="32" fillId="0" borderId="0" xfId="0" applyNumberFormat="1" applyFont="1" applyFill="1" applyBorder="1" applyAlignment="1">
      <alignment horizontal="right" vertical="center"/>
    </xf>
    <xf numFmtId="0" fontId="0" fillId="0" borderId="3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3" xfId="0" applyFill="1" applyBorder="1" applyAlignment="1">
      <alignment horizontal="center" vertical="center" wrapText="1"/>
    </xf>
    <xf numFmtId="3" fontId="16" fillId="0" borderId="17" xfId="2" applyNumberFormat="1" applyFill="1" applyBorder="1"/>
    <xf numFmtId="3" fontId="0" fillId="0" borderId="31" xfId="0" applyNumberFormat="1" applyFill="1" applyBorder="1"/>
    <xf numFmtId="3" fontId="0" fillId="0" borderId="20" xfId="0" applyNumberFormat="1" applyFill="1" applyBorder="1"/>
    <xf numFmtId="0" fontId="25" fillId="0" borderId="0" xfId="2" applyFont="1" applyFill="1" applyAlignment="1">
      <alignment horizontal="center" wrapText="1"/>
    </xf>
    <xf numFmtId="0" fontId="25" fillId="0" borderId="3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0" xfId="2" applyFont="1" applyFill="1" applyAlignment="1">
      <alignment horizontal="center" vertical="center" wrapText="1"/>
    </xf>
    <xf numFmtId="3" fontId="25" fillId="0" borderId="31" xfId="0" applyNumberFormat="1" applyFont="1" applyFill="1" applyBorder="1"/>
    <xf numFmtId="3" fontId="25" fillId="0" borderId="20" xfId="0" applyNumberFormat="1" applyFont="1" applyFill="1" applyBorder="1"/>
    <xf numFmtId="3" fontId="32" fillId="0" borderId="17" xfId="2" applyNumberFormat="1" applyFont="1" applyFill="1" applyBorder="1"/>
    <xf numFmtId="0" fontId="0" fillId="0" borderId="0" xfId="0" applyFill="1" applyAlignment="1">
      <alignment horizontal="center" vertical="center"/>
    </xf>
    <xf numFmtId="0" fontId="16" fillId="0" borderId="0" xfId="2" applyFill="1" applyAlignment="1">
      <alignment horizontal="center" vertical="center"/>
    </xf>
    <xf numFmtId="3" fontId="0" fillId="0" borderId="39" xfId="0" applyNumberFormat="1" applyFill="1" applyBorder="1"/>
    <xf numFmtId="3" fontId="0" fillId="0" borderId="40" xfId="0" applyNumberFormat="1" applyFill="1" applyBorder="1"/>
    <xf numFmtId="3" fontId="0" fillId="0" borderId="0" xfId="0" applyNumberFormat="1" applyFill="1"/>
    <xf numFmtId="3" fontId="0" fillId="0" borderId="41" xfId="0" applyNumberFormat="1" applyFill="1" applyBorder="1"/>
    <xf numFmtId="3" fontId="46" fillId="0" borderId="34" xfId="2" applyNumberFormat="1" applyFont="1" applyFill="1" applyBorder="1"/>
    <xf numFmtId="0" fontId="25" fillId="0" borderId="0" xfId="2" applyFont="1" applyFill="1" applyAlignment="1">
      <alignment vertical="center"/>
    </xf>
    <xf numFmtId="3" fontId="25" fillId="0" borderId="24" xfId="2" applyNumberFormat="1" applyFont="1" applyFill="1" applyBorder="1"/>
    <xf numFmtId="3" fontId="25" fillId="0" borderId="42" xfId="2" applyNumberFormat="1" applyFont="1" applyFill="1" applyBorder="1"/>
    <xf numFmtId="3" fontId="25" fillId="0" borderId="32" xfId="2" applyNumberFormat="1" applyFont="1" applyFill="1" applyBorder="1"/>
    <xf numFmtId="3" fontId="25" fillId="0" borderId="37" xfId="2" applyNumberFormat="1" applyFont="1" applyFill="1" applyBorder="1"/>
    <xf numFmtId="3" fontId="25" fillId="0" borderId="43" xfId="2" applyNumberFormat="1" applyFont="1" applyFill="1" applyBorder="1"/>
    <xf numFmtId="3" fontId="32" fillId="0" borderId="38" xfId="2" applyNumberFormat="1" applyFont="1" applyFill="1" applyBorder="1"/>
    <xf numFmtId="3" fontId="32" fillId="0" borderId="6" xfId="2" applyNumberFormat="1" applyFont="1" applyFill="1" applyBorder="1"/>
    <xf numFmtId="3" fontId="25" fillId="0" borderId="31" xfId="2" applyNumberFormat="1" applyFont="1" applyFill="1" applyBorder="1"/>
    <xf numFmtId="3" fontId="32" fillId="0" borderId="20" xfId="2" applyNumberFormat="1" applyFont="1" applyFill="1" applyBorder="1"/>
    <xf numFmtId="3" fontId="32" fillId="0" borderId="9" xfId="2" applyNumberFormat="1" applyFont="1" applyFill="1" applyBorder="1"/>
    <xf numFmtId="3" fontId="32" fillId="0" borderId="33" xfId="2" applyNumberFormat="1" applyFont="1" applyFill="1" applyBorder="1"/>
    <xf numFmtId="0" fontId="32" fillId="0" borderId="0" xfId="2" applyFont="1" applyFill="1"/>
    <xf numFmtId="0" fontId="18" fillId="16" borderId="0" xfId="3" applyFont="1" applyFill="1" applyAlignment="1">
      <alignment vertical="center" wrapText="1"/>
    </xf>
    <xf numFmtId="0" fontId="18" fillId="16" borderId="0" xfId="3" quotePrefix="1" applyFont="1" applyFill="1" applyAlignment="1">
      <alignment horizontal="left" vertical="center" wrapText="1"/>
    </xf>
    <xf numFmtId="0" fontId="62" fillId="16" borderId="0" xfId="5" applyFont="1" applyFill="1" applyAlignment="1">
      <alignment horizontal="center" vertical="center" wrapText="1"/>
    </xf>
    <xf numFmtId="0" fontId="18" fillId="16" borderId="0" xfId="3" applyFont="1" applyFill="1" applyAlignment="1">
      <alignment vertical="center"/>
    </xf>
    <xf numFmtId="0" fontId="63" fillId="16" borderId="0" xfId="5" applyFont="1" applyFill="1" applyAlignment="1">
      <alignment horizontal="center" vertical="center" wrapText="1"/>
    </xf>
    <xf numFmtId="0" fontId="34" fillId="0" borderId="0" xfId="6" applyFont="1" applyAlignment="1" applyProtection="1">
      <alignment horizontal="left"/>
    </xf>
    <xf numFmtId="0" fontId="25" fillId="0" borderId="0" xfId="3" quotePrefix="1" applyFont="1" applyFill="1" applyAlignment="1">
      <alignment horizontal="left" vertical="center" wrapText="1"/>
    </xf>
    <xf numFmtId="0" fontId="31" fillId="18" borderId="0" xfId="3" applyFont="1" applyFill="1" applyAlignment="1">
      <alignment horizontal="left" vertical="center" wrapText="1"/>
    </xf>
    <xf numFmtId="0" fontId="18" fillId="18" borderId="0" xfId="3" applyFill="1" applyAlignment="1">
      <alignment horizontal="left" vertical="center" wrapText="1"/>
    </xf>
    <xf numFmtId="0" fontId="31" fillId="19" borderId="0" xfId="3" applyFont="1" applyFill="1" applyAlignment="1">
      <alignment horizontal="left" vertical="center"/>
    </xf>
    <xf numFmtId="0" fontId="31" fillId="20" borderId="0" xfId="3" applyFont="1" applyFill="1" applyAlignment="1">
      <alignment horizontal="left" vertical="center" wrapText="1"/>
    </xf>
    <xf numFmtId="0" fontId="21" fillId="16" borderId="0" xfId="3" applyFont="1" applyFill="1" applyAlignment="1">
      <alignment horizontal="left" vertical="center"/>
    </xf>
    <xf numFmtId="0" fontId="61" fillId="16" borderId="0" xfId="5" applyFont="1" applyFill="1" applyAlignment="1">
      <alignment horizontal="left" vertical="center" wrapText="1"/>
    </xf>
    <xf numFmtId="0" fontId="18" fillId="16" borderId="0" xfId="5" applyFont="1" applyFill="1" applyAlignment="1">
      <alignment horizontal="left" vertical="center" wrapText="1"/>
    </xf>
    <xf numFmtId="0" fontId="18" fillId="16" borderId="0" xfId="0" applyFont="1" applyFill="1" applyAlignment="1">
      <alignment horizontal="left" vertical="center" wrapText="1"/>
    </xf>
    <xf numFmtId="0" fontId="18" fillId="16" borderId="0" xfId="3" quotePrefix="1" applyFont="1" applyFill="1" applyAlignment="1">
      <alignment horizontal="left" vertical="top" wrapText="1"/>
    </xf>
    <xf numFmtId="0" fontId="25" fillId="0" borderId="0" xfId="3" applyFont="1" applyFill="1" applyAlignment="1">
      <alignment horizontal="left" vertical="top" wrapText="1"/>
    </xf>
    <xf numFmtId="0" fontId="35" fillId="21" borderId="2" xfId="3" applyFont="1" applyFill="1" applyBorder="1" applyAlignment="1">
      <alignment horizontal="center" vertical="center" wrapText="1"/>
    </xf>
    <xf numFmtId="0" fontId="37" fillId="16" borderId="0" xfId="3" applyFont="1" applyFill="1" applyAlignment="1">
      <alignment horizontal="left" vertical="center" wrapText="1"/>
    </xf>
    <xf numFmtId="0" fontId="37" fillId="16" borderId="2" xfId="3" applyFont="1" applyFill="1" applyBorder="1" applyAlignment="1">
      <alignment horizontal="left" vertical="center" wrapText="1"/>
    </xf>
    <xf numFmtId="0" fontId="37" fillId="0" borderId="2" xfId="3" applyFont="1" applyFill="1" applyBorder="1" applyAlignment="1">
      <alignment horizontal="center" vertical="center" wrapText="1"/>
    </xf>
    <xf numFmtId="0" fontId="37" fillId="0" borderId="18" xfId="3" applyFont="1" applyFill="1" applyBorder="1" applyAlignment="1">
      <alignment horizontal="center" vertical="center" wrapText="1"/>
    </xf>
    <xf numFmtId="0" fontId="37" fillId="0" borderId="17" xfId="3" applyFont="1" applyFill="1" applyBorder="1" applyAlignment="1">
      <alignment horizontal="center" vertical="center" wrapText="1"/>
    </xf>
    <xf numFmtId="0" fontId="37" fillId="0" borderId="21" xfId="3" applyFont="1" applyFill="1" applyBorder="1" applyAlignment="1">
      <alignment horizontal="center" vertical="center" wrapText="1"/>
    </xf>
    <xf numFmtId="0" fontId="37" fillId="0" borderId="0" xfId="3" applyFont="1" applyFill="1" applyAlignment="1">
      <alignment horizontal="left" vertical="center" wrapText="1"/>
    </xf>
    <xf numFmtId="0" fontId="37" fillId="16" borderId="0" xfId="3" applyFont="1" applyFill="1" applyAlignment="1">
      <alignment horizontal="left" wrapText="1"/>
    </xf>
    <xf numFmtId="0" fontId="37" fillId="16" borderId="2" xfId="3" applyFont="1" applyFill="1" applyBorder="1" applyAlignment="1">
      <alignment horizontal="left" vertical="center"/>
    </xf>
    <xf numFmtId="0" fontId="37" fillId="0" borderId="2" xfId="3" applyFont="1" applyFill="1" applyBorder="1" applyAlignment="1">
      <alignment horizontal="center" vertical="center"/>
    </xf>
    <xf numFmtId="0" fontId="12" fillId="0" borderId="3" xfId="0" applyFont="1" applyBorder="1" applyAlignment="1">
      <alignment horizontal="left" wrapText="1"/>
    </xf>
    <xf numFmtId="0" fontId="5" fillId="0" borderId="3" xfId="0" applyFont="1" applyBorder="1" applyAlignment="1">
      <alignment horizontal="left" wrapText="1"/>
    </xf>
    <xf numFmtId="0" fontId="4" fillId="15" borderId="2" xfId="0" applyFont="1" applyFill="1" applyBorder="1" applyAlignment="1">
      <alignment horizontal="center" wrapText="1"/>
    </xf>
    <xf numFmtId="0" fontId="14" fillId="15" borderId="0" xfId="0" applyFont="1" applyFill="1" applyBorder="1" applyAlignment="1">
      <alignment horizontal="center" vertical="center" wrapText="1"/>
    </xf>
    <xf numFmtId="0" fontId="56" fillId="0" borderId="0" xfId="0" applyFont="1" applyFill="1" applyAlignment="1">
      <alignment horizontal="left" wrapText="1"/>
    </xf>
    <xf numFmtId="0" fontId="5" fillId="0" borderId="0" xfId="0" applyFont="1" applyAlignment="1">
      <alignment horizontal="left"/>
    </xf>
    <xf numFmtId="0" fontId="12" fillId="0" borderId="3" xfId="0" applyFont="1" applyBorder="1" applyAlignment="1">
      <alignment horizontal="left"/>
    </xf>
    <xf numFmtId="0" fontId="5" fillId="0" borderId="3" xfId="0" applyFont="1" applyBorder="1" applyAlignment="1">
      <alignment horizontal="left"/>
    </xf>
    <xf numFmtId="0" fontId="12" fillId="0" borderId="3" xfId="0" applyFont="1" applyBorder="1" applyAlignment="1">
      <alignment horizontal="left" vertical="center"/>
    </xf>
    <xf numFmtId="0" fontId="13" fillId="0" borderId="0" xfId="0" applyFont="1" applyAlignment="1">
      <alignment horizontal="left" wrapText="1"/>
    </xf>
    <xf numFmtId="0" fontId="12" fillId="0" borderId="0" xfId="0" applyFont="1" applyAlignment="1">
      <alignment horizontal="left" wrapText="1"/>
    </xf>
    <xf numFmtId="0" fontId="8" fillId="17" borderId="5"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5" fillId="0" borderId="3" xfId="0" applyFont="1" applyBorder="1" applyAlignment="1">
      <alignment horizontal="left" vertical="top" wrapText="1"/>
    </xf>
    <xf numFmtId="0" fontId="4" fillId="15" borderId="5" xfId="0" applyFont="1" applyFill="1" applyBorder="1" applyAlignment="1">
      <alignment horizontal="center" wrapText="1"/>
    </xf>
    <xf numFmtId="0" fontId="4" fillId="15" borderId="6" xfId="0" applyFont="1" applyFill="1" applyBorder="1" applyAlignment="1">
      <alignment horizontal="center" wrapText="1"/>
    </xf>
    <xf numFmtId="0" fontId="10" fillId="0" borderId="3" xfId="0" applyFont="1" applyBorder="1" applyAlignment="1">
      <alignment horizontal="left" vertical="top" wrapText="1"/>
    </xf>
    <xf numFmtId="0" fontId="17" fillId="16" borderId="5" xfId="2" applyFont="1" applyFill="1" applyBorder="1" applyAlignment="1">
      <alignment horizontal="center"/>
    </xf>
    <xf numFmtId="0" fontId="17" fillId="16" borderId="9" xfId="2" applyFont="1" applyFill="1" applyBorder="1" applyAlignment="1">
      <alignment horizontal="center"/>
    </xf>
    <xf numFmtId="0" fontId="17" fillId="16" borderId="11" xfId="2" applyFont="1" applyFill="1" applyBorder="1" applyAlignment="1">
      <alignment horizontal="center"/>
    </xf>
    <xf numFmtId="0" fontId="17" fillId="16" borderId="10" xfId="2" applyFont="1" applyFill="1" applyBorder="1" applyAlignment="1">
      <alignment horizontal="center"/>
    </xf>
    <xf numFmtId="0" fontId="17" fillId="16" borderId="6" xfId="2" applyFont="1" applyFill="1" applyBorder="1" applyAlignment="1">
      <alignment horizontal="center"/>
    </xf>
    <xf numFmtId="0" fontId="17" fillId="0" borderId="5" xfId="2" applyFont="1" applyBorder="1" applyAlignment="1">
      <alignment horizontal="center"/>
    </xf>
    <xf numFmtId="0" fontId="17" fillId="0" borderId="9" xfId="2" applyFont="1" applyBorder="1" applyAlignment="1">
      <alignment horizontal="center"/>
    </xf>
    <xf numFmtId="0" fontId="17" fillId="0" borderId="10" xfId="2" applyFont="1" applyBorder="1" applyAlignment="1">
      <alignment horizontal="center"/>
    </xf>
    <xf numFmtId="0" fontId="17" fillId="0" borderId="11" xfId="2" applyFont="1" applyBorder="1" applyAlignment="1">
      <alignment horizontal="center"/>
    </xf>
    <xf numFmtId="0" fontId="17" fillId="0" borderId="6" xfId="2" applyFont="1" applyBorder="1" applyAlignment="1">
      <alignment horizontal="center"/>
    </xf>
    <xf numFmtId="0" fontId="6" fillId="0" borderId="5"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1" xfId="0" applyFont="1" applyBorder="1" applyAlignment="1">
      <alignment horizontal="center"/>
    </xf>
    <xf numFmtId="0" fontId="6" fillId="0" borderId="6" xfId="0" applyFont="1" applyBorder="1" applyAlignment="1">
      <alignment horizontal="center"/>
    </xf>
    <xf numFmtId="0" fontId="4" fillId="15" borderId="5" xfId="0" applyFont="1" applyFill="1" applyBorder="1" applyAlignment="1">
      <alignment horizontal="center" vertical="center" wrapText="1"/>
    </xf>
    <xf numFmtId="0" fontId="4" fillId="15" borderId="9"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58" fillId="0" borderId="0" xfId="0" applyFont="1" applyFill="1" applyAlignment="1">
      <alignment horizontal="left" wrapText="1"/>
    </xf>
    <xf numFmtId="167" fontId="3" fillId="16" borderId="18" xfId="1" applyNumberFormat="1" applyFont="1" applyFill="1" applyBorder="1" applyAlignment="1">
      <alignment horizontal="center" vertical="center"/>
    </xf>
    <xf numFmtId="167" fontId="3" fillId="16" borderId="20" xfId="1" applyNumberFormat="1" applyFont="1" applyFill="1" applyBorder="1" applyAlignment="1">
      <alignment horizontal="center" vertical="center"/>
    </xf>
    <xf numFmtId="167" fontId="3" fillId="16" borderId="23" xfId="1" applyNumberFormat="1" applyFont="1" applyFill="1" applyBorder="1" applyAlignment="1">
      <alignment horizontal="center" vertical="center"/>
    </xf>
    <xf numFmtId="0" fontId="0" fillId="16" borderId="18" xfId="0" applyFont="1" applyFill="1" applyBorder="1" applyAlignment="1">
      <alignment horizontal="center" vertical="center" wrapText="1"/>
    </xf>
    <xf numFmtId="0" fontId="0" fillId="16" borderId="21" xfId="0" applyFont="1" applyFill="1" applyBorder="1" applyAlignment="1">
      <alignment horizontal="center" vertical="center" wrapText="1"/>
    </xf>
    <xf numFmtId="0" fontId="0" fillId="16" borderId="5" xfId="0" applyFont="1" applyFill="1" applyBorder="1" applyAlignment="1">
      <alignment horizontal="center"/>
    </xf>
    <xf numFmtId="0" fontId="0" fillId="16" borderId="9" xfId="0" applyFont="1" applyFill="1" applyBorder="1" applyAlignment="1">
      <alignment horizontal="center"/>
    </xf>
    <xf numFmtId="0" fontId="0" fillId="16" borderId="6" xfId="0" applyFont="1" applyFill="1" applyBorder="1" applyAlignment="1">
      <alignment horizontal="center"/>
    </xf>
    <xf numFmtId="0" fontId="0" fillId="16" borderId="14" xfId="0" applyFont="1" applyFill="1" applyBorder="1" applyAlignment="1">
      <alignment horizontal="center" vertical="center" wrapText="1"/>
    </xf>
    <xf numFmtId="0" fontId="0" fillId="16" borderId="22" xfId="0" applyFont="1" applyFill="1" applyBorder="1" applyAlignment="1">
      <alignment horizontal="center" vertical="center" wrapText="1"/>
    </xf>
    <xf numFmtId="0" fontId="0" fillId="16" borderId="19" xfId="0" applyFont="1" applyFill="1" applyBorder="1" applyAlignment="1">
      <alignment horizontal="center" vertical="center" wrapText="1"/>
    </xf>
    <xf numFmtId="0" fontId="0" fillId="16" borderId="23" xfId="0" applyFont="1" applyFill="1" applyBorder="1" applyAlignment="1">
      <alignment horizontal="center" vertical="center" wrapText="1"/>
    </xf>
    <xf numFmtId="0" fontId="3" fillId="16" borderId="9" xfId="0" applyFont="1" applyFill="1" applyBorder="1" applyAlignment="1">
      <alignment horizontal="center"/>
    </xf>
    <xf numFmtId="0" fontId="3" fillId="16" borderId="6" xfId="0" applyFont="1" applyFill="1" applyBorder="1" applyAlignment="1">
      <alignment horizontal="center"/>
    </xf>
    <xf numFmtId="0" fontId="31" fillId="16" borderId="0" xfId="0" applyFont="1" applyFill="1" applyBorder="1" applyAlignment="1">
      <alignment horizontal="left" vertical="center"/>
    </xf>
    <xf numFmtId="0" fontId="42" fillId="16" borderId="0" xfId="0" applyFont="1" applyFill="1" applyBorder="1" applyAlignment="1">
      <alignment horizontal="left" vertical="center" wrapText="1"/>
    </xf>
    <xf numFmtId="0" fontId="0" fillId="16" borderId="18" xfId="0" applyFill="1" applyBorder="1" applyAlignment="1">
      <alignment horizontal="center"/>
    </xf>
    <xf numFmtId="0" fontId="0" fillId="16" borderId="17" xfId="0" applyFill="1" applyBorder="1" applyAlignment="1">
      <alignment horizontal="center"/>
    </xf>
    <xf numFmtId="0" fontId="0" fillId="16" borderId="21" xfId="0" applyFill="1" applyBorder="1" applyAlignment="1">
      <alignment horizontal="center"/>
    </xf>
    <xf numFmtId="0" fontId="3" fillId="16" borderId="2" xfId="0" applyFont="1" applyFill="1" applyBorder="1" applyAlignment="1">
      <alignment horizontal="center"/>
    </xf>
    <xf numFmtId="0" fontId="3" fillId="16" borderId="5" xfId="0" applyFont="1" applyFill="1" applyBorder="1" applyAlignment="1">
      <alignment horizontal="center"/>
    </xf>
    <xf numFmtId="0" fontId="25" fillId="0" borderId="18" xfId="2" applyFont="1" applyFill="1" applyBorder="1" applyAlignment="1">
      <alignment horizontal="center" vertical="center" wrapText="1"/>
    </xf>
    <xf numFmtId="0" fontId="25" fillId="0" borderId="21" xfId="2" applyFont="1" applyFill="1" applyBorder="1" applyAlignment="1">
      <alignment horizontal="center" vertical="center" wrapText="1"/>
    </xf>
    <xf numFmtId="0" fontId="32" fillId="0" borderId="18" xfId="2" applyFont="1" applyFill="1" applyBorder="1" applyAlignment="1">
      <alignment horizontal="center" vertical="center" wrapText="1"/>
    </xf>
    <xf numFmtId="0" fontId="32" fillId="0" borderId="17" xfId="2" applyFont="1" applyFill="1" applyBorder="1" applyAlignment="1">
      <alignment horizontal="center" vertical="center" wrapText="1"/>
    </xf>
    <xf numFmtId="0" fontId="32" fillId="0" borderId="21" xfId="2"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25" fillId="0" borderId="24" xfId="2" applyFont="1" applyFill="1" applyBorder="1" applyAlignment="1">
      <alignment horizontal="center" vertical="center" wrapText="1"/>
    </xf>
    <xf numFmtId="0" fontId="25" fillId="0" borderId="28" xfId="2" applyFont="1" applyFill="1" applyBorder="1" applyAlignment="1">
      <alignment horizontal="center" vertical="center" wrapText="1"/>
    </xf>
    <xf numFmtId="0" fontId="26" fillId="0" borderId="25" xfId="2" applyFont="1" applyFill="1" applyBorder="1" applyAlignment="1">
      <alignment horizontal="left" wrapText="1"/>
    </xf>
    <xf numFmtId="0" fontId="26" fillId="0" borderId="26" xfId="2" applyFont="1" applyFill="1" applyBorder="1" applyAlignment="1">
      <alignment horizontal="left" wrapText="1"/>
    </xf>
    <xf numFmtId="0" fontId="26" fillId="0" borderId="27" xfId="2" applyFont="1" applyFill="1" applyBorder="1" applyAlignment="1">
      <alignment horizontal="left" wrapText="1"/>
    </xf>
    <xf numFmtId="0" fontId="32" fillId="0" borderId="9" xfId="0" applyFont="1" applyFill="1" applyBorder="1" applyAlignment="1">
      <alignment horizontal="center"/>
    </xf>
    <xf numFmtId="0" fontId="32" fillId="0" borderId="6" xfId="0" applyFont="1" applyFill="1" applyBorder="1" applyAlignment="1">
      <alignment horizontal="center"/>
    </xf>
    <xf numFmtId="0" fontId="31" fillId="0" borderId="0" xfId="0" applyFont="1" applyFill="1" applyBorder="1" applyAlignment="1">
      <alignment horizontal="left" vertical="center"/>
    </xf>
    <xf numFmtId="0" fontId="49" fillId="0" borderId="0" xfId="0" applyFont="1" applyFill="1" applyBorder="1" applyAlignment="1">
      <alignment horizontal="left" vertical="top" wrapText="1"/>
    </xf>
    <xf numFmtId="0" fontId="32" fillId="0" borderId="5" xfId="0" applyFont="1" applyFill="1" applyBorder="1" applyAlignment="1">
      <alignment horizontal="center"/>
    </xf>
    <xf numFmtId="0" fontId="60" fillId="0" borderId="5"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25" fillId="0" borderId="19" xfId="2" applyFont="1" applyFill="1" applyBorder="1" applyAlignment="1">
      <alignment horizontal="center" vertical="center" wrapText="1"/>
    </xf>
    <xf numFmtId="0" fontId="25" fillId="0" borderId="23" xfId="2" applyFont="1" applyFill="1" applyBorder="1" applyAlignment="1">
      <alignment horizontal="center" vertical="center" wrapText="1"/>
    </xf>
    <xf numFmtId="0" fontId="25" fillId="0" borderId="35" xfId="2" applyFont="1" applyFill="1" applyBorder="1" applyAlignment="1">
      <alignment horizontal="center" vertical="center" wrapText="1"/>
    </xf>
    <xf numFmtId="0" fontId="25" fillId="0" borderId="26" xfId="2" applyFont="1" applyFill="1" applyBorder="1" applyAlignment="1">
      <alignment horizontal="center" vertical="center" wrapText="1"/>
    </xf>
    <xf numFmtId="0" fontId="25" fillId="0" borderId="27"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13" xfId="2" applyFont="1" applyFill="1" applyBorder="1" applyAlignment="1">
      <alignment horizontal="center" vertical="center" wrapText="1"/>
    </xf>
    <xf numFmtId="0" fontId="32" fillId="0" borderId="9" xfId="2" applyFont="1" applyFill="1" applyBorder="1" applyAlignment="1">
      <alignment horizontal="center"/>
    </xf>
    <xf numFmtId="0" fontId="32" fillId="0" borderId="6" xfId="2" applyFont="1" applyFill="1" applyBorder="1" applyAlignment="1">
      <alignment horizontal="center"/>
    </xf>
    <xf numFmtId="0" fontId="25" fillId="0" borderId="18" xfId="2" applyFont="1" applyFill="1" applyBorder="1" applyAlignment="1">
      <alignment horizontal="center"/>
    </xf>
    <xf numFmtId="0" fontId="25" fillId="0" borderId="17" xfId="2" applyFont="1" applyFill="1" applyBorder="1" applyAlignment="1">
      <alignment horizontal="center"/>
    </xf>
    <xf numFmtId="0" fontId="25" fillId="0" borderId="21" xfId="2" applyFont="1" applyFill="1" applyBorder="1" applyAlignment="1">
      <alignment horizontal="center"/>
    </xf>
    <xf numFmtId="0" fontId="32" fillId="0" borderId="2" xfId="2" applyFont="1" applyFill="1" applyBorder="1" applyAlignment="1">
      <alignment horizontal="center"/>
    </xf>
    <xf numFmtId="0" fontId="32" fillId="0" borderId="2" xfId="0" applyFont="1" applyFill="1" applyBorder="1" applyAlignment="1">
      <alignment horizontal="center"/>
    </xf>
    <xf numFmtId="0" fontId="46" fillId="0" borderId="2" xfId="2" applyFont="1" applyFill="1" applyBorder="1" applyAlignment="1">
      <alignment horizontal="center" vertical="center" wrapText="1"/>
    </xf>
    <xf numFmtId="0" fontId="16" fillId="0" borderId="18" xfId="2" applyFill="1" applyBorder="1" applyAlignment="1">
      <alignment horizontal="center" vertical="center" wrapText="1"/>
    </xf>
    <xf numFmtId="0" fontId="16" fillId="0" borderId="21" xfId="2" applyFill="1" applyBorder="1" applyAlignment="1">
      <alignment horizontal="center" vertical="center" wrapText="1"/>
    </xf>
    <xf numFmtId="0" fontId="16" fillId="0" borderId="35" xfId="2" applyFont="1" applyFill="1" applyBorder="1" applyAlignment="1">
      <alignment horizontal="center" vertical="center"/>
    </xf>
    <xf numFmtId="0" fontId="16" fillId="0" borderId="26" xfId="2" applyFont="1" applyFill="1" applyBorder="1" applyAlignment="1">
      <alignment horizontal="center" vertical="center"/>
    </xf>
    <xf numFmtId="0" fontId="16" fillId="0" borderId="27" xfId="2" applyFont="1" applyFill="1" applyBorder="1" applyAlignment="1">
      <alignment horizontal="center" vertical="center"/>
    </xf>
    <xf numFmtId="0" fontId="16" fillId="0" borderId="3" xfId="2" applyFill="1" applyBorder="1" applyAlignment="1">
      <alignment horizontal="center" vertical="center" wrapText="1"/>
    </xf>
    <xf numFmtId="0" fontId="16" fillId="0" borderId="13" xfId="2" applyFill="1" applyBorder="1" applyAlignment="1">
      <alignment horizontal="center" vertical="center" wrapText="1"/>
    </xf>
    <xf numFmtId="0" fontId="3" fillId="0" borderId="9" xfId="0" applyFont="1" applyFill="1" applyBorder="1" applyAlignment="1">
      <alignment horizontal="center"/>
    </xf>
    <xf numFmtId="0" fontId="3" fillId="0" borderId="6" xfId="0" applyFont="1" applyFill="1" applyBorder="1" applyAlignment="1">
      <alignment horizontal="center"/>
    </xf>
    <xf numFmtId="0" fontId="42" fillId="0" borderId="2"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3" fillId="0" borderId="2" xfId="0" applyFont="1" applyFill="1" applyBorder="1" applyAlignment="1">
      <alignment horizontal="center"/>
    </xf>
    <xf numFmtId="0" fontId="48" fillId="0" borderId="5"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25" fillId="0" borderId="0" xfId="2" applyFont="1" applyFill="1" applyAlignment="1">
      <alignment horizontal="center"/>
    </xf>
    <xf numFmtId="0" fontId="32" fillId="0" borderId="2" xfId="2" applyFont="1" applyFill="1" applyBorder="1" applyAlignment="1">
      <alignment horizontal="center" vertical="center"/>
    </xf>
    <xf numFmtId="0" fontId="25" fillId="0" borderId="2" xfId="2" applyFont="1" applyFill="1" applyBorder="1" applyAlignment="1">
      <alignment horizontal="center"/>
    </xf>
    <xf numFmtId="0" fontId="32" fillId="0" borderId="5" xfId="2" applyFont="1" applyFill="1" applyBorder="1" applyAlignment="1">
      <alignment horizontal="center" vertical="center"/>
    </xf>
    <xf numFmtId="0" fontId="32" fillId="0" borderId="9" xfId="2" applyFont="1" applyFill="1" applyBorder="1" applyAlignment="1">
      <alignment horizontal="center" vertical="center"/>
    </xf>
    <xf numFmtId="0" fontId="32" fillId="0" borderId="6" xfId="2" applyFont="1" applyFill="1" applyBorder="1" applyAlignment="1">
      <alignment horizontal="center" vertical="center"/>
    </xf>
    <xf numFmtId="0" fontId="25" fillId="0" borderId="35" xfId="2" applyFont="1" applyFill="1" applyBorder="1" applyAlignment="1">
      <alignment horizontal="center" vertical="center"/>
    </xf>
    <xf numFmtId="0" fontId="25" fillId="0" borderId="26" xfId="2" applyFont="1" applyFill="1" applyBorder="1" applyAlignment="1">
      <alignment horizontal="center" vertical="center"/>
    </xf>
    <xf numFmtId="0" fontId="25" fillId="0" borderId="27" xfId="2" applyFont="1" applyFill="1" applyBorder="1" applyAlignment="1">
      <alignment horizontal="center" vertical="center"/>
    </xf>
    <xf numFmtId="0" fontId="32" fillId="0" borderId="2" xfId="2" applyFont="1" applyFill="1" applyBorder="1" applyAlignment="1">
      <alignment horizontal="center" vertical="center" wrapText="1"/>
    </xf>
    <xf numFmtId="0" fontId="32" fillId="0" borderId="5" xfId="2" applyFont="1" applyFill="1" applyBorder="1" applyAlignment="1">
      <alignment horizontal="center"/>
    </xf>
    <xf numFmtId="0" fontId="49" fillId="0" borderId="0" xfId="0" applyFont="1" applyFill="1" applyBorder="1" applyAlignment="1">
      <alignment horizontal="left" vertical="center" wrapText="1"/>
    </xf>
  </cellXfs>
  <cellStyles count="45">
    <cellStyle name="20 % - Accent1 2" xfId="7"/>
    <cellStyle name="20 % - Accent2 2" xfId="8"/>
    <cellStyle name="20 % - Accent3 2" xfId="9"/>
    <cellStyle name="20 % - Accent4 2" xfId="10"/>
    <cellStyle name="20 % - Accent5 2" xfId="11"/>
    <cellStyle name="20 % - Accent6 2" xfId="12"/>
    <cellStyle name="40 % - Accent1 2" xfId="13"/>
    <cellStyle name="40 % - Accent2 2" xfId="14"/>
    <cellStyle name="40 % - Accent3 2" xfId="15"/>
    <cellStyle name="40 % - Accent4 2" xfId="16"/>
    <cellStyle name="40 % - Accent5 2" xfId="17"/>
    <cellStyle name="40 % - Accent6 2" xfId="18"/>
    <cellStyle name="Commentaire 2" xfId="19"/>
    <cellStyle name="Commentaire 3" xfId="20"/>
    <cellStyle name="Euro" xfId="21"/>
    <cellStyle name="Lien hypertexte" xfId="5" builtinId="8"/>
    <cellStyle name="Lien hypertexte 2" xfId="6"/>
    <cellStyle name="Milliers" xfId="1" builtinId="3"/>
    <cellStyle name="Milliers 2" xfId="22"/>
    <cellStyle name="Milliers 3" xfId="23"/>
    <cellStyle name="Milliers 4" xfId="24"/>
    <cellStyle name="Milliers 5" xfId="25"/>
    <cellStyle name="Milliers 6" xfId="26"/>
    <cellStyle name="Normal" xfId="0" builtinId="0"/>
    <cellStyle name="Normal 2" xfId="2"/>
    <cellStyle name="Normal 2 2" xfId="3"/>
    <cellStyle name="Normal 3" xfId="27"/>
    <cellStyle name="Normal 3 2" xfId="28"/>
    <cellStyle name="Normal 3 3" xfId="29"/>
    <cellStyle name="Normal 4" xfId="30"/>
    <cellStyle name="Normal 4 2" xfId="31"/>
    <cellStyle name="Normal 4 3" xfId="32"/>
    <cellStyle name="Normal 5" xfId="33"/>
    <cellStyle name="Normal 5 2" xfId="34"/>
    <cellStyle name="Normal 6" xfId="35"/>
    <cellStyle name="Normal 6 2" xfId="36"/>
    <cellStyle name="Normal_BDPHAM_DST" xfId="4"/>
    <cellStyle name="Pourcentage 2" xfId="37"/>
    <cellStyle name="Pourcentage 2 2" xfId="38"/>
    <cellStyle name="Pourcentage 3" xfId="39"/>
    <cellStyle name="Pourcentage 4" xfId="40"/>
    <cellStyle name="Pourcentage 4 2" xfId="41"/>
    <cellStyle name="Pourcentage 5" xfId="42"/>
    <cellStyle name="Pourcentage 6" xfId="43"/>
    <cellStyle name="Pourcentage 7"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371,375"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drees.solidarites-sante.gouv.fr/sources-outils-et-enquetes/lenquete-annuelle-sur-les-ecoles-de-formation-aux-professions-sociales" TargetMode="External"/><Relationship Id="rId4" Type="http://schemas.openxmlformats.org/officeDocument/2006/relationships/hyperlink" Target="https://data.drees.solidarites-sante.gouv.fr/explore/dataset/492_la-formation-aux-professions-sociales/information/"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P54"/>
  <sheetViews>
    <sheetView showGridLines="0" tabSelected="1" zoomScaleNormal="100" workbookViewId="0">
      <pane ySplit="1" topLeftCell="A2" activePane="bottomLeft" state="frozen"/>
      <selection pane="bottomLeft" activeCell="C9" sqref="C9"/>
    </sheetView>
  </sheetViews>
  <sheetFormatPr baseColWidth="10" defaultColWidth="11.42578125" defaultRowHeight="12.75" x14ac:dyDescent="0.25"/>
  <cols>
    <col min="1" max="1" width="3.7109375" style="51" customWidth="1"/>
    <col min="2" max="2" width="3.42578125" style="51" customWidth="1"/>
    <col min="3" max="3" width="2.28515625" style="51" customWidth="1"/>
    <col min="4" max="5" width="19" style="51" customWidth="1"/>
    <col min="6" max="6" width="12.42578125" style="51" customWidth="1"/>
    <col min="7" max="7" width="25.42578125" style="51" customWidth="1"/>
    <col min="8" max="8" width="9.42578125" style="51" customWidth="1"/>
    <col min="9" max="9" width="25.85546875" style="51" customWidth="1"/>
    <col min="10" max="11" width="14.42578125" style="51" customWidth="1"/>
    <col min="12" max="13" width="17.5703125" style="51" customWidth="1"/>
    <col min="14" max="16384" width="11.42578125" style="51"/>
  </cols>
  <sheetData>
    <row r="1" spans="1:13" ht="18.75" x14ac:dyDescent="0.25">
      <c r="A1" s="232" t="s">
        <v>209</v>
      </c>
      <c r="B1" s="232"/>
      <c r="C1" s="232"/>
      <c r="D1" s="232"/>
      <c r="E1" s="232"/>
      <c r="F1" s="232"/>
      <c r="G1" s="232"/>
      <c r="H1" s="232"/>
      <c r="I1" s="232"/>
      <c r="J1" s="232"/>
      <c r="K1" s="232"/>
      <c r="L1" s="232"/>
      <c r="M1" s="232"/>
    </row>
    <row r="2" spans="1:13" ht="12" customHeight="1" x14ac:dyDescent="0.25">
      <c r="D2" s="52"/>
      <c r="E2" s="52"/>
      <c r="F2" s="52"/>
      <c r="G2" s="52"/>
      <c r="H2" s="52"/>
      <c r="I2" s="52"/>
      <c r="J2" s="52"/>
      <c r="K2" s="52"/>
      <c r="L2" s="52"/>
      <c r="M2" s="52"/>
    </row>
    <row r="3" spans="1:13" ht="12" customHeight="1" x14ac:dyDescent="0.25">
      <c r="C3" s="53"/>
      <c r="D3" s="52"/>
      <c r="E3" s="52"/>
      <c r="F3" s="52"/>
      <c r="G3" s="52"/>
      <c r="H3" s="52"/>
      <c r="I3" s="52"/>
      <c r="J3" s="52"/>
      <c r="K3" s="52"/>
      <c r="L3" s="52"/>
    </row>
    <row r="4" spans="1:13" ht="12" customHeight="1" x14ac:dyDescent="0.25">
      <c r="C4" s="53"/>
      <c r="D4" s="52"/>
      <c r="E4" s="52"/>
      <c r="F4" s="52"/>
      <c r="G4" s="52"/>
      <c r="H4" s="52"/>
      <c r="I4" s="52"/>
      <c r="J4" s="52"/>
      <c r="K4" s="52"/>
      <c r="L4" s="52"/>
    </row>
    <row r="5" spans="1:13" ht="15" x14ac:dyDescent="0.25">
      <c r="B5" s="54" t="s">
        <v>90</v>
      </c>
    </row>
    <row r="6" spans="1:13" s="221" customFormat="1" ht="27" customHeight="1" x14ac:dyDescent="0.25">
      <c r="C6" s="236" t="s">
        <v>305</v>
      </c>
      <c r="D6" s="236"/>
      <c r="E6" s="236"/>
      <c r="F6" s="236"/>
      <c r="G6" s="236"/>
      <c r="H6" s="236"/>
      <c r="I6" s="236"/>
      <c r="J6" s="236"/>
      <c r="K6" s="236"/>
      <c r="L6" s="236"/>
    </row>
    <row r="7" spans="1:13" s="221" customFormat="1" ht="7.5" customHeight="1" x14ac:dyDescent="0.25">
      <c r="C7" s="222"/>
      <c r="D7" s="222"/>
      <c r="E7" s="222"/>
      <c r="F7" s="222"/>
      <c r="G7" s="222"/>
      <c r="H7" s="222"/>
      <c r="I7" s="222"/>
      <c r="J7" s="222"/>
      <c r="K7" s="222"/>
      <c r="L7" s="222"/>
    </row>
    <row r="8" spans="1:13" s="221" customFormat="1" ht="57" customHeight="1" x14ac:dyDescent="0.25">
      <c r="C8" s="234" t="s">
        <v>310</v>
      </c>
      <c r="D8" s="234"/>
      <c r="E8" s="234"/>
      <c r="F8" s="234"/>
      <c r="G8" s="234"/>
      <c r="H8" s="234"/>
      <c r="I8" s="234"/>
      <c r="J8" s="234"/>
      <c r="K8" s="234"/>
      <c r="L8" s="234"/>
    </row>
    <row r="9" spans="1:13" s="221" customFormat="1" ht="6" customHeight="1" x14ac:dyDescent="0.25">
      <c r="C9" s="223"/>
      <c r="D9" s="223"/>
      <c r="E9" s="223"/>
      <c r="F9" s="223"/>
      <c r="G9" s="223"/>
      <c r="H9" s="223"/>
      <c r="I9" s="223"/>
      <c r="J9" s="223"/>
      <c r="K9" s="223"/>
      <c r="L9" s="223"/>
    </row>
    <row r="10" spans="1:13" s="221" customFormat="1" x14ac:dyDescent="0.25">
      <c r="C10" s="224" t="s">
        <v>306</v>
      </c>
      <c r="D10" s="222"/>
      <c r="E10" s="222"/>
      <c r="F10" s="222"/>
      <c r="G10" s="222"/>
      <c r="H10" s="222"/>
      <c r="I10" s="222"/>
      <c r="J10" s="222"/>
      <c r="K10" s="222"/>
      <c r="L10" s="222"/>
    </row>
    <row r="11" spans="1:13" s="221" customFormat="1" x14ac:dyDescent="0.25">
      <c r="C11" s="233" t="s">
        <v>304</v>
      </c>
      <c r="D11" s="233"/>
      <c r="E11" s="233"/>
      <c r="F11" s="233"/>
      <c r="G11" s="233"/>
      <c r="H11" s="233"/>
      <c r="I11" s="233"/>
      <c r="J11" s="233"/>
      <c r="K11" s="233"/>
      <c r="L11" s="233"/>
      <c r="M11" s="233"/>
    </row>
    <row r="12" spans="1:13" s="221" customFormat="1" ht="6.75" customHeight="1" x14ac:dyDescent="0.25">
      <c r="C12" s="225"/>
      <c r="D12" s="225"/>
      <c r="E12" s="225"/>
      <c r="F12" s="225"/>
      <c r="G12" s="225"/>
      <c r="H12" s="225"/>
      <c r="I12" s="225"/>
      <c r="J12" s="225"/>
      <c r="K12" s="225"/>
      <c r="L12" s="225"/>
    </row>
    <row r="13" spans="1:13" s="221" customFormat="1" x14ac:dyDescent="0.25">
      <c r="C13" s="234" t="s">
        <v>307</v>
      </c>
      <c r="D13" s="234"/>
      <c r="E13" s="234"/>
      <c r="F13" s="234"/>
      <c r="G13" s="234"/>
      <c r="H13" s="234"/>
      <c r="I13" s="234"/>
      <c r="J13" s="234"/>
      <c r="K13" s="234"/>
      <c r="L13" s="234"/>
    </row>
    <row r="14" spans="1:13" s="56" customFormat="1" ht="7.5" customHeight="1" x14ac:dyDescent="0.25">
      <c r="C14" s="57"/>
      <c r="D14" s="58"/>
      <c r="E14" s="58"/>
      <c r="F14" s="58"/>
      <c r="G14" s="58"/>
      <c r="H14" s="58"/>
      <c r="I14" s="58"/>
      <c r="J14" s="59"/>
      <c r="K14" s="59"/>
      <c r="L14" s="59"/>
      <c r="M14" s="59"/>
    </row>
    <row r="15" spans="1:13" ht="15" x14ac:dyDescent="0.25">
      <c r="B15" s="54" t="s">
        <v>91</v>
      </c>
    </row>
    <row r="16" spans="1:13" s="56" customFormat="1" ht="15.75" customHeight="1" x14ac:dyDescent="0.25">
      <c r="C16" s="55" t="s">
        <v>92</v>
      </c>
      <c r="E16" s="58"/>
      <c r="F16" s="58"/>
      <c r="G16" s="58"/>
      <c r="H16" s="58"/>
      <c r="I16" s="58"/>
      <c r="J16" s="59"/>
      <c r="K16" s="59"/>
      <c r="L16" s="59"/>
      <c r="M16" s="59"/>
    </row>
    <row r="17" spans="2:13" s="56" customFormat="1" ht="15.75" customHeight="1" x14ac:dyDescent="0.25">
      <c r="C17" s="60" t="s">
        <v>93</v>
      </c>
      <c r="E17" s="58"/>
      <c r="F17" s="58"/>
      <c r="G17" s="58"/>
      <c r="H17" s="58"/>
      <c r="I17" s="58"/>
      <c r="J17" s="59"/>
      <c r="K17" s="59"/>
      <c r="L17" s="59"/>
      <c r="M17" s="59"/>
    </row>
    <row r="18" spans="2:13" s="56" customFormat="1" ht="15.75" customHeight="1" x14ac:dyDescent="0.25">
      <c r="C18" s="57"/>
      <c r="D18" s="58"/>
      <c r="E18" s="58"/>
      <c r="F18" s="58"/>
      <c r="G18" s="58"/>
      <c r="H18" s="58"/>
      <c r="I18" s="58"/>
      <c r="J18" s="59"/>
      <c r="K18" s="59"/>
      <c r="L18" s="59"/>
      <c r="M18" s="59"/>
    </row>
    <row r="19" spans="2:13" ht="15" x14ac:dyDescent="0.25">
      <c r="B19" s="61" t="s">
        <v>94</v>
      </c>
      <c r="D19" s="62"/>
    </row>
    <row r="20" spans="2:13" s="140" customFormat="1" ht="30.75" customHeight="1" x14ac:dyDescent="0.25">
      <c r="C20" s="141" t="s">
        <v>95</v>
      </c>
      <c r="D20" s="237" t="s">
        <v>308</v>
      </c>
      <c r="E20" s="237"/>
      <c r="F20" s="237"/>
      <c r="G20" s="237"/>
      <c r="H20" s="237"/>
      <c r="I20" s="237"/>
      <c r="J20" s="237"/>
      <c r="K20" s="237"/>
      <c r="L20" s="237"/>
      <c r="M20" s="237"/>
    </row>
    <row r="21" spans="2:13" x14ac:dyDescent="0.25">
      <c r="C21" s="63"/>
    </row>
    <row r="22" spans="2:13" ht="15" x14ac:dyDescent="0.25">
      <c r="B22" s="64" t="s">
        <v>288</v>
      </c>
    </row>
    <row r="23" spans="2:13" ht="15" x14ac:dyDescent="0.25">
      <c r="C23" s="65" t="s">
        <v>95</v>
      </c>
      <c r="D23" s="66" t="s">
        <v>96</v>
      </c>
    </row>
    <row r="24" spans="2:13" s="68" customFormat="1" ht="78.75" customHeight="1" x14ac:dyDescent="0.25">
      <c r="C24" s="67" t="s">
        <v>95</v>
      </c>
      <c r="D24" s="227" t="s">
        <v>309</v>
      </c>
      <c r="E24" s="227"/>
      <c r="F24" s="227"/>
      <c r="G24" s="227"/>
      <c r="H24" s="227"/>
      <c r="I24" s="227"/>
      <c r="J24" s="227"/>
      <c r="K24" s="227"/>
      <c r="L24" s="227"/>
    </row>
    <row r="25" spans="2:13" s="68" customFormat="1" x14ac:dyDescent="0.25">
      <c r="D25" s="69"/>
      <c r="E25" s="70"/>
      <c r="F25" s="70"/>
      <c r="G25" s="70"/>
      <c r="H25" s="70"/>
      <c r="I25" s="70"/>
    </row>
    <row r="26" spans="2:13" ht="15" x14ac:dyDescent="0.25">
      <c r="B26" s="54" t="s">
        <v>97</v>
      </c>
      <c r="G26" s="71" t="s">
        <v>98</v>
      </c>
    </row>
    <row r="29" spans="2:13" ht="16.5" customHeight="1" x14ac:dyDescent="0.25">
      <c r="C29" s="228" t="s">
        <v>210</v>
      </c>
      <c r="D29" s="229"/>
      <c r="E29" s="229"/>
      <c r="F29" s="229"/>
      <c r="G29" s="229"/>
      <c r="J29" s="230" t="s">
        <v>99</v>
      </c>
      <c r="K29" s="230"/>
      <c r="L29" s="230"/>
      <c r="M29" s="230"/>
    </row>
    <row r="30" spans="2:13" ht="15" x14ac:dyDescent="0.25">
      <c r="D30" s="71" t="s">
        <v>100</v>
      </c>
      <c r="J30" s="71" t="s">
        <v>101</v>
      </c>
    </row>
    <row r="31" spans="2:13" s="55" customFormat="1" ht="15" x14ac:dyDescent="0.25"/>
    <row r="32" spans="2:13" ht="15.75" x14ac:dyDescent="0.25">
      <c r="C32" s="72" t="s">
        <v>217</v>
      </c>
      <c r="J32" s="231" t="s">
        <v>102</v>
      </c>
      <c r="K32" s="231"/>
      <c r="L32" s="231"/>
      <c r="M32" s="231"/>
    </row>
    <row r="33" spans="3:16" s="55" customFormat="1" ht="15" x14ac:dyDescent="0.25">
      <c r="D33" s="71" t="s">
        <v>103</v>
      </c>
    </row>
    <row r="34" spans="3:16" s="55" customFormat="1" ht="15" x14ac:dyDescent="0.25">
      <c r="D34" s="71" t="s">
        <v>104</v>
      </c>
      <c r="J34" s="60" t="s">
        <v>105</v>
      </c>
    </row>
    <row r="35" spans="3:16" s="55" customFormat="1" ht="15" x14ac:dyDescent="0.25">
      <c r="D35" s="71" t="s">
        <v>106</v>
      </c>
      <c r="J35" s="71" t="s">
        <v>107</v>
      </c>
    </row>
    <row r="36" spans="3:16" s="55" customFormat="1" ht="15" x14ac:dyDescent="0.25">
      <c r="D36" s="71" t="s">
        <v>108</v>
      </c>
      <c r="J36" s="71" t="s">
        <v>109</v>
      </c>
    </row>
    <row r="37" spans="3:16" ht="15" x14ac:dyDescent="0.25">
      <c r="C37" s="72" t="s">
        <v>218</v>
      </c>
      <c r="J37" s="71" t="s">
        <v>110</v>
      </c>
      <c r="K37" s="55"/>
      <c r="L37" s="55"/>
      <c r="M37" s="55"/>
    </row>
    <row r="38" spans="3:16" s="55" customFormat="1" ht="15" x14ac:dyDescent="0.25">
      <c r="D38" s="71" t="s">
        <v>111</v>
      </c>
      <c r="J38" s="71" t="s">
        <v>112</v>
      </c>
    </row>
    <row r="39" spans="3:16" s="55" customFormat="1" ht="15" x14ac:dyDescent="0.25">
      <c r="D39" s="71" t="s">
        <v>113</v>
      </c>
    </row>
    <row r="40" spans="3:16" ht="15" x14ac:dyDescent="0.25">
      <c r="C40" s="72" t="s">
        <v>289</v>
      </c>
    </row>
    <row r="41" spans="3:16" s="55" customFormat="1" ht="15" x14ac:dyDescent="0.25">
      <c r="D41" s="71" t="s">
        <v>114</v>
      </c>
    </row>
    <row r="42" spans="3:16" s="55" customFormat="1" ht="15" x14ac:dyDescent="0.25">
      <c r="D42" s="71" t="s">
        <v>115</v>
      </c>
    </row>
    <row r="43" spans="3:16" s="55" customFormat="1" ht="15" x14ac:dyDescent="0.25">
      <c r="D43" s="71" t="s">
        <v>116</v>
      </c>
    </row>
    <row r="44" spans="3:16" s="55" customFormat="1" ht="15" x14ac:dyDescent="0.25">
      <c r="D44" s="71" t="s">
        <v>117</v>
      </c>
    </row>
    <row r="45" spans="3:16" s="55" customFormat="1" ht="15" x14ac:dyDescent="0.25">
      <c r="D45" s="71" t="s">
        <v>118</v>
      </c>
      <c r="M45" s="73"/>
      <c r="N45" s="74"/>
      <c r="O45" s="74"/>
      <c r="P45" s="74"/>
    </row>
    <row r="46" spans="3:16" ht="15" x14ac:dyDescent="0.25">
      <c r="C46" s="72" t="s">
        <v>290</v>
      </c>
      <c r="M46" s="235"/>
      <c r="N46" s="235"/>
      <c r="O46" s="235"/>
      <c r="P46" s="235"/>
    </row>
    <row r="47" spans="3:16" s="55" customFormat="1" ht="15" x14ac:dyDescent="0.2">
      <c r="D47" s="71" t="s">
        <v>119</v>
      </c>
      <c r="M47" s="226"/>
      <c r="N47" s="226"/>
      <c r="O47" s="74"/>
      <c r="P47" s="74"/>
    </row>
    <row r="48" spans="3:16" s="55" customFormat="1" ht="12.75" customHeight="1" x14ac:dyDescent="0.25">
      <c r="D48" s="71" t="s">
        <v>120</v>
      </c>
    </row>
    <row r="49" spans="3:13" ht="15" x14ac:dyDescent="0.25">
      <c r="C49" s="72" t="s">
        <v>291</v>
      </c>
    </row>
    <row r="50" spans="3:13" s="55" customFormat="1" ht="15" x14ac:dyDescent="0.25">
      <c r="D50" s="71" t="s">
        <v>121</v>
      </c>
    </row>
    <row r="51" spans="3:13" s="55" customFormat="1" ht="15" x14ac:dyDescent="0.25">
      <c r="D51" s="71" t="s">
        <v>122</v>
      </c>
    </row>
    <row r="52" spans="3:13" ht="18.75" customHeight="1" x14ac:dyDescent="0.25"/>
    <row r="54" spans="3:13" ht="42" customHeight="1" x14ac:dyDescent="0.25">
      <c r="D54" s="75"/>
      <c r="E54" s="75"/>
      <c r="F54" s="75"/>
      <c r="G54" s="75"/>
      <c r="H54" s="75"/>
      <c r="I54" s="75"/>
      <c r="J54" s="75"/>
      <c r="K54" s="75"/>
      <c r="L54" s="75"/>
      <c r="M54" s="75"/>
    </row>
  </sheetData>
  <customSheetViews>
    <customSheetView guid="{5C1AC1D3-85B3-4E04-85A0-6DC6BB9B9281}">
      <pane ySplit="1" topLeftCell="A23" activePane="bottomLeft" state="frozen"/>
      <selection pane="bottomLeft" activeCell="H34" sqref="H34"/>
      <pageMargins left="0.25" right="0.25" top="0.75" bottom="0.75" header="0.3" footer="0.3"/>
      <pageSetup paperSize="8" orientation="landscape" verticalDpi="90" r:id="rId1"/>
    </customSheetView>
    <customSheetView guid="{7EC37734-A9CE-4FFC-AA9D-42870EAB5D9B}" printArea="1">
      <pane ySplit="1" topLeftCell="A2" activePane="bottomLeft" state="frozen"/>
      <selection pane="bottomLeft" activeCell="B10" sqref="B10"/>
      <pageMargins left="0.25" right="0.25" top="0.75" bottom="0.75" header="0.3" footer="0.3"/>
      <pageSetup paperSize="8" orientation="landscape" verticalDpi="90" r:id="rId2"/>
    </customSheetView>
  </customSheetViews>
  <mergeCells count="12">
    <mergeCell ref="A1:M1"/>
    <mergeCell ref="C11:M11"/>
    <mergeCell ref="C8:L8"/>
    <mergeCell ref="C13:L13"/>
    <mergeCell ref="M46:P46"/>
    <mergeCell ref="C6:L6"/>
    <mergeCell ref="D20:M20"/>
    <mergeCell ref="M47:N47"/>
    <mergeCell ref="D24:L24"/>
    <mergeCell ref="C29:G29"/>
    <mergeCell ref="J29:M29"/>
    <mergeCell ref="J32:M32"/>
  </mergeCells>
  <hyperlinks>
    <hyperlink ref="D30" location="Total!A1" display="Total toutes formations"/>
    <hyperlink ref="D33" location="DEAMP!A1" display="Aide médico-psychologique"/>
    <hyperlink ref="D34" location="DEAVS!A1" display="Auxiliaire de vie sociale"/>
    <hyperlink ref="D36" location="DEAF!A1" display="Assistant familial"/>
    <hyperlink ref="D38" location="DETISF!A1" display="Technicien de l'intervention sociale et familiale"/>
    <hyperlink ref="D39" location="DEME!A1" display="Moniteur éducateur"/>
    <hyperlink ref="D41" location="DEETS!A1" display="Educateur technique spécialisé"/>
    <hyperlink ref="D42" location="DEES!A1" display="Educateur spécialisé"/>
    <hyperlink ref="D43" location="DEEJE!A1" display="Educateur de jeunes enfants"/>
    <hyperlink ref="D44" location="DECESF!A1" display="Conseiller en économie sociale familiale"/>
    <hyperlink ref="D45" location="DEASS!A1" display="Assistant de service social"/>
    <hyperlink ref="D47" location="DEMF!A1" display="Médiateur familial"/>
    <hyperlink ref="D48" location="CAFERUIS!A1" display="CAFERUIS"/>
    <hyperlink ref="D50" location="CAFDES!A1" display="CAFDES"/>
    <hyperlink ref="D51" location="DEIS!A1" display="Ingénierie sociale"/>
    <hyperlink ref="J30" location="'VAE Totale'!A1" display="VAE Totale"/>
    <hyperlink ref="J34" location="'Reg formation'!A1" display="Nombre de formations par région"/>
    <hyperlink ref="J35" location="'Reg Inscrits 1A'!A1" display="Effectifs d'inscrits en 1ère année par région"/>
    <hyperlink ref="J36" location="'Reg Inscrits totaux'!A1" display="Effectifs totaux d'inscrits par région"/>
    <hyperlink ref="J37" location="'Reg diplômés'!A1" display="Effectifs de diplômés hors VAE par région"/>
    <hyperlink ref="J38" location="'Reg proportion femmes'!A1" display="Proportion de femmes parmi les diplômés par région"/>
    <hyperlink ref="D35" location="DEAES!A1" display="DEAES!A1"/>
    <hyperlink ref="G26" location="'Descriptif des formations'!A1" display="Descriptif des formations"/>
    <hyperlink ref="B26" r:id="rId3" display="« Aide et action sociale &gt; Les bénéficiaires de l’aide sociale départementale »"/>
    <hyperlink ref="C17" r:id="rId4"/>
    <hyperlink ref="C11" r:id="rId5"/>
  </hyperlinks>
  <pageMargins left="0.25" right="0.25" top="0.75" bottom="0.75" header="0.3" footer="0.3"/>
  <pageSetup paperSize="8" orientation="landscape" verticalDpi="9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tint="0.59999389629810485"/>
  </sheetPr>
  <dimension ref="A1:F66"/>
  <sheetViews>
    <sheetView showGridLines="0" view="pageBreakPreview" zoomScaleNormal="100" zoomScaleSheetLayoutView="100" workbookViewId="0">
      <selection sqref="A1:F1"/>
    </sheetView>
  </sheetViews>
  <sheetFormatPr baseColWidth="10" defaultRowHeight="15" x14ac:dyDescent="0.25"/>
  <cols>
    <col min="1" max="1" width="51.7109375" customWidth="1"/>
    <col min="5" max="5" width="15" customWidth="1"/>
  </cols>
  <sheetData>
    <row r="1" spans="1:6" x14ac:dyDescent="0.25">
      <c r="A1" s="252" t="s">
        <v>12</v>
      </c>
      <c r="B1" s="252"/>
      <c r="C1" s="252"/>
      <c r="D1" s="252"/>
      <c r="E1" s="252"/>
      <c r="F1" s="252"/>
    </row>
    <row r="2" spans="1:6" x14ac:dyDescent="0.25">
      <c r="F2" s="85" t="s">
        <v>128</v>
      </c>
    </row>
    <row r="3" spans="1:6" s="13" customFormat="1" x14ac:dyDescent="0.25">
      <c r="A3" s="14" t="s">
        <v>57</v>
      </c>
    </row>
    <row r="4" spans="1:6" ht="24.75" customHeight="1" x14ac:dyDescent="0.25">
      <c r="A4" s="258" t="s">
        <v>55</v>
      </c>
      <c r="B4" s="259"/>
      <c r="C4" s="259"/>
      <c r="D4" s="259"/>
      <c r="E4" s="259"/>
    </row>
    <row r="6" spans="1:6" x14ac:dyDescent="0.25">
      <c r="A6" s="1" t="s">
        <v>1</v>
      </c>
      <c r="B6" s="2" t="s">
        <v>45</v>
      </c>
      <c r="C6" s="2" t="s">
        <v>46</v>
      </c>
      <c r="D6" s="9" t="s">
        <v>29</v>
      </c>
      <c r="E6" s="2" t="s">
        <v>54</v>
      </c>
    </row>
    <row r="7" spans="1:6" x14ac:dyDescent="0.25">
      <c r="A7" s="7" t="s">
        <v>51</v>
      </c>
      <c r="B7" s="16">
        <v>3728</v>
      </c>
      <c r="C7" s="16">
        <v>979</v>
      </c>
      <c r="D7" s="16">
        <v>4707</v>
      </c>
      <c r="E7" s="102" t="s">
        <v>230</v>
      </c>
    </row>
    <row r="8" spans="1:6" x14ac:dyDescent="0.25">
      <c r="A8" s="7" t="s">
        <v>52</v>
      </c>
      <c r="B8" s="16">
        <v>3356</v>
      </c>
      <c r="C8" s="16">
        <v>919</v>
      </c>
      <c r="D8" s="16">
        <v>4275</v>
      </c>
      <c r="E8" s="102" t="s">
        <v>228</v>
      </c>
    </row>
    <row r="9" spans="1:6" x14ac:dyDescent="0.25">
      <c r="A9" s="7" t="s">
        <v>53</v>
      </c>
      <c r="B9" s="16">
        <v>3779</v>
      </c>
      <c r="C9" s="16">
        <v>1140</v>
      </c>
      <c r="D9" s="16">
        <v>4919</v>
      </c>
      <c r="E9" s="102" t="s">
        <v>234</v>
      </c>
    </row>
    <row r="10" spans="1:6" x14ac:dyDescent="0.25">
      <c r="A10" s="11" t="s">
        <v>29</v>
      </c>
      <c r="B10" s="16">
        <v>10863</v>
      </c>
      <c r="C10" s="16">
        <v>3038</v>
      </c>
      <c r="D10" s="16">
        <v>13901</v>
      </c>
      <c r="E10" s="102" t="s">
        <v>227</v>
      </c>
    </row>
    <row r="11" spans="1:6" x14ac:dyDescent="0.25">
      <c r="A11" s="10" t="s">
        <v>48</v>
      </c>
      <c r="B11" s="16">
        <v>19</v>
      </c>
      <c r="C11" s="16">
        <v>9</v>
      </c>
      <c r="D11" s="16">
        <v>28</v>
      </c>
      <c r="E11" s="130" t="s">
        <v>95</v>
      </c>
    </row>
    <row r="12" spans="1:6" x14ac:dyDescent="0.25">
      <c r="A12" s="10" t="s">
        <v>49</v>
      </c>
      <c r="B12" s="16">
        <v>401</v>
      </c>
      <c r="C12" s="16">
        <v>125</v>
      </c>
      <c r="D12" s="16">
        <v>526</v>
      </c>
      <c r="E12" s="130" t="s">
        <v>95</v>
      </c>
    </row>
    <row r="13" spans="1:6" x14ac:dyDescent="0.25">
      <c r="A13" s="10" t="s">
        <v>50</v>
      </c>
      <c r="B13" s="16">
        <v>3705</v>
      </c>
      <c r="C13" s="16">
        <v>1019</v>
      </c>
      <c r="D13" s="16">
        <v>4724</v>
      </c>
      <c r="E13" s="130" t="s">
        <v>95</v>
      </c>
    </row>
    <row r="14" spans="1:6" x14ac:dyDescent="0.25">
      <c r="A14" s="257" t="s">
        <v>47</v>
      </c>
      <c r="B14" s="257"/>
      <c r="C14" s="257"/>
      <c r="D14" s="257"/>
      <c r="E14" s="257"/>
    </row>
    <row r="16" spans="1:6" x14ac:dyDescent="0.25">
      <c r="A16" s="1" t="s">
        <v>2</v>
      </c>
      <c r="B16" s="2" t="s">
        <v>45</v>
      </c>
      <c r="C16" s="2" t="s">
        <v>46</v>
      </c>
      <c r="D16" s="9" t="s">
        <v>29</v>
      </c>
    </row>
    <row r="17" spans="1:4" x14ac:dyDescent="0.25">
      <c r="A17" s="129" t="s">
        <v>281</v>
      </c>
      <c r="B17" s="16">
        <v>3409</v>
      </c>
      <c r="C17" s="16">
        <v>984</v>
      </c>
      <c r="D17" s="16">
        <v>4393</v>
      </c>
    </row>
    <row r="18" spans="1:4" x14ac:dyDescent="0.25">
      <c r="A18" s="129" t="s">
        <v>282</v>
      </c>
      <c r="B18" s="16">
        <v>2911</v>
      </c>
      <c r="C18" s="16">
        <v>778</v>
      </c>
      <c r="D18" s="16">
        <v>3689</v>
      </c>
    </row>
    <row r="19" spans="1:4" ht="26.25" x14ac:dyDescent="0.25">
      <c r="A19" s="129" t="s">
        <v>283</v>
      </c>
      <c r="B19" s="16">
        <v>247</v>
      </c>
      <c r="C19" s="16">
        <v>76</v>
      </c>
      <c r="D19" s="16">
        <v>323</v>
      </c>
    </row>
    <row r="20" spans="1:4" ht="26.25" x14ac:dyDescent="0.25">
      <c r="A20" s="129" t="s">
        <v>284</v>
      </c>
      <c r="B20" s="16">
        <v>215</v>
      </c>
      <c r="C20" s="16">
        <v>66</v>
      </c>
      <c r="D20" s="16">
        <v>281</v>
      </c>
    </row>
    <row r="22" spans="1:4" x14ac:dyDescent="0.25">
      <c r="A22" s="1" t="s">
        <v>3</v>
      </c>
      <c r="B22" s="2" t="s">
        <v>45</v>
      </c>
      <c r="C22" s="2" t="s">
        <v>46</v>
      </c>
      <c r="D22" s="9" t="s">
        <v>29</v>
      </c>
    </row>
    <row r="23" spans="1:4" ht="26.25" x14ac:dyDescent="0.25">
      <c r="A23" s="7" t="s">
        <v>42</v>
      </c>
      <c r="B23" s="16">
        <v>24106</v>
      </c>
      <c r="C23" s="16">
        <v>5484</v>
      </c>
      <c r="D23" s="16">
        <v>29590</v>
      </c>
    </row>
    <row r="24" spans="1:4" ht="26.25" x14ac:dyDescent="0.25">
      <c r="A24" s="7" t="s">
        <v>43</v>
      </c>
      <c r="B24" s="16">
        <v>9896</v>
      </c>
      <c r="C24" s="16">
        <v>2360</v>
      </c>
      <c r="D24" s="16">
        <v>12256</v>
      </c>
    </row>
    <row r="25" spans="1:4" x14ac:dyDescent="0.25">
      <c r="A25" s="257" t="s">
        <v>41</v>
      </c>
      <c r="B25" s="257"/>
      <c r="C25" s="257"/>
      <c r="D25" s="257"/>
    </row>
    <row r="27" spans="1:4" x14ac:dyDescent="0.25">
      <c r="A27" s="264" t="s">
        <v>44</v>
      </c>
      <c r="B27" s="265"/>
    </row>
    <row r="28" spans="1:4" x14ac:dyDescent="0.25">
      <c r="A28" s="7" t="s">
        <v>0</v>
      </c>
      <c r="B28" s="6">
        <v>3</v>
      </c>
    </row>
    <row r="29" spans="1:4" x14ac:dyDescent="0.25">
      <c r="A29" s="7" t="s">
        <v>38</v>
      </c>
      <c r="B29" s="6">
        <v>83</v>
      </c>
    </row>
    <row r="30" spans="1:4" x14ac:dyDescent="0.25">
      <c r="A30" s="7" t="s">
        <v>39</v>
      </c>
      <c r="B30" s="6">
        <v>0</v>
      </c>
    </row>
    <row r="31" spans="1:4" x14ac:dyDescent="0.25">
      <c r="A31" s="8" t="s">
        <v>29</v>
      </c>
      <c r="B31" s="6">
        <v>86</v>
      </c>
    </row>
    <row r="32" spans="1:4" ht="24.75" customHeight="1" x14ac:dyDescent="0.25">
      <c r="A32" s="266" t="s">
        <v>40</v>
      </c>
      <c r="B32" s="266"/>
    </row>
    <row r="34" spans="1:6" ht="25.5" x14ac:dyDescent="0.25">
      <c r="A34" s="1" t="s">
        <v>4</v>
      </c>
      <c r="B34" s="2" t="s">
        <v>26</v>
      </c>
      <c r="C34" s="2" t="s">
        <v>27</v>
      </c>
      <c r="D34" s="2" t="s">
        <v>28</v>
      </c>
      <c r="E34" s="3" t="s">
        <v>29</v>
      </c>
    </row>
    <row r="35" spans="1:6" x14ac:dyDescent="0.25">
      <c r="A35" s="4" t="s">
        <v>30</v>
      </c>
      <c r="B35" s="16">
        <v>3615</v>
      </c>
      <c r="C35" s="16">
        <v>3311</v>
      </c>
      <c r="D35" s="16">
        <v>3518</v>
      </c>
      <c r="E35" s="16">
        <v>10444</v>
      </c>
    </row>
    <row r="36" spans="1:6" x14ac:dyDescent="0.25">
      <c r="A36" s="4" t="s">
        <v>31</v>
      </c>
      <c r="B36" s="16">
        <v>5</v>
      </c>
      <c r="C36" s="16">
        <v>2</v>
      </c>
      <c r="D36" s="16">
        <v>35</v>
      </c>
      <c r="E36" s="16">
        <v>42</v>
      </c>
    </row>
    <row r="37" spans="1:6" x14ac:dyDescent="0.25">
      <c r="A37" s="4" t="s">
        <v>32</v>
      </c>
      <c r="B37" s="16">
        <v>187</v>
      </c>
      <c r="C37" s="16">
        <v>161</v>
      </c>
      <c r="D37" s="16">
        <v>186</v>
      </c>
      <c r="E37" s="16">
        <v>534</v>
      </c>
    </row>
    <row r="38" spans="1:6" x14ac:dyDescent="0.25">
      <c r="A38" s="4" t="s">
        <v>33</v>
      </c>
      <c r="B38" s="16">
        <v>65</v>
      </c>
      <c r="C38" s="16">
        <v>59</v>
      </c>
      <c r="D38" s="16">
        <v>79</v>
      </c>
      <c r="E38" s="16">
        <v>203</v>
      </c>
    </row>
    <row r="39" spans="1:6" x14ac:dyDescent="0.25">
      <c r="A39" s="4" t="s">
        <v>34</v>
      </c>
      <c r="B39" s="16">
        <v>332</v>
      </c>
      <c r="C39" s="16">
        <v>328</v>
      </c>
      <c r="D39" s="16">
        <v>499</v>
      </c>
      <c r="E39" s="16">
        <v>1159</v>
      </c>
    </row>
    <row r="40" spans="1:6" x14ac:dyDescent="0.25">
      <c r="A40" s="4" t="s">
        <v>35</v>
      </c>
      <c r="B40" s="16">
        <v>154</v>
      </c>
      <c r="C40" s="16">
        <v>136</v>
      </c>
      <c r="D40" s="16">
        <v>220</v>
      </c>
      <c r="E40" s="16">
        <v>510</v>
      </c>
    </row>
    <row r="41" spans="1:6" x14ac:dyDescent="0.25">
      <c r="A41" s="5" t="s">
        <v>36</v>
      </c>
      <c r="B41" s="125">
        <v>4358</v>
      </c>
      <c r="C41" s="125">
        <v>3997</v>
      </c>
      <c r="D41" s="125">
        <v>4537</v>
      </c>
      <c r="E41" s="125">
        <v>12892</v>
      </c>
    </row>
    <row r="42" spans="1:6" x14ac:dyDescent="0.25">
      <c r="A42" s="5" t="s">
        <v>37</v>
      </c>
      <c r="B42" s="125">
        <v>365</v>
      </c>
      <c r="C42" s="125">
        <v>344</v>
      </c>
      <c r="D42" s="125">
        <v>397</v>
      </c>
      <c r="E42" s="125">
        <v>1106</v>
      </c>
    </row>
    <row r="43" spans="1:6" ht="25.5" customHeight="1" x14ac:dyDescent="0.25">
      <c r="A43" s="263" t="s">
        <v>5</v>
      </c>
      <c r="B43" s="263"/>
      <c r="C43" s="263"/>
      <c r="D43" s="263"/>
      <c r="E43" s="263"/>
    </row>
    <row r="44" spans="1:6" x14ac:dyDescent="0.25">
      <c r="A44" s="105"/>
      <c r="B44" s="105"/>
      <c r="C44" s="105"/>
      <c r="D44" s="105"/>
      <c r="E44" s="105"/>
    </row>
    <row r="45" spans="1:6" ht="24" customHeight="1" x14ac:dyDescent="0.25">
      <c r="A45" s="284" t="s">
        <v>269</v>
      </c>
      <c r="B45" s="285"/>
      <c r="C45" s="285"/>
      <c r="D45" s="285"/>
      <c r="E45" s="285"/>
      <c r="F45" s="286"/>
    </row>
    <row r="46" spans="1:6" ht="25.5" x14ac:dyDescent="0.25">
      <c r="A46" s="32" t="s">
        <v>63</v>
      </c>
      <c r="B46" s="33" t="s">
        <v>258</v>
      </c>
      <c r="C46" s="33" t="s">
        <v>259</v>
      </c>
      <c r="D46" s="33" t="s">
        <v>260</v>
      </c>
      <c r="E46" s="33" t="s">
        <v>69</v>
      </c>
      <c r="F46" s="33" t="s">
        <v>261</v>
      </c>
    </row>
    <row r="47" spans="1:6" x14ac:dyDescent="0.25">
      <c r="A47" s="38" t="s">
        <v>262</v>
      </c>
      <c r="B47" s="39">
        <v>310</v>
      </c>
      <c r="C47" s="39">
        <v>203</v>
      </c>
      <c r="D47" s="39">
        <v>72</v>
      </c>
      <c r="E47" s="39">
        <v>35</v>
      </c>
      <c r="F47" s="103">
        <v>4</v>
      </c>
    </row>
    <row r="48" spans="1:6" x14ac:dyDescent="0.25">
      <c r="A48" s="39" t="s">
        <v>263</v>
      </c>
      <c r="B48" s="39">
        <v>132</v>
      </c>
      <c r="C48" s="39">
        <v>79</v>
      </c>
      <c r="D48" s="39">
        <v>36</v>
      </c>
      <c r="E48" s="39">
        <v>17</v>
      </c>
      <c r="F48" s="103">
        <v>1</v>
      </c>
    </row>
    <row r="49" spans="1:6" x14ac:dyDescent="0.25">
      <c r="A49" s="39" t="s">
        <v>72</v>
      </c>
      <c r="B49" s="39">
        <v>90</v>
      </c>
      <c r="C49" s="39">
        <v>55</v>
      </c>
      <c r="D49" s="39">
        <v>22</v>
      </c>
      <c r="E49" s="39">
        <v>13</v>
      </c>
      <c r="F49" s="103">
        <v>1</v>
      </c>
    </row>
    <row r="50" spans="1:6" x14ac:dyDescent="0.25">
      <c r="A50" s="39" t="s">
        <v>264</v>
      </c>
      <c r="B50" s="39">
        <v>80</v>
      </c>
      <c r="C50" s="39">
        <v>36</v>
      </c>
      <c r="D50" s="39">
        <v>20</v>
      </c>
      <c r="E50" s="39">
        <v>24</v>
      </c>
      <c r="F50" s="103">
        <v>0</v>
      </c>
    </row>
    <row r="51" spans="1:6" x14ac:dyDescent="0.25">
      <c r="A51" s="39" t="s">
        <v>74</v>
      </c>
      <c r="B51" s="103">
        <v>0</v>
      </c>
      <c r="C51" s="103">
        <v>0</v>
      </c>
      <c r="D51" s="103">
        <v>0</v>
      </c>
      <c r="E51" s="103">
        <v>0</v>
      </c>
      <c r="F51" s="103">
        <v>0</v>
      </c>
    </row>
    <row r="52" spans="1:6" x14ac:dyDescent="0.25">
      <c r="A52" s="39" t="s">
        <v>198</v>
      </c>
      <c r="B52" s="39">
        <v>341</v>
      </c>
      <c r="C52" s="39">
        <v>215</v>
      </c>
      <c r="D52" s="39">
        <v>83</v>
      </c>
      <c r="E52" s="39">
        <v>43</v>
      </c>
      <c r="F52" s="103">
        <v>1</v>
      </c>
    </row>
    <row r="53" spans="1:6" x14ac:dyDescent="0.25">
      <c r="A53" s="39" t="s">
        <v>76</v>
      </c>
      <c r="B53" s="39">
        <v>230</v>
      </c>
      <c r="C53" s="39">
        <v>145</v>
      </c>
      <c r="D53" s="39">
        <v>60</v>
      </c>
      <c r="E53" s="39">
        <v>25</v>
      </c>
      <c r="F53" s="103">
        <v>1</v>
      </c>
    </row>
    <row r="54" spans="1:6" x14ac:dyDescent="0.25">
      <c r="A54" s="39" t="s">
        <v>77</v>
      </c>
      <c r="B54" s="39">
        <v>423</v>
      </c>
      <c r="C54" s="39">
        <v>296</v>
      </c>
      <c r="D54" s="39">
        <v>108</v>
      </c>
      <c r="E54" s="39">
        <v>19</v>
      </c>
      <c r="F54" s="103">
        <v>4</v>
      </c>
    </row>
    <row r="55" spans="1:6" x14ac:dyDescent="0.25">
      <c r="A55" s="39" t="s">
        <v>78</v>
      </c>
      <c r="B55" s="39">
        <v>119</v>
      </c>
      <c r="C55" s="39">
        <v>76</v>
      </c>
      <c r="D55" s="39">
        <v>23</v>
      </c>
      <c r="E55" s="39">
        <v>20</v>
      </c>
      <c r="F55" s="103">
        <v>2</v>
      </c>
    </row>
    <row r="56" spans="1:6" x14ac:dyDescent="0.25">
      <c r="A56" s="39" t="s">
        <v>79</v>
      </c>
      <c r="B56" s="39">
        <v>209</v>
      </c>
      <c r="C56" s="39">
        <v>129</v>
      </c>
      <c r="D56" s="39">
        <v>41</v>
      </c>
      <c r="E56" s="39">
        <v>39</v>
      </c>
      <c r="F56" s="103">
        <v>2</v>
      </c>
    </row>
    <row r="57" spans="1:6" x14ac:dyDescent="0.25">
      <c r="A57" s="39" t="s">
        <v>80</v>
      </c>
      <c r="B57" s="39">
        <v>304</v>
      </c>
      <c r="C57" s="39">
        <v>196</v>
      </c>
      <c r="D57" s="39">
        <v>78</v>
      </c>
      <c r="E57" s="39">
        <v>30</v>
      </c>
      <c r="F57" s="103">
        <v>1</v>
      </c>
    </row>
    <row r="58" spans="1:6" x14ac:dyDescent="0.25">
      <c r="A58" s="39" t="s">
        <v>81</v>
      </c>
      <c r="B58" s="39">
        <v>69</v>
      </c>
      <c r="C58" s="39">
        <v>43</v>
      </c>
      <c r="D58" s="39">
        <v>14</v>
      </c>
      <c r="E58" s="39">
        <v>12</v>
      </c>
      <c r="F58" s="103">
        <v>0</v>
      </c>
    </row>
    <row r="59" spans="1:6" x14ac:dyDescent="0.25">
      <c r="A59" s="39" t="s">
        <v>82</v>
      </c>
      <c r="B59" s="39">
        <v>251</v>
      </c>
      <c r="C59" s="39">
        <v>155</v>
      </c>
      <c r="D59" s="39">
        <v>39</v>
      </c>
      <c r="E59" s="39">
        <v>57</v>
      </c>
      <c r="F59" s="103">
        <v>1</v>
      </c>
    </row>
    <row r="60" spans="1:6" x14ac:dyDescent="0.25">
      <c r="A60" s="43" t="s">
        <v>83</v>
      </c>
      <c r="B60" s="44">
        <f>SUM(B47:B59)</f>
        <v>2558</v>
      </c>
      <c r="C60" s="44">
        <f t="shared" ref="C60:F60" si="0">SUM(C47:C59)</f>
        <v>1628</v>
      </c>
      <c r="D60" s="44">
        <f t="shared" si="0"/>
        <v>596</v>
      </c>
      <c r="E60" s="44">
        <f t="shared" si="0"/>
        <v>334</v>
      </c>
      <c r="F60" s="44">
        <f t="shared" si="0"/>
        <v>18</v>
      </c>
    </row>
    <row r="61" spans="1:6" x14ac:dyDescent="0.25">
      <c r="A61" s="39" t="s">
        <v>84</v>
      </c>
      <c r="B61" s="39">
        <v>17</v>
      </c>
      <c r="C61" s="39">
        <v>11</v>
      </c>
      <c r="D61" s="39">
        <v>4</v>
      </c>
      <c r="E61" s="39">
        <v>2</v>
      </c>
      <c r="F61" s="103">
        <v>0</v>
      </c>
    </row>
    <row r="62" spans="1:6" x14ac:dyDescent="0.25">
      <c r="A62" s="39" t="s">
        <v>85</v>
      </c>
      <c r="B62" s="39">
        <v>10</v>
      </c>
      <c r="C62" s="39">
        <v>6</v>
      </c>
      <c r="D62" s="39">
        <v>2</v>
      </c>
      <c r="E62" s="39">
        <v>2</v>
      </c>
      <c r="F62" s="103">
        <v>0</v>
      </c>
    </row>
    <row r="63" spans="1:6" x14ac:dyDescent="0.25">
      <c r="A63" s="39" t="s">
        <v>86</v>
      </c>
      <c r="B63" s="39">
        <v>0</v>
      </c>
      <c r="C63" s="39">
        <v>0</v>
      </c>
      <c r="D63" s="39">
        <v>0</v>
      </c>
      <c r="E63" s="39">
        <v>0</v>
      </c>
      <c r="F63" s="39">
        <v>0</v>
      </c>
    </row>
    <row r="64" spans="1:6" x14ac:dyDescent="0.25">
      <c r="A64" s="39" t="s">
        <v>87</v>
      </c>
      <c r="B64" s="39">
        <v>70</v>
      </c>
      <c r="C64" s="39">
        <v>38</v>
      </c>
      <c r="D64" s="39">
        <v>13</v>
      </c>
      <c r="E64" s="39">
        <v>19</v>
      </c>
      <c r="F64" s="103">
        <v>2</v>
      </c>
    </row>
    <row r="65" spans="1:6" x14ac:dyDescent="0.25">
      <c r="A65" s="39" t="s">
        <v>88</v>
      </c>
      <c r="B65" s="39">
        <v>12</v>
      </c>
      <c r="C65" s="39">
        <v>8</v>
      </c>
      <c r="D65" s="39">
        <v>3</v>
      </c>
      <c r="E65" s="39">
        <v>1</v>
      </c>
      <c r="F65" s="103">
        <v>0</v>
      </c>
    </row>
    <row r="66" spans="1:6" x14ac:dyDescent="0.25">
      <c r="A66" s="43" t="s">
        <v>89</v>
      </c>
      <c r="B66" s="44">
        <f>SUM(B60:B65)</f>
        <v>2667</v>
      </c>
      <c r="C66" s="44">
        <f t="shared" ref="C66:F66" si="1">SUM(C60:C65)</f>
        <v>1691</v>
      </c>
      <c r="D66" s="44">
        <f t="shared" si="1"/>
        <v>618</v>
      </c>
      <c r="E66" s="44">
        <f t="shared" si="1"/>
        <v>358</v>
      </c>
      <c r="F66" s="44">
        <f t="shared" si="1"/>
        <v>20</v>
      </c>
    </row>
  </sheetData>
  <customSheetViews>
    <customSheetView guid="{5C1AC1D3-85B3-4E04-85A0-6DC6BB9B9281}" showPageBreaks="1" showGridLines="0" view="pageBreakPreview">
      <selection sqref="A1:F1"/>
      <pageMargins left="0.7" right="0.7" top="0.75" bottom="0.75" header="0.3" footer="0.3"/>
      <pageSetup paperSize="9" scale="69" orientation="portrait" horizontalDpi="90" verticalDpi="90" r:id="rId1"/>
    </customSheetView>
    <customSheetView guid="{7EC37734-A9CE-4FFC-AA9D-42870EAB5D9B}" showPageBreaks="1" showGridLines="0" view="pageBreakPreview" topLeftCell="A43">
      <selection activeCell="C60" sqref="C60:C65"/>
      <pageMargins left="0.7" right="0.7" top="0.75" bottom="0.75" header="0.3" footer="0.3"/>
      <pageSetup paperSize="9" scale="69" orientation="portrait" horizontalDpi="90" verticalDpi="90" r:id="rId2"/>
    </customSheetView>
  </customSheetViews>
  <mergeCells count="8">
    <mergeCell ref="A4:E4"/>
    <mergeCell ref="A45:F45"/>
    <mergeCell ref="A1:F1"/>
    <mergeCell ref="A43:E43"/>
    <mergeCell ref="A27:B27"/>
    <mergeCell ref="A32:B32"/>
    <mergeCell ref="A25:D25"/>
    <mergeCell ref="A14:E14"/>
  </mergeCells>
  <hyperlinks>
    <hyperlink ref="F2" location="Sommaire!A1" display="sommaire"/>
  </hyperlinks>
  <pageMargins left="0.7" right="0.7" top="0.75" bottom="0.75" header="0.3" footer="0.3"/>
  <pageSetup paperSize="9" scale="69" orientation="portrait" horizontalDpi="90" verticalDpi="9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x14ac:dyDescent="0.25">
      <c r="A1" s="252" t="s">
        <v>14</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2211</v>
      </c>
      <c r="C7" s="16">
        <v>81</v>
      </c>
      <c r="D7" s="16">
        <v>2292</v>
      </c>
      <c r="E7" s="102" t="s">
        <v>235</v>
      </c>
    </row>
    <row r="8" spans="1:7" x14ac:dyDescent="0.25">
      <c r="A8" s="7" t="s">
        <v>52</v>
      </c>
      <c r="B8" s="16">
        <v>1778</v>
      </c>
      <c r="C8" s="16">
        <v>70</v>
      </c>
      <c r="D8" s="16">
        <v>1848</v>
      </c>
      <c r="E8" s="102" t="s">
        <v>236</v>
      </c>
    </row>
    <row r="9" spans="1:7" x14ac:dyDescent="0.25">
      <c r="A9" s="7" t="s">
        <v>53</v>
      </c>
      <c r="B9" s="16">
        <v>1929</v>
      </c>
      <c r="C9" s="16">
        <v>74</v>
      </c>
      <c r="D9" s="16">
        <v>2003</v>
      </c>
      <c r="E9" s="102" t="s">
        <v>229</v>
      </c>
    </row>
    <row r="10" spans="1:7" x14ac:dyDescent="0.25">
      <c r="A10" s="11" t="s">
        <v>29</v>
      </c>
      <c r="B10" s="16">
        <v>5918</v>
      </c>
      <c r="C10" s="16">
        <v>225</v>
      </c>
      <c r="D10" s="16">
        <v>6143</v>
      </c>
      <c r="E10" s="102" t="s">
        <v>226</v>
      </c>
    </row>
    <row r="11" spans="1:7" x14ac:dyDescent="0.25">
      <c r="A11" s="10" t="s">
        <v>48</v>
      </c>
      <c r="B11" s="16">
        <v>6</v>
      </c>
      <c r="C11" s="16">
        <v>0</v>
      </c>
      <c r="D11" s="16">
        <v>6</v>
      </c>
      <c r="E11" s="130" t="s">
        <v>95</v>
      </c>
    </row>
    <row r="12" spans="1:7" x14ac:dyDescent="0.25">
      <c r="A12" s="10" t="s">
        <v>49</v>
      </c>
      <c r="B12" s="16">
        <v>137</v>
      </c>
      <c r="C12" s="16">
        <v>4</v>
      </c>
      <c r="D12" s="16">
        <v>141</v>
      </c>
      <c r="E12" s="130" t="s">
        <v>95</v>
      </c>
    </row>
    <row r="13" spans="1:7" x14ac:dyDescent="0.25">
      <c r="A13" s="10" t="s">
        <v>50</v>
      </c>
      <c r="B13" s="16">
        <v>2111</v>
      </c>
      <c r="C13" s="16">
        <v>78</v>
      </c>
      <c r="D13" s="16">
        <v>2189</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1712</v>
      </c>
      <c r="C17" s="16">
        <v>56</v>
      </c>
      <c r="D17" s="16">
        <v>1768</v>
      </c>
    </row>
    <row r="18" spans="1:4" x14ac:dyDescent="0.25">
      <c r="A18" s="129" t="s">
        <v>282</v>
      </c>
      <c r="B18" s="16">
        <v>1511</v>
      </c>
      <c r="C18" s="16">
        <v>45</v>
      </c>
      <c r="D18" s="16">
        <v>1556</v>
      </c>
    </row>
    <row r="19" spans="1:4" ht="26.25" x14ac:dyDescent="0.25">
      <c r="A19" s="129" t="s">
        <v>283</v>
      </c>
      <c r="B19" s="16">
        <v>81</v>
      </c>
      <c r="C19" s="16">
        <v>4</v>
      </c>
      <c r="D19" s="16">
        <v>85</v>
      </c>
    </row>
    <row r="20" spans="1:4" ht="26.25" x14ac:dyDescent="0.25">
      <c r="A20" s="129" t="s">
        <v>284</v>
      </c>
      <c r="B20" s="16">
        <v>75</v>
      </c>
      <c r="C20" s="16">
        <v>3</v>
      </c>
      <c r="D20" s="16">
        <v>78</v>
      </c>
    </row>
    <row r="22" spans="1:4" x14ac:dyDescent="0.25">
      <c r="A22" s="1" t="s">
        <v>3</v>
      </c>
      <c r="B22" s="2" t="s">
        <v>45</v>
      </c>
      <c r="C22" s="2" t="s">
        <v>46</v>
      </c>
      <c r="D22" s="9" t="s">
        <v>29</v>
      </c>
    </row>
    <row r="23" spans="1:4" ht="26.25" x14ac:dyDescent="0.25">
      <c r="A23" s="7" t="s">
        <v>42</v>
      </c>
      <c r="B23" s="16">
        <v>14950</v>
      </c>
      <c r="C23" s="16">
        <v>671</v>
      </c>
      <c r="D23" s="16">
        <v>15621</v>
      </c>
    </row>
    <row r="24" spans="1:4" ht="26.25" x14ac:dyDescent="0.25">
      <c r="A24" s="7" t="s">
        <v>43</v>
      </c>
      <c r="B24" s="16">
        <v>6270</v>
      </c>
      <c r="C24" s="16">
        <v>209</v>
      </c>
      <c r="D24" s="16">
        <v>6479</v>
      </c>
    </row>
    <row r="25" spans="1:4" x14ac:dyDescent="0.25">
      <c r="A25" s="257" t="s">
        <v>41</v>
      </c>
      <c r="B25" s="257"/>
      <c r="C25" s="257"/>
      <c r="D25" s="257"/>
    </row>
    <row r="27" spans="1:4" x14ac:dyDescent="0.25">
      <c r="A27" s="264" t="s">
        <v>44</v>
      </c>
      <c r="B27" s="265"/>
    </row>
    <row r="28" spans="1:4" x14ac:dyDescent="0.25">
      <c r="A28" s="7" t="s">
        <v>0</v>
      </c>
      <c r="B28" s="6">
        <v>0</v>
      </c>
    </row>
    <row r="29" spans="1:4" x14ac:dyDescent="0.25">
      <c r="A29" s="7" t="s">
        <v>38</v>
      </c>
      <c r="B29" s="6">
        <v>51</v>
      </c>
    </row>
    <row r="30" spans="1:4" x14ac:dyDescent="0.25">
      <c r="A30" s="7" t="s">
        <v>39</v>
      </c>
      <c r="B30" s="6">
        <v>0</v>
      </c>
    </row>
    <row r="31" spans="1:4" x14ac:dyDescent="0.25">
      <c r="A31" s="8" t="s">
        <v>29</v>
      </c>
      <c r="B31" s="6">
        <v>51</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1818</v>
      </c>
      <c r="C35" s="16">
        <v>1490</v>
      </c>
      <c r="D35" s="16">
        <v>1557</v>
      </c>
      <c r="E35" s="16">
        <v>4865</v>
      </c>
    </row>
    <row r="36" spans="1:7" x14ac:dyDescent="0.25">
      <c r="A36" s="4" t="s">
        <v>31</v>
      </c>
      <c r="B36" s="16">
        <v>16</v>
      </c>
      <c r="C36" s="16">
        <v>26</v>
      </c>
      <c r="D36" s="16">
        <v>9</v>
      </c>
      <c r="E36" s="16">
        <v>51</v>
      </c>
    </row>
    <row r="37" spans="1:7" x14ac:dyDescent="0.25">
      <c r="A37" s="4" t="s">
        <v>32</v>
      </c>
      <c r="B37" s="16">
        <v>46</v>
      </c>
      <c r="C37" s="16">
        <v>27</v>
      </c>
      <c r="D37" s="16">
        <v>62</v>
      </c>
      <c r="E37" s="16">
        <v>135</v>
      </c>
    </row>
    <row r="38" spans="1:7" x14ac:dyDescent="0.25">
      <c r="A38" s="4" t="s">
        <v>33</v>
      </c>
      <c r="B38" s="16">
        <v>10</v>
      </c>
      <c r="C38" s="16">
        <v>11</v>
      </c>
      <c r="D38" s="16">
        <v>22</v>
      </c>
      <c r="E38" s="16">
        <v>43</v>
      </c>
    </row>
    <row r="39" spans="1:7" x14ac:dyDescent="0.25">
      <c r="A39" s="4" t="s">
        <v>34</v>
      </c>
      <c r="B39" s="16">
        <v>251</v>
      </c>
      <c r="C39" s="16">
        <v>190</v>
      </c>
      <c r="D39" s="16">
        <v>205</v>
      </c>
      <c r="E39" s="16">
        <v>646</v>
      </c>
    </row>
    <row r="40" spans="1:7" x14ac:dyDescent="0.25">
      <c r="A40" s="4" t="s">
        <v>35</v>
      </c>
      <c r="B40" s="16">
        <v>66</v>
      </c>
      <c r="C40" s="16">
        <v>43</v>
      </c>
      <c r="D40" s="16">
        <v>45</v>
      </c>
      <c r="E40" s="16">
        <v>154</v>
      </c>
    </row>
    <row r="41" spans="1:7" x14ac:dyDescent="0.25">
      <c r="A41" s="5" t="s">
        <v>36</v>
      </c>
      <c r="B41" s="16">
        <v>2207</v>
      </c>
      <c r="C41" s="16">
        <v>1787</v>
      </c>
      <c r="D41" s="16">
        <v>1900</v>
      </c>
      <c r="E41" s="16">
        <v>5894</v>
      </c>
    </row>
    <row r="42" spans="1:7" x14ac:dyDescent="0.25">
      <c r="A42" s="5" t="s">
        <v>37</v>
      </c>
      <c r="B42" s="125">
        <v>98</v>
      </c>
      <c r="C42" s="125">
        <v>93</v>
      </c>
      <c r="D42" s="125">
        <v>128</v>
      </c>
      <c r="E42" s="125">
        <v>319</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251</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335</v>
      </c>
      <c r="C47" s="39">
        <v>317</v>
      </c>
      <c r="D47" s="39">
        <v>273</v>
      </c>
      <c r="E47" s="39">
        <v>89</v>
      </c>
      <c r="F47" s="39">
        <v>109</v>
      </c>
      <c r="G47" s="42">
        <v>47</v>
      </c>
    </row>
    <row r="48" spans="1:7" x14ac:dyDescent="0.25">
      <c r="A48" s="39" t="s">
        <v>71</v>
      </c>
      <c r="B48" s="39">
        <v>58</v>
      </c>
      <c r="C48" s="39">
        <v>62</v>
      </c>
      <c r="D48" s="39">
        <v>61</v>
      </c>
      <c r="E48" s="39">
        <v>9</v>
      </c>
      <c r="F48" s="39">
        <v>28</v>
      </c>
      <c r="G48" s="42">
        <v>15</v>
      </c>
    </row>
    <row r="49" spans="1:7" x14ac:dyDescent="0.25">
      <c r="A49" s="39" t="s">
        <v>72</v>
      </c>
      <c r="B49" s="39">
        <v>38</v>
      </c>
      <c r="C49" s="39">
        <v>38</v>
      </c>
      <c r="D49" s="39">
        <v>21</v>
      </c>
      <c r="E49" s="39">
        <v>15</v>
      </c>
      <c r="F49" s="39">
        <v>11</v>
      </c>
      <c r="G49" s="42">
        <v>3</v>
      </c>
    </row>
    <row r="50" spans="1:7" x14ac:dyDescent="0.25">
      <c r="A50" s="39" t="s">
        <v>73</v>
      </c>
      <c r="B50" s="39">
        <v>40</v>
      </c>
      <c r="C50" s="39">
        <v>45</v>
      </c>
      <c r="D50" s="39">
        <v>30</v>
      </c>
      <c r="E50" s="39">
        <v>10</v>
      </c>
      <c r="F50" s="39">
        <v>9</v>
      </c>
      <c r="G50" s="42">
        <v>8</v>
      </c>
    </row>
    <row r="51" spans="1:7" x14ac:dyDescent="0.25">
      <c r="A51" s="39" t="s">
        <v>74</v>
      </c>
      <c r="B51" s="39">
        <v>7</v>
      </c>
      <c r="C51" s="39">
        <v>7</v>
      </c>
      <c r="D51" s="39">
        <v>8</v>
      </c>
      <c r="E51" s="39">
        <v>3</v>
      </c>
      <c r="F51" s="39">
        <v>3</v>
      </c>
      <c r="G51" s="42">
        <v>4</v>
      </c>
    </row>
    <row r="52" spans="1:7" x14ac:dyDescent="0.25">
      <c r="A52" s="39" t="s">
        <v>75</v>
      </c>
      <c r="B52" s="39">
        <v>212</v>
      </c>
      <c r="C52" s="39">
        <v>199</v>
      </c>
      <c r="D52" s="39">
        <v>140</v>
      </c>
      <c r="E52" s="39">
        <v>74</v>
      </c>
      <c r="F52" s="39">
        <v>39</v>
      </c>
      <c r="G52" s="42">
        <v>14</v>
      </c>
    </row>
    <row r="53" spans="1:7" x14ac:dyDescent="0.25">
      <c r="A53" s="39" t="s">
        <v>76</v>
      </c>
      <c r="B53" s="39">
        <v>160</v>
      </c>
      <c r="C53" s="39">
        <v>151</v>
      </c>
      <c r="D53" s="39">
        <v>118</v>
      </c>
      <c r="E53" s="39">
        <v>39</v>
      </c>
      <c r="F53" s="39">
        <v>31</v>
      </c>
      <c r="G53" s="42">
        <v>24</v>
      </c>
    </row>
    <row r="54" spans="1:7" x14ac:dyDescent="0.25">
      <c r="A54" s="39" t="s">
        <v>77</v>
      </c>
      <c r="B54" s="39">
        <v>542</v>
      </c>
      <c r="C54" s="39">
        <v>519</v>
      </c>
      <c r="D54" s="39">
        <v>357</v>
      </c>
      <c r="E54" s="39">
        <v>177</v>
      </c>
      <c r="F54" s="39">
        <v>116</v>
      </c>
      <c r="G54" s="42">
        <v>52</v>
      </c>
    </row>
    <row r="55" spans="1:7" x14ac:dyDescent="0.25">
      <c r="A55" s="39" t="s">
        <v>78</v>
      </c>
      <c r="B55" s="39">
        <v>54</v>
      </c>
      <c r="C55" s="39">
        <v>47</v>
      </c>
      <c r="D55" s="39">
        <v>43</v>
      </c>
      <c r="E55" s="39">
        <v>20</v>
      </c>
      <c r="F55" s="39">
        <v>13</v>
      </c>
      <c r="G55" s="42">
        <v>8</v>
      </c>
    </row>
    <row r="56" spans="1:7" x14ac:dyDescent="0.25">
      <c r="A56" s="39" t="s">
        <v>79</v>
      </c>
      <c r="B56" s="39">
        <v>120</v>
      </c>
      <c r="C56" s="39">
        <v>109</v>
      </c>
      <c r="D56" s="39">
        <v>78</v>
      </c>
      <c r="E56" s="39">
        <v>27</v>
      </c>
      <c r="F56" s="39">
        <v>28</v>
      </c>
      <c r="G56" s="42">
        <v>21</v>
      </c>
    </row>
    <row r="57" spans="1:7" x14ac:dyDescent="0.25">
      <c r="A57" s="39" t="s">
        <v>80</v>
      </c>
      <c r="B57" s="39">
        <v>176</v>
      </c>
      <c r="C57" s="39">
        <v>165</v>
      </c>
      <c r="D57" s="39">
        <v>117</v>
      </c>
      <c r="E57" s="39">
        <v>22</v>
      </c>
      <c r="F57" s="39">
        <v>38</v>
      </c>
      <c r="G57" s="42">
        <v>34</v>
      </c>
    </row>
    <row r="58" spans="1:7" x14ac:dyDescent="0.25">
      <c r="A58" s="39" t="s">
        <v>81</v>
      </c>
      <c r="B58" s="39">
        <v>46</v>
      </c>
      <c r="C58" s="39">
        <v>40</v>
      </c>
      <c r="D58" s="39">
        <v>33</v>
      </c>
      <c r="E58" s="39">
        <v>15</v>
      </c>
      <c r="F58" s="39">
        <v>37</v>
      </c>
      <c r="G58" s="42">
        <v>3</v>
      </c>
    </row>
    <row r="59" spans="1:7" x14ac:dyDescent="0.25">
      <c r="A59" s="39" t="s">
        <v>82</v>
      </c>
      <c r="B59" s="39">
        <v>267</v>
      </c>
      <c r="C59" s="39">
        <v>253</v>
      </c>
      <c r="D59" s="39">
        <v>147</v>
      </c>
      <c r="E59" s="39">
        <v>60</v>
      </c>
      <c r="F59" s="39">
        <v>10</v>
      </c>
      <c r="G59" s="42">
        <v>46</v>
      </c>
    </row>
    <row r="60" spans="1:7" x14ac:dyDescent="0.25">
      <c r="A60" s="43" t="s">
        <v>83</v>
      </c>
      <c r="B60" s="44">
        <f t="shared" ref="B60:G60" si="0">SUM(B47:B59)</f>
        <v>2055</v>
      </c>
      <c r="C60" s="44">
        <f t="shared" si="0"/>
        <v>1952</v>
      </c>
      <c r="D60" s="44">
        <f t="shared" si="0"/>
        <v>1426</v>
      </c>
      <c r="E60" s="44">
        <f t="shared" si="0"/>
        <v>560</v>
      </c>
      <c r="F60" s="44">
        <f t="shared" si="0"/>
        <v>472</v>
      </c>
      <c r="G60" s="44">
        <f t="shared" si="0"/>
        <v>279</v>
      </c>
    </row>
    <row r="61" spans="1:7" x14ac:dyDescent="0.25">
      <c r="A61" s="39" t="s">
        <v>84</v>
      </c>
      <c r="B61" s="39">
        <v>17</v>
      </c>
      <c r="C61" s="39">
        <v>10</v>
      </c>
      <c r="D61" s="39">
        <v>6</v>
      </c>
      <c r="E61" s="39">
        <v>1</v>
      </c>
      <c r="F61" s="39">
        <v>3</v>
      </c>
      <c r="G61" s="42">
        <v>1</v>
      </c>
    </row>
    <row r="62" spans="1:7" x14ac:dyDescent="0.25">
      <c r="A62" s="39" t="s">
        <v>85</v>
      </c>
      <c r="B62" s="39">
        <v>7</v>
      </c>
      <c r="C62" s="39">
        <v>8</v>
      </c>
      <c r="D62" s="39">
        <v>0</v>
      </c>
      <c r="E62" s="39">
        <v>0</v>
      </c>
      <c r="F62" s="39">
        <v>1</v>
      </c>
      <c r="G62" s="42">
        <v>0</v>
      </c>
    </row>
    <row r="63" spans="1:7" x14ac:dyDescent="0.25">
      <c r="A63" s="39" t="s">
        <v>86</v>
      </c>
      <c r="B63" s="39">
        <v>23</v>
      </c>
      <c r="C63" s="39">
        <v>22</v>
      </c>
      <c r="D63" s="39">
        <v>5</v>
      </c>
      <c r="E63" s="39">
        <v>5</v>
      </c>
      <c r="F63" s="39">
        <v>1</v>
      </c>
      <c r="G63" s="42">
        <v>0</v>
      </c>
    </row>
    <row r="64" spans="1:7" x14ac:dyDescent="0.25">
      <c r="A64" s="39" t="s">
        <v>87</v>
      </c>
      <c r="B64" s="39">
        <v>2</v>
      </c>
      <c r="C64" s="39">
        <v>2</v>
      </c>
      <c r="D64" s="39">
        <v>0</v>
      </c>
      <c r="E64" s="39">
        <v>0</v>
      </c>
      <c r="F64" s="39">
        <v>0</v>
      </c>
      <c r="G64" s="42">
        <v>0</v>
      </c>
    </row>
    <row r="65" spans="1:7" x14ac:dyDescent="0.25">
      <c r="A65" s="39" t="s">
        <v>88</v>
      </c>
      <c r="B65" s="39">
        <v>27</v>
      </c>
      <c r="C65" s="39">
        <v>25</v>
      </c>
      <c r="D65" s="39">
        <v>18</v>
      </c>
      <c r="E65" s="39">
        <v>15</v>
      </c>
      <c r="F65" s="39">
        <v>23</v>
      </c>
      <c r="G65" s="42">
        <v>7</v>
      </c>
    </row>
    <row r="66" spans="1:7" x14ac:dyDescent="0.25">
      <c r="A66" s="43" t="s">
        <v>89</v>
      </c>
      <c r="B66" s="44">
        <f>SUM(B60:B65)</f>
        <v>2131</v>
      </c>
      <c r="C66" s="44">
        <f>SUM(C60:C65)</f>
        <v>2019</v>
      </c>
      <c r="D66" s="44">
        <f t="shared" ref="D66:G66" si="1">SUM(D60:D65)</f>
        <v>1455</v>
      </c>
      <c r="E66" s="44">
        <f t="shared" si="1"/>
        <v>581</v>
      </c>
      <c r="F66" s="44">
        <f t="shared" si="1"/>
        <v>500</v>
      </c>
      <c r="G66" s="44">
        <f t="shared" si="1"/>
        <v>287</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19">
      <selection activeCell="D7" sqref="D7:D9"/>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tint="0.59999389629810485"/>
  </sheetPr>
  <dimension ref="A1:F66"/>
  <sheetViews>
    <sheetView showGridLines="0" view="pageBreakPreview" zoomScaleNormal="100" zoomScaleSheetLayoutView="100" workbookViewId="0">
      <selection sqref="A1:F1"/>
    </sheetView>
  </sheetViews>
  <sheetFormatPr baseColWidth="10" defaultRowHeight="15" x14ac:dyDescent="0.25"/>
  <cols>
    <col min="1" max="1" width="51.7109375" customWidth="1"/>
    <col min="5" max="5" width="15" customWidth="1"/>
  </cols>
  <sheetData>
    <row r="1" spans="1:6" x14ac:dyDescent="0.25">
      <c r="A1" s="252" t="s">
        <v>15</v>
      </c>
      <c r="B1" s="252"/>
      <c r="C1" s="252"/>
      <c r="D1" s="252"/>
      <c r="E1" s="252"/>
      <c r="F1" s="252"/>
    </row>
    <row r="2" spans="1:6" x14ac:dyDescent="0.25">
      <c r="F2" s="85" t="s">
        <v>128</v>
      </c>
    </row>
    <row r="3" spans="1:6" s="13" customFormat="1" x14ac:dyDescent="0.25">
      <c r="A3" s="14" t="s">
        <v>57</v>
      </c>
    </row>
    <row r="4" spans="1:6" ht="24.75" customHeight="1" x14ac:dyDescent="0.25">
      <c r="A4" s="258" t="s">
        <v>55</v>
      </c>
      <c r="B4" s="259"/>
      <c r="C4" s="259"/>
      <c r="D4" s="259"/>
      <c r="E4" s="259"/>
    </row>
    <row r="6" spans="1:6" x14ac:dyDescent="0.25">
      <c r="A6" s="1" t="s">
        <v>1</v>
      </c>
      <c r="B6" s="2" t="s">
        <v>45</v>
      </c>
      <c r="C6" s="2" t="s">
        <v>46</v>
      </c>
      <c r="D6" s="9" t="s">
        <v>29</v>
      </c>
      <c r="E6" s="2" t="s">
        <v>54</v>
      </c>
    </row>
    <row r="7" spans="1:6" x14ac:dyDescent="0.25">
      <c r="A7" s="7" t="s">
        <v>51</v>
      </c>
      <c r="B7" s="16">
        <v>92</v>
      </c>
      <c r="C7" s="16">
        <v>104</v>
      </c>
      <c r="D7" s="16">
        <v>196</v>
      </c>
      <c r="E7" s="102" t="s">
        <v>223</v>
      </c>
    </row>
    <row r="8" spans="1:6" x14ac:dyDescent="0.25">
      <c r="A8" s="7" t="s">
        <v>52</v>
      </c>
      <c r="B8" s="16">
        <v>78</v>
      </c>
      <c r="C8" s="16">
        <v>60</v>
      </c>
      <c r="D8" s="16">
        <v>138</v>
      </c>
      <c r="E8" s="102" t="s">
        <v>237</v>
      </c>
    </row>
    <row r="9" spans="1:6" x14ac:dyDescent="0.25">
      <c r="A9" s="7" t="s">
        <v>53</v>
      </c>
      <c r="B9" s="16">
        <v>68</v>
      </c>
      <c r="C9" s="16">
        <v>79</v>
      </c>
      <c r="D9" s="16">
        <v>147</v>
      </c>
      <c r="E9" s="102" t="s">
        <v>223</v>
      </c>
    </row>
    <row r="10" spans="1:6" x14ac:dyDescent="0.25">
      <c r="A10" s="11" t="s">
        <v>29</v>
      </c>
      <c r="B10" s="16">
        <v>238</v>
      </c>
      <c r="C10" s="16">
        <v>243</v>
      </c>
      <c r="D10" s="16">
        <v>481</v>
      </c>
      <c r="E10" s="102" t="s">
        <v>237</v>
      </c>
    </row>
    <row r="11" spans="1:6" x14ac:dyDescent="0.25">
      <c r="A11" s="10" t="s">
        <v>48</v>
      </c>
      <c r="B11" s="16">
        <v>0</v>
      </c>
      <c r="C11" s="16">
        <v>1</v>
      </c>
      <c r="D11" s="16">
        <v>1</v>
      </c>
      <c r="E11" s="130" t="s">
        <v>95</v>
      </c>
    </row>
    <row r="12" spans="1:6" x14ac:dyDescent="0.25">
      <c r="A12" s="10" t="s">
        <v>49</v>
      </c>
      <c r="B12" s="16">
        <v>5</v>
      </c>
      <c r="C12" s="16">
        <v>11</v>
      </c>
      <c r="D12" s="16">
        <v>16</v>
      </c>
      <c r="E12" s="130" t="s">
        <v>95</v>
      </c>
    </row>
    <row r="13" spans="1:6" x14ac:dyDescent="0.25">
      <c r="A13" s="10" t="s">
        <v>50</v>
      </c>
      <c r="B13" s="16">
        <v>87</v>
      </c>
      <c r="C13" s="16">
        <v>87</v>
      </c>
      <c r="D13" s="16">
        <v>174</v>
      </c>
      <c r="E13" s="130" t="s">
        <v>95</v>
      </c>
    </row>
    <row r="14" spans="1:6" x14ac:dyDescent="0.25">
      <c r="A14" s="257" t="s">
        <v>47</v>
      </c>
      <c r="B14" s="257"/>
      <c r="C14" s="257"/>
      <c r="D14" s="257"/>
      <c r="E14" s="257"/>
    </row>
    <row r="16" spans="1:6" x14ac:dyDescent="0.25">
      <c r="A16" s="1" t="s">
        <v>2</v>
      </c>
      <c r="B16" s="2" t="s">
        <v>45</v>
      </c>
      <c r="C16" s="2" t="s">
        <v>46</v>
      </c>
      <c r="D16" s="9" t="s">
        <v>29</v>
      </c>
    </row>
    <row r="17" spans="1:4" x14ac:dyDescent="0.25">
      <c r="A17" s="129" t="s">
        <v>281</v>
      </c>
      <c r="B17" s="16">
        <v>81</v>
      </c>
      <c r="C17" s="16">
        <v>81</v>
      </c>
      <c r="D17" s="16">
        <v>162</v>
      </c>
    </row>
    <row r="18" spans="1:4" x14ac:dyDescent="0.25">
      <c r="A18" s="129" t="s">
        <v>282</v>
      </c>
      <c r="B18" s="16">
        <v>71</v>
      </c>
      <c r="C18" s="16">
        <v>74</v>
      </c>
      <c r="D18" s="16">
        <v>145</v>
      </c>
    </row>
    <row r="19" spans="1:4" ht="26.25" x14ac:dyDescent="0.25">
      <c r="A19" s="129" t="s">
        <v>283</v>
      </c>
      <c r="B19" s="16">
        <v>2</v>
      </c>
      <c r="C19" s="16">
        <v>5</v>
      </c>
      <c r="D19" s="16">
        <v>7</v>
      </c>
    </row>
    <row r="20" spans="1:4" ht="26.25" x14ac:dyDescent="0.25">
      <c r="A20" s="129" t="s">
        <v>284</v>
      </c>
      <c r="B20" s="16">
        <v>1</v>
      </c>
      <c r="C20" s="16">
        <v>5</v>
      </c>
      <c r="D20" s="16">
        <v>6</v>
      </c>
    </row>
    <row r="22" spans="1:4" x14ac:dyDescent="0.25">
      <c r="A22" s="1" t="s">
        <v>3</v>
      </c>
      <c r="B22" s="2" t="s">
        <v>45</v>
      </c>
      <c r="C22" s="2" t="s">
        <v>46</v>
      </c>
      <c r="D22" s="9" t="s">
        <v>29</v>
      </c>
    </row>
    <row r="23" spans="1:4" ht="26.25" x14ac:dyDescent="0.25">
      <c r="A23" s="7" t="s">
        <v>42</v>
      </c>
      <c r="B23" s="16">
        <v>352</v>
      </c>
      <c r="C23" s="16">
        <v>266</v>
      </c>
      <c r="D23" s="16">
        <v>618</v>
      </c>
    </row>
    <row r="24" spans="1:4" ht="26.25" x14ac:dyDescent="0.25">
      <c r="A24" s="7" t="s">
        <v>43</v>
      </c>
      <c r="B24" s="16">
        <v>104</v>
      </c>
      <c r="C24" s="16">
        <v>123</v>
      </c>
      <c r="D24" s="16">
        <v>227</v>
      </c>
    </row>
    <row r="25" spans="1:4" x14ac:dyDescent="0.25">
      <c r="A25" s="257" t="s">
        <v>41</v>
      </c>
      <c r="B25" s="257"/>
      <c r="C25" s="257"/>
      <c r="D25" s="257"/>
    </row>
    <row r="27" spans="1:4" x14ac:dyDescent="0.25">
      <c r="A27" s="264" t="s">
        <v>44</v>
      </c>
      <c r="B27" s="265"/>
    </row>
    <row r="28" spans="1:4" x14ac:dyDescent="0.25">
      <c r="A28" s="7" t="s">
        <v>0</v>
      </c>
      <c r="B28" s="6">
        <v>2</v>
      </c>
    </row>
    <row r="29" spans="1:4" x14ac:dyDescent="0.25">
      <c r="A29" s="7" t="s">
        <v>38</v>
      </c>
      <c r="B29" s="6">
        <v>24</v>
      </c>
    </row>
    <row r="30" spans="1:4" x14ac:dyDescent="0.25">
      <c r="A30" s="7" t="s">
        <v>39</v>
      </c>
      <c r="B30" s="6">
        <v>0</v>
      </c>
    </row>
    <row r="31" spans="1:4" x14ac:dyDescent="0.25">
      <c r="A31" s="8" t="s">
        <v>29</v>
      </c>
      <c r="B31" s="6">
        <v>26</v>
      </c>
    </row>
    <row r="32" spans="1:4" ht="24.75" customHeight="1" x14ac:dyDescent="0.25">
      <c r="A32" s="266" t="s">
        <v>40</v>
      </c>
      <c r="B32" s="266"/>
    </row>
    <row r="34" spans="1:6" ht="25.5" x14ac:dyDescent="0.25">
      <c r="A34" s="1" t="s">
        <v>4</v>
      </c>
      <c r="B34" s="2" t="s">
        <v>26</v>
      </c>
      <c r="C34" s="2" t="s">
        <v>27</v>
      </c>
      <c r="D34" s="2" t="s">
        <v>28</v>
      </c>
      <c r="E34" s="3" t="s">
        <v>29</v>
      </c>
    </row>
    <row r="35" spans="1:6" x14ac:dyDescent="0.25">
      <c r="A35" s="4" t="s">
        <v>30</v>
      </c>
      <c r="B35" s="16">
        <v>118</v>
      </c>
      <c r="C35" s="16">
        <v>92</v>
      </c>
      <c r="D35" s="16">
        <v>85</v>
      </c>
      <c r="E35" s="16">
        <v>295</v>
      </c>
    </row>
    <row r="36" spans="1:6" x14ac:dyDescent="0.25">
      <c r="A36" s="4" t="s">
        <v>31</v>
      </c>
      <c r="B36" s="16">
        <v>0</v>
      </c>
      <c r="C36" s="16">
        <v>0</v>
      </c>
      <c r="D36" s="16">
        <v>0</v>
      </c>
      <c r="E36" s="16">
        <v>0</v>
      </c>
    </row>
    <row r="37" spans="1:6" x14ac:dyDescent="0.25">
      <c r="A37" s="4" t="s">
        <v>32</v>
      </c>
      <c r="B37" s="16">
        <v>5</v>
      </c>
      <c r="C37" s="16">
        <v>4</v>
      </c>
      <c r="D37" s="16">
        <v>3</v>
      </c>
      <c r="E37" s="16">
        <v>12</v>
      </c>
    </row>
    <row r="38" spans="1:6" x14ac:dyDescent="0.25">
      <c r="A38" s="4" t="s">
        <v>33</v>
      </c>
      <c r="B38" s="16">
        <v>0</v>
      </c>
      <c r="C38" s="16">
        <v>1</v>
      </c>
      <c r="D38" s="16">
        <v>0</v>
      </c>
      <c r="E38" s="16">
        <v>1</v>
      </c>
    </row>
    <row r="39" spans="1:6" x14ac:dyDescent="0.25">
      <c r="A39" s="4" t="s">
        <v>34</v>
      </c>
      <c r="B39" s="16">
        <v>59</v>
      </c>
      <c r="C39" s="16">
        <v>49</v>
      </c>
      <c r="D39" s="16">
        <v>44</v>
      </c>
      <c r="E39" s="16">
        <v>152</v>
      </c>
    </row>
    <row r="40" spans="1:6" x14ac:dyDescent="0.25">
      <c r="A40" s="4" t="s">
        <v>35</v>
      </c>
      <c r="B40" s="16">
        <v>1</v>
      </c>
      <c r="C40" s="16">
        <v>0</v>
      </c>
      <c r="D40" s="16">
        <v>1</v>
      </c>
      <c r="E40" s="16">
        <v>2</v>
      </c>
    </row>
    <row r="41" spans="1:6" x14ac:dyDescent="0.25">
      <c r="A41" s="5" t="s">
        <v>36</v>
      </c>
      <c r="B41" s="16">
        <v>183</v>
      </c>
      <c r="C41" s="16">
        <v>146</v>
      </c>
      <c r="D41" s="16">
        <v>133</v>
      </c>
      <c r="E41" s="16">
        <v>462</v>
      </c>
    </row>
    <row r="42" spans="1:6" x14ac:dyDescent="0.25">
      <c r="A42" s="5" t="s">
        <v>37</v>
      </c>
      <c r="B42" s="125">
        <v>15</v>
      </c>
      <c r="C42" s="125">
        <v>11</v>
      </c>
      <c r="D42" s="125">
        <v>15</v>
      </c>
      <c r="E42" s="133">
        <v>41</v>
      </c>
    </row>
    <row r="43" spans="1:6" ht="25.5" customHeight="1" x14ac:dyDescent="0.25">
      <c r="A43" s="263" t="s">
        <v>5</v>
      </c>
      <c r="B43" s="263"/>
      <c r="C43" s="263"/>
      <c r="D43" s="263"/>
      <c r="E43" s="263"/>
    </row>
    <row r="44" spans="1:6" x14ac:dyDescent="0.25">
      <c r="A44" s="105"/>
      <c r="B44" s="105"/>
      <c r="C44" s="105"/>
      <c r="D44" s="105"/>
      <c r="E44" s="105"/>
    </row>
    <row r="45" spans="1:6" ht="27" customHeight="1" x14ac:dyDescent="0.25">
      <c r="A45" s="284" t="s">
        <v>270</v>
      </c>
      <c r="B45" s="285"/>
      <c r="C45" s="285"/>
      <c r="D45" s="285"/>
      <c r="E45" s="285"/>
      <c r="F45" s="286"/>
    </row>
    <row r="46" spans="1:6" ht="25.5" x14ac:dyDescent="0.25">
      <c r="A46" s="32" t="s">
        <v>63</v>
      </c>
      <c r="B46" s="33" t="s">
        <v>258</v>
      </c>
      <c r="C46" s="33" t="s">
        <v>259</v>
      </c>
      <c r="D46" s="33" t="s">
        <v>260</v>
      </c>
      <c r="E46" s="33" t="s">
        <v>69</v>
      </c>
      <c r="F46" s="33" t="s">
        <v>261</v>
      </c>
    </row>
    <row r="47" spans="1:6" x14ac:dyDescent="0.25">
      <c r="A47" s="38" t="s">
        <v>262</v>
      </c>
      <c r="B47" s="39">
        <v>19</v>
      </c>
      <c r="C47" s="39">
        <v>10</v>
      </c>
      <c r="D47" s="39">
        <v>7</v>
      </c>
      <c r="E47" s="39">
        <v>2</v>
      </c>
      <c r="F47" s="103">
        <v>1</v>
      </c>
    </row>
    <row r="48" spans="1:6" x14ac:dyDescent="0.25">
      <c r="A48" s="39" t="s">
        <v>263</v>
      </c>
      <c r="B48" s="39">
        <v>11</v>
      </c>
      <c r="C48" s="39">
        <v>6</v>
      </c>
      <c r="D48" s="39">
        <v>5</v>
      </c>
      <c r="E48" s="39">
        <v>0</v>
      </c>
      <c r="F48" s="103">
        <v>1</v>
      </c>
    </row>
    <row r="49" spans="1:6" x14ac:dyDescent="0.25">
      <c r="A49" s="39" t="s">
        <v>72</v>
      </c>
      <c r="B49" s="39">
        <v>14</v>
      </c>
      <c r="C49" s="39">
        <v>10</v>
      </c>
      <c r="D49" s="39">
        <v>3</v>
      </c>
      <c r="E49" s="39">
        <v>1</v>
      </c>
      <c r="F49" s="103">
        <v>0</v>
      </c>
    </row>
    <row r="50" spans="1:6" x14ac:dyDescent="0.25">
      <c r="A50" s="39" t="s">
        <v>264</v>
      </c>
      <c r="B50" s="39">
        <v>6</v>
      </c>
      <c r="C50" s="39">
        <v>4</v>
      </c>
      <c r="D50" s="39">
        <v>1</v>
      </c>
      <c r="E50" s="39">
        <v>1</v>
      </c>
      <c r="F50" s="103">
        <v>0</v>
      </c>
    </row>
    <row r="51" spans="1:6" x14ac:dyDescent="0.25">
      <c r="A51" s="39" t="s">
        <v>74</v>
      </c>
      <c r="B51" s="103">
        <v>0</v>
      </c>
      <c r="C51" s="103">
        <v>0</v>
      </c>
      <c r="D51" s="103">
        <v>0</v>
      </c>
      <c r="E51" s="103">
        <v>0</v>
      </c>
      <c r="F51" s="103">
        <v>0</v>
      </c>
    </row>
    <row r="52" spans="1:6" x14ac:dyDescent="0.25">
      <c r="A52" s="39" t="s">
        <v>198</v>
      </c>
      <c r="B52" s="39">
        <v>27</v>
      </c>
      <c r="C52" s="39">
        <v>18</v>
      </c>
      <c r="D52" s="39">
        <v>8</v>
      </c>
      <c r="E52" s="39">
        <v>1</v>
      </c>
      <c r="F52" s="103">
        <v>0</v>
      </c>
    </row>
    <row r="53" spans="1:6" x14ac:dyDescent="0.25">
      <c r="A53" s="39" t="s">
        <v>76</v>
      </c>
      <c r="B53" s="39">
        <v>19</v>
      </c>
      <c r="C53" s="39">
        <v>17</v>
      </c>
      <c r="D53" s="39">
        <v>0</v>
      </c>
      <c r="E53" s="39">
        <v>2</v>
      </c>
      <c r="F53" s="103">
        <v>0</v>
      </c>
    </row>
    <row r="54" spans="1:6" x14ac:dyDescent="0.25">
      <c r="A54" s="39" t="s">
        <v>77</v>
      </c>
      <c r="B54" s="39">
        <v>9</v>
      </c>
      <c r="C54" s="39">
        <v>6</v>
      </c>
      <c r="D54" s="39">
        <v>3</v>
      </c>
      <c r="E54" s="39">
        <v>0</v>
      </c>
      <c r="F54" s="103">
        <v>0</v>
      </c>
    </row>
    <row r="55" spans="1:6" x14ac:dyDescent="0.25">
      <c r="A55" s="39" t="s">
        <v>78</v>
      </c>
      <c r="B55" s="39">
        <v>2</v>
      </c>
      <c r="C55" s="39">
        <v>2</v>
      </c>
      <c r="D55" s="39">
        <v>0</v>
      </c>
      <c r="E55" s="39">
        <v>0</v>
      </c>
      <c r="F55" s="103">
        <v>0</v>
      </c>
    </row>
    <row r="56" spans="1:6" x14ac:dyDescent="0.25">
      <c r="A56" s="39" t="s">
        <v>79</v>
      </c>
      <c r="B56" s="39">
        <v>21</v>
      </c>
      <c r="C56" s="39">
        <v>17</v>
      </c>
      <c r="D56" s="39">
        <v>1</v>
      </c>
      <c r="E56" s="39">
        <v>3</v>
      </c>
      <c r="F56" s="103">
        <v>0</v>
      </c>
    </row>
    <row r="57" spans="1:6" x14ac:dyDescent="0.25">
      <c r="A57" s="39" t="s">
        <v>80</v>
      </c>
      <c r="B57" s="39">
        <v>18</v>
      </c>
      <c r="C57" s="39">
        <v>10</v>
      </c>
      <c r="D57" s="39">
        <v>6</v>
      </c>
      <c r="E57" s="39">
        <v>2</v>
      </c>
      <c r="F57" s="103">
        <v>0</v>
      </c>
    </row>
    <row r="58" spans="1:6" x14ac:dyDescent="0.25">
      <c r="A58" s="39" t="s">
        <v>81</v>
      </c>
      <c r="B58" s="39">
        <v>7</v>
      </c>
      <c r="C58" s="39">
        <v>6</v>
      </c>
      <c r="D58" s="39">
        <v>0</v>
      </c>
      <c r="E58" s="39">
        <v>1</v>
      </c>
      <c r="F58" s="103">
        <v>0</v>
      </c>
    </row>
    <row r="59" spans="1:6" x14ac:dyDescent="0.25">
      <c r="A59" s="39" t="s">
        <v>82</v>
      </c>
      <c r="B59" s="39">
        <v>9</v>
      </c>
      <c r="C59" s="39">
        <v>8</v>
      </c>
      <c r="D59" s="39">
        <v>1</v>
      </c>
      <c r="E59" s="39">
        <v>0</v>
      </c>
      <c r="F59" s="103">
        <v>0</v>
      </c>
    </row>
    <row r="60" spans="1:6" x14ac:dyDescent="0.25">
      <c r="A60" s="43" t="s">
        <v>83</v>
      </c>
      <c r="B60" s="44">
        <f>SUM(B47:B59)</f>
        <v>162</v>
      </c>
      <c r="C60" s="44">
        <f t="shared" ref="C60:F60" si="0">SUM(C47:C59)</f>
        <v>114</v>
      </c>
      <c r="D60" s="44">
        <f t="shared" si="0"/>
        <v>35</v>
      </c>
      <c r="E60" s="44">
        <f t="shared" si="0"/>
        <v>13</v>
      </c>
      <c r="F60" s="44">
        <f t="shared" si="0"/>
        <v>2</v>
      </c>
    </row>
    <row r="61" spans="1:6" x14ac:dyDescent="0.25">
      <c r="A61" s="39" t="s">
        <v>84</v>
      </c>
      <c r="B61" s="39">
        <v>2</v>
      </c>
      <c r="C61" s="39">
        <v>1</v>
      </c>
      <c r="D61" s="39">
        <v>0</v>
      </c>
      <c r="E61" s="39">
        <v>1</v>
      </c>
      <c r="F61" s="103">
        <v>0</v>
      </c>
    </row>
    <row r="62" spans="1:6" x14ac:dyDescent="0.25">
      <c r="A62" s="39" t="s">
        <v>85</v>
      </c>
      <c r="B62" s="39">
        <v>0</v>
      </c>
      <c r="C62" s="39">
        <v>0</v>
      </c>
      <c r="D62" s="39">
        <v>0</v>
      </c>
      <c r="E62" s="39">
        <v>0</v>
      </c>
      <c r="F62" s="39">
        <v>0</v>
      </c>
    </row>
    <row r="63" spans="1:6" x14ac:dyDescent="0.25">
      <c r="A63" s="39" t="s">
        <v>200</v>
      </c>
      <c r="B63" s="39">
        <v>0</v>
      </c>
      <c r="C63" s="39">
        <v>0</v>
      </c>
      <c r="D63" s="39">
        <v>0</v>
      </c>
      <c r="E63" s="39">
        <v>0</v>
      </c>
      <c r="F63" s="39">
        <v>0</v>
      </c>
    </row>
    <row r="64" spans="1:6" x14ac:dyDescent="0.25">
      <c r="A64" s="39" t="s">
        <v>86</v>
      </c>
      <c r="B64" s="39">
        <v>0</v>
      </c>
      <c r="C64" s="39">
        <v>0</v>
      </c>
      <c r="D64" s="39">
        <v>0</v>
      </c>
      <c r="E64" s="39">
        <v>0</v>
      </c>
      <c r="F64" s="39">
        <v>0</v>
      </c>
    </row>
    <row r="65" spans="1:6" x14ac:dyDescent="0.25">
      <c r="A65" s="39" t="s">
        <v>87</v>
      </c>
      <c r="B65" s="39">
        <v>5</v>
      </c>
      <c r="C65" s="39">
        <v>5</v>
      </c>
      <c r="D65" s="39">
        <v>0</v>
      </c>
      <c r="E65" s="39">
        <v>0</v>
      </c>
      <c r="F65" s="103">
        <v>0</v>
      </c>
    </row>
    <row r="66" spans="1:6" x14ac:dyDescent="0.25">
      <c r="A66" s="43" t="s">
        <v>89</v>
      </c>
      <c r="B66" s="44">
        <f>SUM(B60:B65)</f>
        <v>169</v>
      </c>
      <c r="C66" s="44">
        <f t="shared" ref="C66:F66" si="1">SUM(C60:C65)</f>
        <v>120</v>
      </c>
      <c r="D66" s="44">
        <f t="shared" si="1"/>
        <v>35</v>
      </c>
      <c r="E66" s="44">
        <f t="shared" si="1"/>
        <v>14</v>
      </c>
      <c r="F66" s="44">
        <f t="shared" si="1"/>
        <v>2</v>
      </c>
    </row>
  </sheetData>
  <customSheetViews>
    <customSheetView guid="{5C1AC1D3-85B3-4E04-85A0-6DC6BB9B9281}" showPageBreaks="1" showGridLines="0" view="pageBreakPreview">
      <selection sqref="A1:F1"/>
      <pageMargins left="0.7" right="0.7" top="0.75" bottom="0.75" header="0.3" footer="0.3"/>
      <pageSetup paperSize="9" scale="69" orientation="portrait" horizontalDpi="90" verticalDpi="90" r:id="rId1"/>
    </customSheetView>
    <customSheetView guid="{7EC37734-A9CE-4FFC-AA9D-42870EAB5D9B}" showPageBreaks="1" showGridLines="0" view="pageBreakPreview" topLeftCell="A40">
      <selection activeCell="B60" sqref="B60:B65"/>
      <pageMargins left="0.7" right="0.7" top="0.75" bottom="0.75" header="0.3" footer="0.3"/>
      <pageSetup paperSize="9" scale="69" orientation="portrait" horizontalDpi="90" verticalDpi="90" r:id="rId2"/>
    </customSheetView>
  </customSheetViews>
  <mergeCells count="8">
    <mergeCell ref="A45:F45"/>
    <mergeCell ref="A1:F1"/>
    <mergeCell ref="A43:E43"/>
    <mergeCell ref="A27:B27"/>
    <mergeCell ref="A32:B32"/>
    <mergeCell ref="A25:D25"/>
    <mergeCell ref="A14:E14"/>
    <mergeCell ref="A4:E4"/>
  </mergeCells>
  <hyperlinks>
    <hyperlink ref="F2" location="Sommaire!A1" display="sommaire"/>
  </hyperlinks>
  <pageMargins left="0.7" right="0.7" top="0.75" bottom="0.75" header="0.3" footer="0.3"/>
  <pageSetup paperSize="9" scale="69" orientation="portrait" horizontalDpi="90" verticalDpi="9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7" tint="0.59999389629810485"/>
  </sheetPr>
  <dimension ref="A1:F66"/>
  <sheetViews>
    <sheetView showGridLines="0" view="pageBreakPreview" zoomScaleNormal="100" zoomScaleSheetLayoutView="100" workbookViewId="0">
      <selection sqref="A1:F1"/>
    </sheetView>
  </sheetViews>
  <sheetFormatPr baseColWidth="10" defaultRowHeight="15" x14ac:dyDescent="0.25"/>
  <cols>
    <col min="1" max="1" width="51.7109375" customWidth="1"/>
    <col min="5" max="5" width="15" customWidth="1"/>
  </cols>
  <sheetData>
    <row r="1" spans="1:6" ht="15.75" customHeight="1" x14ac:dyDescent="0.25">
      <c r="A1" s="252" t="s">
        <v>10</v>
      </c>
      <c r="B1" s="252"/>
      <c r="C1" s="252"/>
      <c r="D1" s="252"/>
      <c r="E1" s="252"/>
      <c r="F1" s="252"/>
    </row>
    <row r="2" spans="1:6" x14ac:dyDescent="0.25">
      <c r="F2" s="85" t="s">
        <v>128</v>
      </c>
    </row>
    <row r="3" spans="1:6" s="13" customFormat="1" x14ac:dyDescent="0.25">
      <c r="A3" s="12" t="s">
        <v>56</v>
      </c>
    </row>
    <row r="4" spans="1:6" s="143" customFormat="1" ht="35.25" customHeight="1" x14ac:dyDescent="0.25">
      <c r="A4" s="287" t="s">
        <v>298</v>
      </c>
      <c r="B4" s="287"/>
      <c r="C4" s="287"/>
      <c r="D4" s="287"/>
      <c r="E4" s="287"/>
    </row>
    <row r="6" spans="1:6" x14ac:dyDescent="0.25">
      <c r="A6" s="1" t="s">
        <v>1</v>
      </c>
      <c r="B6" s="2" t="s">
        <v>45</v>
      </c>
      <c r="C6" s="2" t="s">
        <v>46</v>
      </c>
      <c r="D6" s="9" t="s">
        <v>29</v>
      </c>
      <c r="E6" s="2" t="s">
        <v>54</v>
      </c>
    </row>
    <row r="7" spans="1:6" s="142" customFormat="1" x14ac:dyDescent="0.25">
      <c r="A7" s="144" t="s">
        <v>51</v>
      </c>
      <c r="B7" s="145">
        <v>1642</v>
      </c>
      <c r="C7" s="145">
        <v>78</v>
      </c>
      <c r="D7" s="145">
        <v>1720</v>
      </c>
      <c r="E7" s="149" t="s">
        <v>238</v>
      </c>
    </row>
    <row r="8" spans="1:6" s="142" customFormat="1" x14ac:dyDescent="0.25">
      <c r="A8" s="144" t="s">
        <v>52</v>
      </c>
      <c r="B8" s="145">
        <v>0</v>
      </c>
      <c r="C8" s="145">
        <v>0</v>
      </c>
      <c r="D8" s="145">
        <v>0</v>
      </c>
      <c r="E8" s="149" t="s">
        <v>223</v>
      </c>
    </row>
    <row r="9" spans="1:6" s="142" customFormat="1" x14ac:dyDescent="0.25">
      <c r="A9" s="144" t="s">
        <v>53</v>
      </c>
      <c r="B9" s="145">
        <v>0</v>
      </c>
      <c r="C9" s="145">
        <v>0</v>
      </c>
      <c r="D9" s="145">
        <v>0</v>
      </c>
      <c r="E9" s="149" t="s">
        <v>223</v>
      </c>
    </row>
    <row r="10" spans="1:6" s="142" customFormat="1" x14ac:dyDescent="0.25">
      <c r="A10" s="146" t="s">
        <v>29</v>
      </c>
      <c r="B10" s="145">
        <v>1642</v>
      </c>
      <c r="C10" s="145">
        <v>78</v>
      </c>
      <c r="D10" s="145">
        <v>1720</v>
      </c>
      <c r="E10" s="149" t="s">
        <v>238</v>
      </c>
    </row>
    <row r="11" spans="1:6" s="142" customFormat="1" x14ac:dyDescent="0.25">
      <c r="A11" s="147" t="s">
        <v>48</v>
      </c>
      <c r="B11" s="145">
        <v>8</v>
      </c>
      <c r="C11" s="145">
        <v>0</v>
      </c>
      <c r="D11" s="145">
        <v>8</v>
      </c>
      <c r="E11" s="148" t="s">
        <v>296</v>
      </c>
    </row>
    <row r="12" spans="1:6" s="142" customFormat="1" x14ac:dyDescent="0.25">
      <c r="A12" s="147" t="s">
        <v>49</v>
      </c>
      <c r="B12" s="145">
        <v>53</v>
      </c>
      <c r="C12" s="145">
        <v>0</v>
      </c>
      <c r="D12" s="145">
        <v>53</v>
      </c>
      <c r="E12" s="148" t="s">
        <v>296</v>
      </c>
    </row>
    <row r="13" spans="1:6" s="142" customFormat="1" x14ac:dyDescent="0.25">
      <c r="A13" s="147" t="s">
        <v>50</v>
      </c>
      <c r="B13" s="145">
        <v>1466</v>
      </c>
      <c r="C13" s="145">
        <v>67</v>
      </c>
      <c r="D13" s="145">
        <v>1533</v>
      </c>
      <c r="E13" s="148" t="s">
        <v>296</v>
      </c>
    </row>
    <row r="14" spans="1:6" x14ac:dyDescent="0.25">
      <c r="A14" s="257" t="s">
        <v>47</v>
      </c>
      <c r="B14" s="257"/>
      <c r="C14" s="257"/>
      <c r="D14" s="257"/>
      <c r="E14" s="257"/>
    </row>
    <row r="16" spans="1:6" x14ac:dyDescent="0.25">
      <c r="A16" s="1" t="s">
        <v>2</v>
      </c>
      <c r="B16" s="2" t="s">
        <v>45</v>
      </c>
      <c r="C16" s="2" t="s">
        <v>46</v>
      </c>
      <c r="D16" s="9" t="s">
        <v>29</v>
      </c>
    </row>
    <row r="17" spans="1:4" s="142" customFormat="1" x14ac:dyDescent="0.25">
      <c r="A17" s="150" t="s">
        <v>281</v>
      </c>
      <c r="B17" s="158">
        <v>1453</v>
      </c>
      <c r="C17" s="158">
        <v>52</v>
      </c>
      <c r="D17" s="158">
        <v>1505</v>
      </c>
    </row>
    <row r="18" spans="1:4" s="142" customFormat="1" x14ac:dyDescent="0.25">
      <c r="A18" s="150" t="s">
        <v>282</v>
      </c>
      <c r="B18" s="158">
        <v>1068</v>
      </c>
      <c r="C18" s="158">
        <v>33</v>
      </c>
      <c r="D18" s="158">
        <v>1101</v>
      </c>
    </row>
    <row r="19" spans="1:4" s="142" customFormat="1" ht="26.25" x14ac:dyDescent="0.25">
      <c r="A19" s="150" t="s">
        <v>283</v>
      </c>
      <c r="B19" s="158">
        <v>41</v>
      </c>
      <c r="C19" s="158">
        <v>2</v>
      </c>
      <c r="D19" s="158">
        <v>43</v>
      </c>
    </row>
    <row r="20" spans="1:4" s="142" customFormat="1" ht="26.25" x14ac:dyDescent="0.25">
      <c r="A20" s="150" t="s">
        <v>284</v>
      </c>
      <c r="B20" s="158">
        <v>31</v>
      </c>
      <c r="C20" s="158">
        <v>2</v>
      </c>
      <c r="D20" s="158">
        <v>33</v>
      </c>
    </row>
    <row r="22" spans="1:4" x14ac:dyDescent="0.25">
      <c r="A22" s="1" t="s">
        <v>3</v>
      </c>
      <c r="B22" s="2" t="s">
        <v>45</v>
      </c>
      <c r="C22" s="2" t="s">
        <v>46</v>
      </c>
      <c r="D22" s="9" t="s">
        <v>29</v>
      </c>
    </row>
    <row r="23" spans="1:4" ht="26.25" x14ac:dyDescent="0.25">
      <c r="A23" s="7" t="s">
        <v>42</v>
      </c>
      <c r="B23" s="157">
        <v>3341</v>
      </c>
      <c r="C23" s="157">
        <v>160</v>
      </c>
      <c r="D23" s="157">
        <v>3501</v>
      </c>
    </row>
    <row r="24" spans="1:4" ht="26.25" x14ac:dyDescent="0.25">
      <c r="A24" s="7" t="s">
        <v>43</v>
      </c>
      <c r="B24" s="157">
        <v>1918</v>
      </c>
      <c r="C24" s="157">
        <v>84</v>
      </c>
      <c r="D24" s="157">
        <v>2002</v>
      </c>
    </row>
    <row r="25" spans="1:4" x14ac:dyDescent="0.25">
      <c r="A25" s="257" t="s">
        <v>41</v>
      </c>
      <c r="B25" s="257"/>
      <c r="C25" s="257"/>
      <c r="D25" s="257"/>
    </row>
    <row r="27" spans="1:4" x14ac:dyDescent="0.25">
      <c r="A27" s="264" t="s">
        <v>44</v>
      </c>
      <c r="B27" s="265"/>
    </row>
    <row r="28" spans="1:4" s="142" customFormat="1" x14ac:dyDescent="0.25">
      <c r="A28" s="144" t="s">
        <v>0</v>
      </c>
      <c r="B28" s="151">
        <v>39</v>
      </c>
    </row>
    <row r="29" spans="1:4" s="142" customFormat="1" x14ac:dyDescent="0.25">
      <c r="A29" s="144" t="s">
        <v>38</v>
      </c>
      <c r="B29" s="151">
        <v>46</v>
      </c>
    </row>
    <row r="30" spans="1:4" s="142" customFormat="1" x14ac:dyDescent="0.25">
      <c r="A30" s="144" t="s">
        <v>39</v>
      </c>
      <c r="B30" s="151">
        <v>2</v>
      </c>
    </row>
    <row r="31" spans="1:4" s="142" customFormat="1" x14ac:dyDescent="0.25">
      <c r="A31" s="152" t="s">
        <v>29</v>
      </c>
      <c r="B31" s="151">
        <v>87</v>
      </c>
    </row>
    <row r="32" spans="1:4" ht="24.75" customHeight="1" x14ac:dyDescent="0.25">
      <c r="A32" s="263" t="s">
        <v>40</v>
      </c>
      <c r="B32" s="263"/>
    </row>
    <row r="34" spans="1:6" ht="25.5" x14ac:dyDescent="0.25">
      <c r="A34" s="1" t="s">
        <v>4</v>
      </c>
      <c r="B34" s="2" t="s">
        <v>26</v>
      </c>
      <c r="C34" s="2" t="s">
        <v>27</v>
      </c>
      <c r="D34" s="2" t="s">
        <v>28</v>
      </c>
      <c r="E34" s="3" t="s">
        <v>29</v>
      </c>
    </row>
    <row r="35" spans="1:6" s="142" customFormat="1" x14ac:dyDescent="0.25">
      <c r="A35" s="153" t="s">
        <v>30</v>
      </c>
      <c r="B35" s="145">
        <v>493</v>
      </c>
      <c r="C35" s="145">
        <v>0</v>
      </c>
      <c r="D35" s="145">
        <v>0</v>
      </c>
      <c r="E35" s="145">
        <v>493</v>
      </c>
    </row>
    <row r="36" spans="1:6" s="142" customFormat="1" x14ac:dyDescent="0.25">
      <c r="A36" s="153" t="s">
        <v>31</v>
      </c>
      <c r="B36" s="145">
        <v>3</v>
      </c>
      <c r="C36" s="145">
        <v>0</v>
      </c>
      <c r="D36" s="145">
        <v>0</v>
      </c>
      <c r="E36" s="145">
        <v>3</v>
      </c>
    </row>
    <row r="37" spans="1:6" s="142" customFormat="1" x14ac:dyDescent="0.25">
      <c r="A37" s="153" t="s">
        <v>32</v>
      </c>
      <c r="B37" s="145">
        <v>43</v>
      </c>
      <c r="C37" s="145">
        <v>0</v>
      </c>
      <c r="D37" s="145">
        <v>0</v>
      </c>
      <c r="E37" s="145">
        <v>43</v>
      </c>
    </row>
    <row r="38" spans="1:6" s="142" customFormat="1" x14ac:dyDescent="0.25">
      <c r="A38" s="153" t="s">
        <v>33</v>
      </c>
      <c r="B38" s="145">
        <v>36</v>
      </c>
      <c r="C38" s="145">
        <v>0</v>
      </c>
      <c r="D38" s="145">
        <v>0</v>
      </c>
      <c r="E38" s="145">
        <v>36</v>
      </c>
    </row>
    <row r="39" spans="1:6" s="142" customFormat="1" x14ac:dyDescent="0.25">
      <c r="A39" s="153" t="s">
        <v>34</v>
      </c>
      <c r="B39" s="145">
        <v>47</v>
      </c>
      <c r="C39" s="145">
        <v>0</v>
      </c>
      <c r="D39" s="145">
        <v>0</v>
      </c>
      <c r="E39" s="145">
        <v>47</v>
      </c>
    </row>
    <row r="40" spans="1:6" s="142" customFormat="1" x14ac:dyDescent="0.25">
      <c r="A40" s="153" t="s">
        <v>35</v>
      </c>
      <c r="B40" s="145">
        <v>251</v>
      </c>
      <c r="C40" s="145">
        <v>0</v>
      </c>
      <c r="D40" s="145">
        <v>0</v>
      </c>
      <c r="E40" s="145">
        <v>251</v>
      </c>
    </row>
    <row r="41" spans="1:6" s="142" customFormat="1" x14ac:dyDescent="0.25">
      <c r="A41" s="154" t="s">
        <v>36</v>
      </c>
      <c r="B41" s="145">
        <v>873</v>
      </c>
      <c r="C41" s="145">
        <v>0</v>
      </c>
      <c r="D41" s="145">
        <v>0</v>
      </c>
      <c r="E41" s="155">
        <v>873</v>
      </c>
    </row>
    <row r="42" spans="1:6" s="142" customFormat="1" x14ac:dyDescent="0.25">
      <c r="A42" s="154" t="s">
        <v>37</v>
      </c>
      <c r="B42" s="143">
        <v>848</v>
      </c>
      <c r="C42" s="155">
        <v>0</v>
      </c>
      <c r="D42" s="155">
        <v>0</v>
      </c>
      <c r="E42" s="159">
        <v>848</v>
      </c>
    </row>
    <row r="43" spans="1:6" ht="25.5" customHeight="1" x14ac:dyDescent="0.25">
      <c r="A43" s="263" t="s">
        <v>5</v>
      </c>
      <c r="B43" s="263"/>
      <c r="C43" s="263"/>
      <c r="D43" s="263"/>
      <c r="E43" s="263"/>
    </row>
    <row r="44" spans="1:6" x14ac:dyDescent="0.25">
      <c r="A44" s="105"/>
      <c r="B44" s="105"/>
      <c r="C44" s="105"/>
      <c r="D44" s="105"/>
      <c r="E44" s="105"/>
    </row>
    <row r="45" spans="1:6" ht="27" customHeight="1" x14ac:dyDescent="0.25">
      <c r="A45" s="284" t="s">
        <v>271</v>
      </c>
      <c r="B45" s="285"/>
      <c r="C45" s="285"/>
      <c r="D45" s="285"/>
      <c r="E45" s="285"/>
      <c r="F45" s="286"/>
    </row>
    <row r="46" spans="1:6" ht="25.5" x14ac:dyDescent="0.25">
      <c r="A46" s="32" t="s">
        <v>63</v>
      </c>
      <c r="B46" s="33" t="s">
        <v>258</v>
      </c>
      <c r="C46" s="33" t="s">
        <v>259</v>
      </c>
      <c r="D46" s="33" t="s">
        <v>260</v>
      </c>
      <c r="E46" s="33" t="s">
        <v>69</v>
      </c>
      <c r="F46" s="33" t="s">
        <v>261</v>
      </c>
    </row>
    <row r="47" spans="1:6" x14ac:dyDescent="0.25">
      <c r="A47" s="38" t="s">
        <v>262</v>
      </c>
      <c r="B47" s="39">
        <v>24</v>
      </c>
      <c r="C47" s="39">
        <v>8</v>
      </c>
      <c r="D47" s="39">
        <v>10</v>
      </c>
      <c r="E47" s="39">
        <v>6</v>
      </c>
      <c r="F47" s="103">
        <v>0</v>
      </c>
    </row>
    <row r="48" spans="1:6" x14ac:dyDescent="0.25">
      <c r="A48" s="39" t="s">
        <v>263</v>
      </c>
      <c r="B48" s="39">
        <v>10</v>
      </c>
      <c r="C48" s="39">
        <v>5</v>
      </c>
      <c r="D48" s="39">
        <v>1</v>
      </c>
      <c r="E48" s="39">
        <v>4</v>
      </c>
      <c r="F48" s="103">
        <v>0</v>
      </c>
    </row>
    <row r="49" spans="1:6" x14ac:dyDescent="0.25">
      <c r="A49" s="39" t="s">
        <v>72</v>
      </c>
      <c r="B49" s="39">
        <v>8</v>
      </c>
      <c r="C49" s="39">
        <v>4</v>
      </c>
      <c r="D49" s="39">
        <v>3</v>
      </c>
      <c r="E49" s="39">
        <v>1</v>
      </c>
      <c r="F49" s="103">
        <v>0</v>
      </c>
    </row>
    <row r="50" spans="1:6" x14ac:dyDescent="0.25">
      <c r="A50" s="39" t="s">
        <v>264</v>
      </c>
      <c r="B50" s="39">
        <v>9</v>
      </c>
      <c r="C50" s="39">
        <v>4</v>
      </c>
      <c r="D50" s="39">
        <v>2</v>
      </c>
      <c r="E50" s="39">
        <v>3</v>
      </c>
      <c r="F50" s="103">
        <v>0</v>
      </c>
    </row>
    <row r="51" spans="1:6" x14ac:dyDescent="0.25">
      <c r="A51" s="39" t="s">
        <v>74</v>
      </c>
      <c r="B51" s="103"/>
      <c r="C51" s="103"/>
      <c r="D51" s="103"/>
      <c r="E51" s="103"/>
      <c r="F51" s="103"/>
    </row>
    <row r="52" spans="1:6" x14ac:dyDescent="0.25">
      <c r="A52" s="39" t="s">
        <v>198</v>
      </c>
      <c r="B52" s="39">
        <v>16</v>
      </c>
      <c r="C52" s="39">
        <v>7</v>
      </c>
      <c r="D52" s="39">
        <v>6</v>
      </c>
      <c r="E52" s="39">
        <v>3</v>
      </c>
      <c r="F52" s="103">
        <v>0</v>
      </c>
    </row>
    <row r="53" spans="1:6" x14ac:dyDescent="0.25">
      <c r="A53" s="39" t="s">
        <v>76</v>
      </c>
      <c r="B53" s="39">
        <v>10</v>
      </c>
      <c r="C53" s="39">
        <v>6</v>
      </c>
      <c r="D53" s="39">
        <v>4</v>
      </c>
      <c r="E53" s="39">
        <v>0</v>
      </c>
      <c r="F53" s="103">
        <v>0</v>
      </c>
    </row>
    <row r="54" spans="1:6" x14ac:dyDescent="0.25">
      <c r="A54" s="39" t="s">
        <v>77</v>
      </c>
      <c r="B54" s="39">
        <v>29</v>
      </c>
      <c r="C54" s="39">
        <v>15</v>
      </c>
      <c r="D54" s="39">
        <v>9</v>
      </c>
      <c r="E54" s="39">
        <v>5</v>
      </c>
      <c r="F54" s="103">
        <v>1</v>
      </c>
    </row>
    <row r="55" spans="1:6" x14ac:dyDescent="0.25">
      <c r="A55" s="39" t="s">
        <v>78</v>
      </c>
      <c r="B55" s="39">
        <v>11</v>
      </c>
      <c r="C55" s="39">
        <v>7</v>
      </c>
      <c r="D55" s="39">
        <v>2</v>
      </c>
      <c r="E55" s="39">
        <v>2</v>
      </c>
      <c r="F55" s="103">
        <v>1</v>
      </c>
    </row>
    <row r="56" spans="1:6" x14ac:dyDescent="0.25">
      <c r="A56" s="39" t="s">
        <v>79</v>
      </c>
      <c r="B56" s="39">
        <v>18</v>
      </c>
      <c r="C56" s="39">
        <v>13</v>
      </c>
      <c r="D56" s="39">
        <v>5</v>
      </c>
      <c r="E56" s="39">
        <v>0</v>
      </c>
      <c r="F56" s="103">
        <v>0</v>
      </c>
    </row>
    <row r="57" spans="1:6" x14ac:dyDescent="0.25">
      <c r="A57" s="39" t="s">
        <v>80</v>
      </c>
      <c r="B57" s="39">
        <v>12</v>
      </c>
      <c r="C57" s="39">
        <v>10</v>
      </c>
      <c r="D57" s="39">
        <v>2</v>
      </c>
      <c r="E57" s="39">
        <v>0</v>
      </c>
      <c r="F57" s="103">
        <v>0</v>
      </c>
    </row>
    <row r="58" spans="1:6" x14ac:dyDescent="0.25">
      <c r="A58" s="39" t="s">
        <v>81</v>
      </c>
      <c r="B58" s="39">
        <v>7</v>
      </c>
      <c r="C58" s="39">
        <v>3</v>
      </c>
      <c r="D58" s="39">
        <v>3</v>
      </c>
      <c r="E58" s="39">
        <v>1</v>
      </c>
      <c r="F58" s="103">
        <v>0</v>
      </c>
    </row>
    <row r="59" spans="1:6" x14ac:dyDescent="0.25">
      <c r="A59" s="39" t="s">
        <v>82</v>
      </c>
      <c r="B59" s="39">
        <v>14</v>
      </c>
      <c r="C59" s="39">
        <v>6</v>
      </c>
      <c r="D59" s="39">
        <v>1</v>
      </c>
      <c r="E59" s="39">
        <v>7</v>
      </c>
      <c r="F59" s="103">
        <v>0</v>
      </c>
    </row>
    <row r="60" spans="1:6" x14ac:dyDescent="0.25">
      <c r="A60" s="43" t="s">
        <v>83</v>
      </c>
      <c r="B60" s="44">
        <f>SUM(B47:B59)</f>
        <v>168</v>
      </c>
      <c r="C60" s="44">
        <f t="shared" ref="C60:F60" si="0">SUM(C47:C59)</f>
        <v>88</v>
      </c>
      <c r="D60" s="44">
        <f t="shared" si="0"/>
        <v>48</v>
      </c>
      <c r="E60" s="44">
        <f t="shared" si="0"/>
        <v>32</v>
      </c>
      <c r="F60" s="44">
        <f t="shared" si="0"/>
        <v>2</v>
      </c>
    </row>
    <row r="61" spans="1:6" x14ac:dyDescent="0.25">
      <c r="A61" s="39" t="s">
        <v>84</v>
      </c>
      <c r="B61" s="39">
        <v>1</v>
      </c>
      <c r="C61" s="39">
        <v>0</v>
      </c>
      <c r="D61" s="39">
        <v>1</v>
      </c>
      <c r="E61" s="39">
        <v>0</v>
      </c>
      <c r="F61" s="103">
        <v>0</v>
      </c>
    </row>
    <row r="62" spans="1:6" x14ac:dyDescent="0.25">
      <c r="A62" s="39" t="s">
        <v>85</v>
      </c>
      <c r="B62" s="39">
        <v>0</v>
      </c>
      <c r="C62" s="39">
        <v>0</v>
      </c>
      <c r="D62" s="39">
        <v>0</v>
      </c>
      <c r="E62" s="39">
        <v>0</v>
      </c>
      <c r="F62" s="103">
        <v>0</v>
      </c>
    </row>
    <row r="63" spans="1:6" x14ac:dyDescent="0.25">
      <c r="A63" s="39" t="s">
        <v>200</v>
      </c>
      <c r="B63" s="39">
        <v>0</v>
      </c>
      <c r="C63" s="39">
        <v>0</v>
      </c>
      <c r="D63" s="39">
        <v>0</v>
      </c>
      <c r="E63" s="39">
        <v>0</v>
      </c>
      <c r="F63" s="103">
        <v>0</v>
      </c>
    </row>
    <row r="64" spans="1:6" x14ac:dyDescent="0.25">
      <c r="A64" s="39" t="s">
        <v>86</v>
      </c>
      <c r="B64" s="39">
        <v>0</v>
      </c>
      <c r="C64" s="39">
        <v>0</v>
      </c>
      <c r="D64" s="39">
        <v>0</v>
      </c>
      <c r="E64" s="39">
        <v>0</v>
      </c>
      <c r="F64" s="103">
        <v>0</v>
      </c>
    </row>
    <row r="65" spans="1:6" x14ac:dyDescent="0.25">
      <c r="A65" s="39" t="s">
        <v>87</v>
      </c>
      <c r="B65" s="39">
        <v>0</v>
      </c>
      <c r="C65" s="39">
        <v>0</v>
      </c>
      <c r="D65" s="39">
        <v>0</v>
      </c>
      <c r="E65" s="39">
        <v>0</v>
      </c>
      <c r="F65" s="103">
        <v>0</v>
      </c>
    </row>
    <row r="66" spans="1:6" x14ac:dyDescent="0.25">
      <c r="A66" s="43" t="s">
        <v>89</v>
      </c>
      <c r="B66" s="44">
        <f>SUM(B60:B65)</f>
        <v>169</v>
      </c>
      <c r="C66" s="44">
        <f t="shared" ref="C66:F66" si="1">SUM(C60:C65)</f>
        <v>88</v>
      </c>
      <c r="D66" s="44">
        <f t="shared" si="1"/>
        <v>49</v>
      </c>
      <c r="E66" s="44">
        <f t="shared" si="1"/>
        <v>32</v>
      </c>
      <c r="F66" s="44">
        <f t="shared" si="1"/>
        <v>2</v>
      </c>
    </row>
  </sheetData>
  <customSheetViews>
    <customSheetView guid="{5C1AC1D3-85B3-4E04-85A0-6DC6BB9B9281}" showPageBreaks="1" showGridLines="0" view="pageBreakPreview">
      <selection sqref="A1:F1"/>
      <pageMargins left="0.7" right="0.7" top="0.75" bottom="0.75" header="0.3" footer="0.3"/>
      <pageSetup paperSize="9" scale="69" orientation="portrait" horizontalDpi="90" verticalDpi="90" r:id="rId1"/>
    </customSheetView>
    <customSheetView guid="{7EC37734-A9CE-4FFC-AA9D-42870EAB5D9B}" showPageBreaks="1" showGridLines="0" view="pageBreakPreview" topLeftCell="A37">
      <selection activeCell="C47" sqref="C47:C59"/>
      <pageMargins left="0.7" right="0.7" top="0.75" bottom="0.75" header="0.3" footer="0.3"/>
      <pageSetup paperSize="9" scale="69" orientation="portrait" horizontalDpi="90" verticalDpi="90" r:id="rId2"/>
    </customSheetView>
  </customSheetViews>
  <mergeCells count="8">
    <mergeCell ref="A45:F45"/>
    <mergeCell ref="A1:F1"/>
    <mergeCell ref="A43:E43"/>
    <mergeCell ref="A27:B27"/>
    <mergeCell ref="A32:B32"/>
    <mergeCell ref="A25:D25"/>
    <mergeCell ref="A14:E14"/>
    <mergeCell ref="A4:E4"/>
  </mergeCells>
  <hyperlinks>
    <hyperlink ref="F2" location="Sommaire!A1" display="sommaire"/>
  </hyperlinks>
  <pageMargins left="0.7" right="0.7" top="0.75" bottom="0.75" header="0.3" footer="0.3"/>
  <pageSetup paperSize="9" scale="68" orientation="portrait" horizontalDpi="90" verticalDpi="9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x14ac:dyDescent="0.25">
      <c r="A1" s="252" t="s">
        <v>11</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2546</v>
      </c>
      <c r="C7" s="16">
        <v>184</v>
      </c>
      <c r="D7" s="16">
        <v>2730</v>
      </c>
      <c r="E7" s="102" t="s">
        <v>239</v>
      </c>
    </row>
    <row r="8" spans="1:7" x14ac:dyDescent="0.25">
      <c r="A8" s="7" t="s">
        <v>52</v>
      </c>
      <c r="B8" s="16">
        <v>2139</v>
      </c>
      <c r="C8" s="16">
        <v>166</v>
      </c>
      <c r="D8" s="16">
        <v>2305</v>
      </c>
      <c r="E8" s="102" t="s">
        <v>240</v>
      </c>
    </row>
    <row r="9" spans="1:7" x14ac:dyDescent="0.25">
      <c r="A9" s="7" t="s">
        <v>53</v>
      </c>
      <c r="B9" s="16">
        <v>2515</v>
      </c>
      <c r="C9" s="16">
        <v>151</v>
      </c>
      <c r="D9" s="16">
        <v>2666</v>
      </c>
      <c r="E9" s="102" t="s">
        <v>241</v>
      </c>
    </row>
    <row r="10" spans="1:7" x14ac:dyDescent="0.25">
      <c r="A10" s="11" t="s">
        <v>29</v>
      </c>
      <c r="B10" s="16">
        <v>7200</v>
      </c>
      <c r="C10" s="16">
        <v>501</v>
      </c>
      <c r="D10" s="16">
        <v>7701</v>
      </c>
      <c r="E10" s="102" t="s">
        <v>242</v>
      </c>
    </row>
    <row r="11" spans="1:7" x14ac:dyDescent="0.25">
      <c r="A11" s="10" t="s">
        <v>48</v>
      </c>
      <c r="B11" s="16">
        <v>6</v>
      </c>
      <c r="C11" s="16">
        <v>2</v>
      </c>
      <c r="D11" s="16">
        <v>8</v>
      </c>
      <c r="E11" s="130" t="s">
        <v>95</v>
      </c>
    </row>
    <row r="12" spans="1:7" x14ac:dyDescent="0.25">
      <c r="A12" s="10" t="s">
        <v>49</v>
      </c>
      <c r="B12" s="16">
        <v>69</v>
      </c>
      <c r="C12" s="16">
        <v>2</v>
      </c>
      <c r="D12" s="16">
        <v>71</v>
      </c>
      <c r="E12" s="130" t="s">
        <v>95</v>
      </c>
    </row>
    <row r="13" spans="1:7" x14ac:dyDescent="0.25">
      <c r="A13" s="10" t="s">
        <v>50</v>
      </c>
      <c r="B13" s="16">
        <v>2528</v>
      </c>
      <c r="C13" s="16">
        <v>184</v>
      </c>
      <c r="D13" s="16">
        <v>2712</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2277</v>
      </c>
      <c r="C17" s="16">
        <v>139</v>
      </c>
      <c r="D17" s="16">
        <v>2416</v>
      </c>
    </row>
    <row r="18" spans="1:4" x14ac:dyDescent="0.25">
      <c r="A18" s="129" t="s">
        <v>282</v>
      </c>
      <c r="B18" s="16">
        <v>1749</v>
      </c>
      <c r="C18" s="16">
        <v>108</v>
      </c>
      <c r="D18" s="16">
        <v>1857</v>
      </c>
    </row>
    <row r="19" spans="1:4" ht="26.25" x14ac:dyDescent="0.25">
      <c r="A19" s="129" t="s">
        <v>283</v>
      </c>
      <c r="B19" s="16">
        <v>31</v>
      </c>
      <c r="C19" s="16">
        <v>3</v>
      </c>
      <c r="D19" s="16">
        <v>34</v>
      </c>
    </row>
    <row r="20" spans="1:4" ht="26.25" x14ac:dyDescent="0.25">
      <c r="A20" s="129" t="s">
        <v>284</v>
      </c>
      <c r="B20" s="16">
        <v>25</v>
      </c>
      <c r="C20" s="16">
        <v>3</v>
      </c>
      <c r="D20" s="16">
        <v>28</v>
      </c>
    </row>
    <row r="22" spans="1:4" x14ac:dyDescent="0.25">
      <c r="A22" s="1" t="s">
        <v>3</v>
      </c>
      <c r="B22" s="2" t="s">
        <v>45</v>
      </c>
      <c r="C22" s="2" t="s">
        <v>46</v>
      </c>
      <c r="D22" s="9" t="s">
        <v>29</v>
      </c>
    </row>
    <row r="23" spans="1:4" ht="26.25" x14ac:dyDescent="0.25">
      <c r="A23" s="7" t="s">
        <v>42</v>
      </c>
      <c r="B23" s="16">
        <v>9953</v>
      </c>
      <c r="C23" s="16">
        <v>834</v>
      </c>
      <c r="D23" s="16">
        <v>10787</v>
      </c>
    </row>
    <row r="24" spans="1:4" ht="26.25" x14ac:dyDescent="0.25">
      <c r="A24" s="7" t="s">
        <v>43</v>
      </c>
      <c r="B24" s="16">
        <v>4095</v>
      </c>
      <c r="C24" s="16">
        <v>275</v>
      </c>
      <c r="D24" s="16">
        <v>4370</v>
      </c>
    </row>
    <row r="25" spans="1:4" x14ac:dyDescent="0.25">
      <c r="A25" s="257" t="s">
        <v>41</v>
      </c>
      <c r="B25" s="257"/>
      <c r="C25" s="257"/>
      <c r="D25" s="257"/>
    </row>
    <row r="27" spans="1:4" x14ac:dyDescent="0.25">
      <c r="A27" s="264" t="s">
        <v>44</v>
      </c>
      <c r="B27" s="265"/>
    </row>
    <row r="28" spans="1:4" x14ac:dyDescent="0.25">
      <c r="A28" s="7" t="s">
        <v>0</v>
      </c>
      <c r="B28" s="6">
        <v>6</v>
      </c>
    </row>
    <row r="29" spans="1:4" x14ac:dyDescent="0.25">
      <c r="A29" s="7" t="s">
        <v>38</v>
      </c>
      <c r="B29" s="6">
        <v>65</v>
      </c>
    </row>
    <row r="30" spans="1:4" x14ac:dyDescent="0.25">
      <c r="A30" s="7" t="s">
        <v>39</v>
      </c>
      <c r="B30" s="6">
        <v>1</v>
      </c>
    </row>
    <row r="31" spans="1:4" x14ac:dyDescent="0.25">
      <c r="A31" s="8" t="s">
        <v>29</v>
      </c>
      <c r="B31" s="6">
        <v>72</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2308</v>
      </c>
      <c r="C35" s="16">
        <v>1887</v>
      </c>
      <c r="D35" s="16">
        <v>2145</v>
      </c>
      <c r="E35" s="16">
        <v>6340</v>
      </c>
    </row>
    <row r="36" spans="1:7" x14ac:dyDescent="0.25">
      <c r="A36" s="4" t="s">
        <v>31</v>
      </c>
      <c r="B36" s="16">
        <v>23</v>
      </c>
      <c r="C36" s="16">
        <v>52</v>
      </c>
      <c r="D36" s="16">
        <v>29</v>
      </c>
      <c r="E36" s="16">
        <v>104</v>
      </c>
    </row>
    <row r="37" spans="1:7" x14ac:dyDescent="0.25">
      <c r="A37" s="4" t="s">
        <v>32</v>
      </c>
      <c r="B37" s="16">
        <v>34</v>
      </c>
      <c r="C37" s="16">
        <v>38</v>
      </c>
      <c r="D37" s="16">
        <v>31</v>
      </c>
      <c r="E37" s="16">
        <v>103</v>
      </c>
    </row>
    <row r="38" spans="1:7" x14ac:dyDescent="0.25">
      <c r="A38" s="4" t="s">
        <v>33</v>
      </c>
      <c r="B38" s="16">
        <v>36</v>
      </c>
      <c r="C38" s="16">
        <v>44</v>
      </c>
      <c r="D38" s="16">
        <v>45</v>
      </c>
      <c r="E38" s="16">
        <v>125</v>
      </c>
    </row>
    <row r="39" spans="1:7" x14ac:dyDescent="0.25">
      <c r="A39" s="4" t="s">
        <v>34</v>
      </c>
      <c r="B39" s="16">
        <v>72</v>
      </c>
      <c r="C39" s="16">
        <v>74</v>
      </c>
      <c r="D39" s="16">
        <v>98</v>
      </c>
      <c r="E39" s="16">
        <v>244</v>
      </c>
    </row>
    <row r="40" spans="1:7" x14ac:dyDescent="0.25">
      <c r="A40" s="4" t="s">
        <v>35</v>
      </c>
      <c r="B40" s="16">
        <v>17</v>
      </c>
      <c r="C40" s="16">
        <v>16</v>
      </c>
      <c r="D40" s="16">
        <v>33</v>
      </c>
      <c r="E40" s="16">
        <v>66</v>
      </c>
    </row>
    <row r="41" spans="1:7" x14ac:dyDescent="0.25">
      <c r="A41" s="5" t="s">
        <v>36</v>
      </c>
      <c r="B41" s="125">
        <v>2490</v>
      </c>
      <c r="C41" s="125">
        <v>2111</v>
      </c>
      <c r="D41" s="125">
        <v>2381</v>
      </c>
      <c r="E41" s="125">
        <v>6982</v>
      </c>
    </row>
    <row r="42" spans="1:7" x14ac:dyDescent="0.25">
      <c r="A42" s="5" t="s">
        <v>37</v>
      </c>
      <c r="B42" s="125">
        <v>247</v>
      </c>
      <c r="C42" s="125">
        <v>201</v>
      </c>
      <c r="D42" s="125">
        <v>300</v>
      </c>
      <c r="E42" s="135">
        <v>748</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252</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60</v>
      </c>
      <c r="C47" s="39">
        <v>56</v>
      </c>
      <c r="D47" s="39">
        <v>44</v>
      </c>
      <c r="E47" s="39">
        <v>17</v>
      </c>
      <c r="F47" s="39">
        <v>18</v>
      </c>
      <c r="G47" s="42">
        <v>9</v>
      </c>
    </row>
    <row r="48" spans="1:7" x14ac:dyDescent="0.25">
      <c r="A48" s="39" t="s">
        <v>71</v>
      </c>
      <c r="B48" s="39">
        <v>16</v>
      </c>
      <c r="C48" s="39">
        <v>17</v>
      </c>
      <c r="D48" s="39">
        <v>5</v>
      </c>
      <c r="E48" s="39">
        <v>3</v>
      </c>
      <c r="F48" s="39">
        <v>1</v>
      </c>
      <c r="G48" s="42">
        <v>0</v>
      </c>
    </row>
    <row r="49" spans="1:7" x14ac:dyDescent="0.25">
      <c r="A49" s="39" t="s">
        <v>72</v>
      </c>
      <c r="B49" s="39">
        <v>9</v>
      </c>
      <c r="C49" s="39">
        <v>12</v>
      </c>
      <c r="D49" s="39">
        <v>8</v>
      </c>
      <c r="E49" s="39">
        <v>5</v>
      </c>
      <c r="F49" s="39">
        <v>3</v>
      </c>
      <c r="G49" s="42">
        <v>1</v>
      </c>
    </row>
    <row r="50" spans="1:7" x14ac:dyDescent="0.25">
      <c r="A50" s="39" t="s">
        <v>73</v>
      </c>
      <c r="B50" s="39">
        <v>15</v>
      </c>
      <c r="C50" s="39">
        <v>14</v>
      </c>
      <c r="D50" s="39">
        <v>11</v>
      </c>
      <c r="E50" s="39">
        <v>4</v>
      </c>
      <c r="F50" s="39">
        <v>3</v>
      </c>
      <c r="G50" s="42">
        <v>2</v>
      </c>
    </row>
    <row r="51" spans="1:7" x14ac:dyDescent="0.25">
      <c r="A51" s="39" t="s">
        <v>74</v>
      </c>
      <c r="B51" s="39">
        <v>7</v>
      </c>
      <c r="C51" s="39">
        <v>5</v>
      </c>
      <c r="D51" s="39">
        <v>4</v>
      </c>
      <c r="E51" s="39">
        <v>2</v>
      </c>
      <c r="F51" s="39">
        <v>1</v>
      </c>
      <c r="G51" s="42">
        <v>0</v>
      </c>
    </row>
    <row r="52" spans="1:7" x14ac:dyDescent="0.25">
      <c r="A52" s="39" t="s">
        <v>75</v>
      </c>
      <c r="B52" s="39">
        <v>40</v>
      </c>
      <c r="C52" s="39">
        <v>38</v>
      </c>
      <c r="D52" s="39">
        <v>27</v>
      </c>
      <c r="E52" s="39">
        <v>12</v>
      </c>
      <c r="F52" s="39">
        <v>10</v>
      </c>
      <c r="G52" s="42">
        <v>4</v>
      </c>
    </row>
    <row r="53" spans="1:7" x14ac:dyDescent="0.25">
      <c r="A53" s="39" t="s">
        <v>76</v>
      </c>
      <c r="B53" s="39">
        <v>59</v>
      </c>
      <c r="C53" s="39">
        <v>54</v>
      </c>
      <c r="D53" s="39">
        <v>30</v>
      </c>
      <c r="E53" s="39">
        <v>17</v>
      </c>
      <c r="F53" s="39">
        <v>8</v>
      </c>
      <c r="G53" s="42">
        <v>6</v>
      </c>
    </row>
    <row r="54" spans="1:7" x14ac:dyDescent="0.25">
      <c r="A54" s="39" t="s">
        <v>77</v>
      </c>
      <c r="B54" s="39">
        <v>98</v>
      </c>
      <c r="C54" s="39">
        <v>99</v>
      </c>
      <c r="D54" s="39">
        <v>86</v>
      </c>
      <c r="E54" s="39">
        <v>59</v>
      </c>
      <c r="F54" s="39">
        <v>27</v>
      </c>
      <c r="G54" s="42">
        <v>23</v>
      </c>
    </row>
    <row r="55" spans="1:7" x14ac:dyDescent="0.25">
      <c r="A55" s="39" t="s">
        <v>78</v>
      </c>
      <c r="B55" s="39">
        <v>20</v>
      </c>
      <c r="C55" s="39">
        <v>17</v>
      </c>
      <c r="D55" s="39">
        <v>16</v>
      </c>
      <c r="E55" s="39">
        <v>6</v>
      </c>
      <c r="F55" s="39">
        <v>1</v>
      </c>
      <c r="G55" s="42">
        <v>3</v>
      </c>
    </row>
    <row r="56" spans="1:7" x14ac:dyDescent="0.25">
      <c r="A56" s="39" t="s">
        <v>79</v>
      </c>
      <c r="B56" s="39">
        <v>28</v>
      </c>
      <c r="C56" s="39">
        <v>21</v>
      </c>
      <c r="D56" s="39">
        <v>25</v>
      </c>
      <c r="E56" s="39">
        <v>10</v>
      </c>
      <c r="F56" s="39">
        <v>10</v>
      </c>
      <c r="G56" s="42">
        <v>8</v>
      </c>
    </row>
    <row r="57" spans="1:7" x14ac:dyDescent="0.25">
      <c r="A57" s="39" t="s">
        <v>80</v>
      </c>
      <c r="B57" s="39">
        <v>36</v>
      </c>
      <c r="C57" s="39">
        <v>44</v>
      </c>
      <c r="D57" s="39">
        <v>29</v>
      </c>
      <c r="E57" s="39">
        <v>4</v>
      </c>
      <c r="F57" s="39">
        <v>6</v>
      </c>
      <c r="G57" s="42">
        <v>7</v>
      </c>
    </row>
    <row r="58" spans="1:7" x14ac:dyDescent="0.25">
      <c r="A58" s="39" t="s">
        <v>81</v>
      </c>
      <c r="B58" s="39">
        <v>15</v>
      </c>
      <c r="C58" s="39">
        <v>16</v>
      </c>
      <c r="D58" s="39">
        <v>10</v>
      </c>
      <c r="E58" s="39">
        <v>2</v>
      </c>
      <c r="F58" s="39">
        <v>7</v>
      </c>
      <c r="G58" s="42">
        <v>6</v>
      </c>
    </row>
    <row r="59" spans="1:7" x14ac:dyDescent="0.25">
      <c r="A59" s="39" t="s">
        <v>82</v>
      </c>
      <c r="B59" s="39">
        <v>54</v>
      </c>
      <c r="C59" s="39">
        <v>45</v>
      </c>
      <c r="D59" s="39">
        <v>31</v>
      </c>
      <c r="E59" s="39">
        <v>19</v>
      </c>
      <c r="F59" s="39">
        <v>1</v>
      </c>
      <c r="G59" s="42">
        <v>10</v>
      </c>
    </row>
    <row r="60" spans="1:7" x14ac:dyDescent="0.25">
      <c r="A60" s="43" t="s">
        <v>83</v>
      </c>
      <c r="B60" s="44">
        <f>SUM(B47:B59)</f>
        <v>457</v>
      </c>
      <c r="C60" s="44">
        <f t="shared" ref="C60:G60" si="0">SUM(C47:C59)</f>
        <v>438</v>
      </c>
      <c r="D60" s="44">
        <f t="shared" si="0"/>
        <v>326</v>
      </c>
      <c r="E60" s="44">
        <f t="shared" si="0"/>
        <v>160</v>
      </c>
      <c r="F60" s="44">
        <f t="shared" si="0"/>
        <v>96</v>
      </c>
      <c r="G60" s="44">
        <f t="shared" si="0"/>
        <v>79</v>
      </c>
    </row>
    <row r="61" spans="1:7" x14ac:dyDescent="0.25">
      <c r="A61" s="39" t="s">
        <v>84</v>
      </c>
      <c r="B61" s="39">
        <v>10</v>
      </c>
      <c r="C61" s="39">
        <v>7</v>
      </c>
      <c r="D61" s="39">
        <v>5</v>
      </c>
      <c r="E61" s="39">
        <v>0</v>
      </c>
      <c r="F61" s="39">
        <v>4</v>
      </c>
      <c r="G61" s="42">
        <v>2</v>
      </c>
    </row>
    <row r="62" spans="1:7" x14ac:dyDescent="0.25">
      <c r="A62" s="39" t="s">
        <v>85</v>
      </c>
      <c r="B62" s="39">
        <v>2</v>
      </c>
      <c r="C62" s="39">
        <v>1</v>
      </c>
      <c r="D62" s="39">
        <v>0</v>
      </c>
      <c r="E62" s="39">
        <v>0</v>
      </c>
      <c r="F62" s="39">
        <v>0</v>
      </c>
      <c r="G62" s="42">
        <v>0</v>
      </c>
    </row>
    <row r="63" spans="1:7" x14ac:dyDescent="0.25">
      <c r="A63" s="39" t="s">
        <v>86</v>
      </c>
      <c r="B63" s="39">
        <v>10</v>
      </c>
      <c r="C63" s="39">
        <v>10</v>
      </c>
      <c r="D63" s="39">
        <v>6</v>
      </c>
      <c r="E63" s="39">
        <v>5</v>
      </c>
      <c r="F63" s="39">
        <v>2</v>
      </c>
      <c r="G63" s="42">
        <v>0</v>
      </c>
    </row>
    <row r="64" spans="1:7" x14ac:dyDescent="0.25">
      <c r="A64" s="39" t="s">
        <v>87</v>
      </c>
      <c r="B64" s="39">
        <v>3</v>
      </c>
      <c r="C64" s="39">
        <v>6</v>
      </c>
      <c r="D64" s="39">
        <v>0</v>
      </c>
      <c r="E64" s="39">
        <v>1</v>
      </c>
      <c r="F64" s="39">
        <v>1</v>
      </c>
      <c r="G64" s="42">
        <v>0</v>
      </c>
    </row>
    <row r="65" spans="1:7" x14ac:dyDescent="0.25">
      <c r="A65" s="39" t="s">
        <v>88</v>
      </c>
      <c r="B65" s="39">
        <v>19</v>
      </c>
      <c r="C65" s="39">
        <v>13</v>
      </c>
      <c r="D65" s="39">
        <v>5</v>
      </c>
      <c r="E65" s="39">
        <v>10</v>
      </c>
      <c r="F65" s="39">
        <v>4</v>
      </c>
      <c r="G65" s="42">
        <v>0</v>
      </c>
    </row>
    <row r="66" spans="1:7" x14ac:dyDescent="0.25">
      <c r="A66" s="43" t="s">
        <v>89</v>
      </c>
      <c r="B66" s="44">
        <f>SUM(B60:B65)</f>
        <v>501</v>
      </c>
      <c r="C66" s="44">
        <f t="shared" ref="C66:G66" si="1">SUM(C60:C65)</f>
        <v>475</v>
      </c>
      <c r="D66" s="44">
        <f t="shared" si="1"/>
        <v>342</v>
      </c>
      <c r="E66" s="44">
        <f t="shared" si="1"/>
        <v>176</v>
      </c>
      <c r="F66" s="44">
        <f t="shared" si="1"/>
        <v>107</v>
      </c>
      <c r="G66" s="44">
        <f t="shared" si="1"/>
        <v>81</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34">
      <selection activeCell="E35" sqref="E35:E40"/>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x14ac:dyDescent="0.25">
      <c r="A1" s="252" t="s">
        <v>18</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124</v>
      </c>
      <c r="C7" s="16">
        <v>9</v>
      </c>
      <c r="D7" s="16">
        <v>133</v>
      </c>
      <c r="E7" s="102" t="s">
        <v>224</v>
      </c>
    </row>
    <row r="8" spans="1:7" x14ac:dyDescent="0.25">
      <c r="A8" s="7" t="s">
        <v>52</v>
      </c>
      <c r="B8" s="16">
        <v>140</v>
      </c>
      <c r="C8" s="16">
        <v>17</v>
      </c>
      <c r="D8" s="16">
        <v>157</v>
      </c>
      <c r="E8" s="102" t="s">
        <v>223</v>
      </c>
    </row>
    <row r="9" spans="1:7" x14ac:dyDescent="0.25">
      <c r="A9" s="7" t="s">
        <v>53</v>
      </c>
      <c r="B9" s="16">
        <v>35</v>
      </c>
      <c r="C9" s="16">
        <v>3</v>
      </c>
      <c r="D9" s="16">
        <v>38</v>
      </c>
      <c r="E9" s="102" t="s">
        <v>223</v>
      </c>
    </row>
    <row r="10" spans="1:7" x14ac:dyDescent="0.25">
      <c r="A10" s="11" t="s">
        <v>29</v>
      </c>
      <c r="B10" s="16">
        <v>299</v>
      </c>
      <c r="C10" s="16">
        <v>29</v>
      </c>
      <c r="D10" s="16">
        <v>328</v>
      </c>
      <c r="E10" s="102" t="s">
        <v>224</v>
      </c>
    </row>
    <row r="11" spans="1:7" x14ac:dyDescent="0.25">
      <c r="A11" s="10" t="s">
        <v>48</v>
      </c>
      <c r="B11" s="16">
        <v>17</v>
      </c>
      <c r="C11" s="16">
        <v>0</v>
      </c>
      <c r="D11" s="16">
        <v>17</v>
      </c>
      <c r="E11" s="130" t="s">
        <v>95</v>
      </c>
    </row>
    <row r="12" spans="1:7" x14ac:dyDescent="0.25">
      <c r="A12" s="10" t="s">
        <v>49</v>
      </c>
      <c r="B12" s="16">
        <v>12</v>
      </c>
      <c r="C12" s="16">
        <v>1</v>
      </c>
      <c r="D12" s="16">
        <v>13</v>
      </c>
      <c r="E12" s="130" t="s">
        <v>95</v>
      </c>
    </row>
    <row r="13" spans="1:7" x14ac:dyDescent="0.25">
      <c r="A13" s="10" t="s">
        <v>50</v>
      </c>
      <c r="B13" s="16">
        <v>124.254237288136</v>
      </c>
      <c r="C13" s="16">
        <v>7</v>
      </c>
      <c r="D13" s="16">
        <v>131.25423728813601</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158</v>
      </c>
      <c r="C17" s="16">
        <v>16</v>
      </c>
      <c r="D17" s="16">
        <v>174</v>
      </c>
    </row>
    <row r="18" spans="1:4" x14ac:dyDescent="0.25">
      <c r="A18" s="129" t="s">
        <v>282</v>
      </c>
      <c r="B18" s="16">
        <v>120</v>
      </c>
      <c r="C18" s="16">
        <v>12</v>
      </c>
      <c r="D18" s="16">
        <v>132</v>
      </c>
    </row>
    <row r="19" spans="1:4" ht="26.25" x14ac:dyDescent="0.25">
      <c r="A19" s="129" t="s">
        <v>283</v>
      </c>
      <c r="B19" s="16">
        <v>14</v>
      </c>
      <c r="C19" s="16">
        <v>2</v>
      </c>
      <c r="D19" s="16">
        <v>16</v>
      </c>
    </row>
    <row r="20" spans="1:4" ht="26.25" x14ac:dyDescent="0.25">
      <c r="A20" s="129" t="s">
        <v>284</v>
      </c>
      <c r="B20" s="16">
        <v>14</v>
      </c>
      <c r="C20" s="16">
        <v>2</v>
      </c>
      <c r="D20" s="16">
        <v>16</v>
      </c>
    </row>
    <row r="22" spans="1:4" x14ac:dyDescent="0.25">
      <c r="A22" s="1" t="s">
        <v>3</v>
      </c>
      <c r="B22" s="2" t="s">
        <v>45</v>
      </c>
      <c r="C22" s="2" t="s">
        <v>46</v>
      </c>
      <c r="D22" s="9" t="s">
        <v>29</v>
      </c>
    </row>
    <row r="23" spans="1:4" ht="26.25" x14ac:dyDescent="0.25">
      <c r="A23" s="7" t="s">
        <v>42</v>
      </c>
      <c r="B23" s="16">
        <v>194</v>
      </c>
      <c r="C23" s="16">
        <v>17</v>
      </c>
      <c r="D23" s="16">
        <v>211</v>
      </c>
    </row>
    <row r="24" spans="1:4" ht="26.25" x14ac:dyDescent="0.25">
      <c r="A24" s="7" t="s">
        <v>43</v>
      </c>
      <c r="B24" s="16">
        <v>177</v>
      </c>
      <c r="C24" s="16">
        <v>12</v>
      </c>
      <c r="D24" s="16">
        <v>189</v>
      </c>
    </row>
    <row r="25" spans="1:4" x14ac:dyDescent="0.25">
      <c r="A25" s="257" t="s">
        <v>41</v>
      </c>
      <c r="B25" s="257"/>
      <c r="C25" s="257"/>
      <c r="D25" s="257"/>
    </row>
    <row r="27" spans="1:4" x14ac:dyDescent="0.25">
      <c r="A27" s="264" t="s">
        <v>44</v>
      </c>
      <c r="B27" s="265"/>
    </row>
    <row r="28" spans="1:4" x14ac:dyDescent="0.25">
      <c r="A28" s="7" t="s">
        <v>0</v>
      </c>
      <c r="B28" s="6">
        <v>2</v>
      </c>
    </row>
    <row r="29" spans="1:4" x14ac:dyDescent="0.25">
      <c r="A29" s="7" t="s">
        <v>38</v>
      </c>
      <c r="B29" s="6">
        <v>19</v>
      </c>
    </row>
    <row r="30" spans="1:4" x14ac:dyDescent="0.25">
      <c r="A30" s="7" t="s">
        <v>39</v>
      </c>
      <c r="B30" s="6">
        <v>1</v>
      </c>
    </row>
    <row r="31" spans="1:4" x14ac:dyDescent="0.25">
      <c r="A31" s="8" t="s">
        <v>29</v>
      </c>
      <c r="B31" s="6">
        <v>22</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3</v>
      </c>
      <c r="C35" s="16">
        <v>1</v>
      </c>
      <c r="D35" s="16">
        <v>1</v>
      </c>
      <c r="E35" s="16">
        <v>5</v>
      </c>
    </row>
    <row r="36" spans="1:7" x14ac:dyDescent="0.25">
      <c r="A36" s="4" t="s">
        <v>31</v>
      </c>
      <c r="B36" s="16">
        <v>3</v>
      </c>
      <c r="C36" s="16">
        <v>1</v>
      </c>
      <c r="D36" s="16">
        <v>0</v>
      </c>
      <c r="E36" s="16">
        <v>4</v>
      </c>
    </row>
    <row r="37" spans="1:7" x14ac:dyDescent="0.25">
      <c r="A37" s="4" t="s">
        <v>32</v>
      </c>
      <c r="B37" s="16">
        <v>24</v>
      </c>
      <c r="C37" s="16">
        <v>20</v>
      </c>
      <c r="D37" s="16">
        <v>11</v>
      </c>
      <c r="E37" s="16">
        <v>55</v>
      </c>
    </row>
    <row r="38" spans="1:7" x14ac:dyDescent="0.25">
      <c r="A38" s="4" t="s">
        <v>33</v>
      </c>
      <c r="B38" s="16">
        <v>10</v>
      </c>
      <c r="C38" s="16">
        <v>19</v>
      </c>
      <c r="D38" s="16">
        <v>2</v>
      </c>
      <c r="E38" s="16">
        <v>31</v>
      </c>
    </row>
    <row r="39" spans="1:7" x14ac:dyDescent="0.25">
      <c r="A39" s="4" t="s">
        <v>34</v>
      </c>
      <c r="B39" s="16">
        <v>34</v>
      </c>
      <c r="C39" s="16">
        <v>52</v>
      </c>
      <c r="D39" s="16">
        <v>8</v>
      </c>
      <c r="E39" s="16">
        <v>94</v>
      </c>
    </row>
    <row r="40" spans="1:7" x14ac:dyDescent="0.25">
      <c r="A40" s="4" t="s">
        <v>35</v>
      </c>
      <c r="B40" s="16">
        <v>3</v>
      </c>
      <c r="C40" s="16">
        <v>12</v>
      </c>
      <c r="D40" s="16">
        <v>0</v>
      </c>
      <c r="E40" s="16">
        <v>15</v>
      </c>
    </row>
    <row r="41" spans="1:7" x14ac:dyDescent="0.25">
      <c r="A41" s="5" t="s">
        <v>36</v>
      </c>
      <c r="B41" s="125">
        <v>77</v>
      </c>
      <c r="C41" s="125">
        <v>105</v>
      </c>
      <c r="D41" s="125">
        <v>22</v>
      </c>
      <c r="E41" s="125">
        <v>204</v>
      </c>
    </row>
    <row r="42" spans="1:7" x14ac:dyDescent="0.25">
      <c r="A42" s="5" t="s">
        <v>37</v>
      </c>
      <c r="B42" s="125">
        <v>56</v>
      </c>
      <c r="C42" s="125">
        <v>59</v>
      </c>
      <c r="D42" s="125">
        <v>16</v>
      </c>
      <c r="E42" s="135">
        <v>131</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253</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7</v>
      </c>
      <c r="C47" s="39">
        <v>5</v>
      </c>
      <c r="D47" s="39">
        <v>0</v>
      </c>
      <c r="E47" s="39">
        <v>0</v>
      </c>
      <c r="F47" s="39">
        <v>0</v>
      </c>
      <c r="G47" s="42">
        <v>1</v>
      </c>
    </row>
    <row r="48" spans="1:7" x14ac:dyDescent="0.25">
      <c r="A48" s="39" t="s">
        <v>71</v>
      </c>
      <c r="B48" s="39">
        <v>4</v>
      </c>
      <c r="C48" s="39">
        <v>4</v>
      </c>
      <c r="D48" s="39">
        <v>2</v>
      </c>
      <c r="E48" s="39">
        <v>1</v>
      </c>
      <c r="F48" s="39">
        <v>0</v>
      </c>
      <c r="G48" s="42">
        <v>1</v>
      </c>
    </row>
    <row r="49" spans="1:7" x14ac:dyDescent="0.25">
      <c r="A49" s="39" t="s">
        <v>72</v>
      </c>
      <c r="B49" s="39">
        <v>1</v>
      </c>
      <c r="C49" s="39">
        <v>1</v>
      </c>
      <c r="D49" s="39">
        <v>0</v>
      </c>
      <c r="E49" s="39">
        <v>1</v>
      </c>
      <c r="F49" s="39">
        <v>0</v>
      </c>
      <c r="G49" s="42">
        <v>0</v>
      </c>
    </row>
    <row r="50" spans="1:7" x14ac:dyDescent="0.25">
      <c r="A50" s="39" t="s">
        <v>73</v>
      </c>
      <c r="B50" s="39">
        <v>0</v>
      </c>
      <c r="C50" s="39">
        <v>0</v>
      </c>
      <c r="D50" s="39">
        <v>0</v>
      </c>
      <c r="E50" s="39">
        <v>0</v>
      </c>
      <c r="F50" s="39">
        <v>0</v>
      </c>
      <c r="G50" s="42">
        <v>0</v>
      </c>
    </row>
    <row r="51" spans="1:7" x14ac:dyDescent="0.25">
      <c r="A51" s="39" t="s">
        <v>74</v>
      </c>
      <c r="B51" s="39">
        <v>2</v>
      </c>
      <c r="C51" s="39">
        <v>0</v>
      </c>
      <c r="D51" s="39">
        <v>1</v>
      </c>
      <c r="E51" s="39">
        <v>1</v>
      </c>
      <c r="F51" s="39">
        <v>0</v>
      </c>
      <c r="G51" s="42">
        <v>1</v>
      </c>
    </row>
    <row r="52" spans="1:7" x14ac:dyDescent="0.25">
      <c r="A52" s="39" t="s">
        <v>75</v>
      </c>
      <c r="B52" s="39">
        <v>1</v>
      </c>
      <c r="C52" s="39">
        <v>1</v>
      </c>
      <c r="D52" s="39">
        <v>2</v>
      </c>
      <c r="E52" s="39">
        <v>0</v>
      </c>
      <c r="F52" s="39">
        <v>0</v>
      </c>
      <c r="G52" s="42">
        <v>2</v>
      </c>
    </row>
    <row r="53" spans="1:7" x14ac:dyDescent="0.25">
      <c r="A53" s="39" t="s">
        <v>76</v>
      </c>
      <c r="B53" s="39">
        <v>6</v>
      </c>
      <c r="C53" s="39">
        <v>5</v>
      </c>
      <c r="D53" s="39">
        <v>3</v>
      </c>
      <c r="E53" s="39">
        <v>1</v>
      </c>
      <c r="F53" s="39">
        <v>1</v>
      </c>
      <c r="G53" s="42">
        <v>1</v>
      </c>
    </row>
    <row r="54" spans="1:7" x14ac:dyDescent="0.25">
      <c r="A54" s="39" t="s">
        <v>77</v>
      </c>
      <c r="B54" s="39">
        <v>8</v>
      </c>
      <c r="C54" s="39">
        <v>6</v>
      </c>
      <c r="D54" s="39">
        <v>2</v>
      </c>
      <c r="E54" s="39">
        <v>0</v>
      </c>
      <c r="F54" s="39">
        <v>2</v>
      </c>
      <c r="G54" s="42">
        <v>0</v>
      </c>
    </row>
    <row r="55" spans="1:7" x14ac:dyDescent="0.25">
      <c r="A55" s="39" t="s">
        <v>78</v>
      </c>
      <c r="B55" s="39">
        <v>3</v>
      </c>
      <c r="C55" s="39">
        <v>2</v>
      </c>
      <c r="D55" s="39">
        <v>1</v>
      </c>
      <c r="E55" s="39">
        <v>0</v>
      </c>
      <c r="F55" s="39">
        <v>0</v>
      </c>
      <c r="G55" s="42">
        <v>0</v>
      </c>
    </row>
    <row r="56" spans="1:7" x14ac:dyDescent="0.25">
      <c r="A56" s="39" t="s">
        <v>79</v>
      </c>
      <c r="B56" s="39">
        <v>1</v>
      </c>
      <c r="C56" s="39">
        <v>1</v>
      </c>
      <c r="D56" s="39">
        <v>0</v>
      </c>
      <c r="E56" s="39">
        <v>0</v>
      </c>
      <c r="F56" s="39">
        <v>0</v>
      </c>
      <c r="G56" s="42">
        <v>0</v>
      </c>
    </row>
    <row r="57" spans="1:7" x14ac:dyDescent="0.25">
      <c r="A57" s="39" t="s">
        <v>80</v>
      </c>
      <c r="B57" s="39">
        <v>3</v>
      </c>
      <c r="C57" s="39">
        <v>1</v>
      </c>
      <c r="D57" s="39">
        <v>1</v>
      </c>
      <c r="E57" s="39">
        <v>0</v>
      </c>
      <c r="F57" s="39">
        <v>0</v>
      </c>
      <c r="G57" s="42">
        <v>0</v>
      </c>
    </row>
    <row r="58" spans="1:7" x14ac:dyDescent="0.25">
      <c r="A58" s="39" t="s">
        <v>81</v>
      </c>
      <c r="B58" s="39">
        <v>5</v>
      </c>
      <c r="C58" s="39">
        <v>4</v>
      </c>
      <c r="D58" s="39">
        <v>0</v>
      </c>
      <c r="E58" s="39">
        <v>0</v>
      </c>
      <c r="F58" s="39">
        <v>0</v>
      </c>
      <c r="G58" s="42">
        <v>0</v>
      </c>
    </row>
    <row r="59" spans="1:7" x14ac:dyDescent="0.25">
      <c r="A59" s="39" t="s">
        <v>82</v>
      </c>
      <c r="B59" s="39">
        <v>2</v>
      </c>
      <c r="C59" s="39">
        <v>3</v>
      </c>
      <c r="D59" s="39">
        <v>1</v>
      </c>
      <c r="E59" s="39">
        <v>1</v>
      </c>
      <c r="F59" s="39">
        <v>0</v>
      </c>
      <c r="G59" s="42">
        <v>0</v>
      </c>
    </row>
    <row r="60" spans="1:7" x14ac:dyDescent="0.25">
      <c r="A60" s="43" t="s">
        <v>83</v>
      </c>
      <c r="B60" s="44">
        <f>SUM(B47:B59)</f>
        <v>43</v>
      </c>
      <c r="C60" s="44">
        <f t="shared" ref="C60:G60" si="0">SUM(C47:C59)</f>
        <v>33</v>
      </c>
      <c r="D60" s="44">
        <f t="shared" si="0"/>
        <v>13</v>
      </c>
      <c r="E60" s="44">
        <f t="shared" si="0"/>
        <v>5</v>
      </c>
      <c r="F60" s="44">
        <f t="shared" si="0"/>
        <v>3</v>
      </c>
      <c r="G60" s="44">
        <f t="shared" si="0"/>
        <v>6</v>
      </c>
    </row>
    <row r="61" spans="1:7" x14ac:dyDescent="0.25">
      <c r="A61" s="39" t="s">
        <v>84</v>
      </c>
      <c r="B61" s="39">
        <v>0</v>
      </c>
      <c r="C61" s="39">
        <v>0</v>
      </c>
      <c r="D61" s="39">
        <v>0</v>
      </c>
      <c r="E61" s="39">
        <v>0</v>
      </c>
      <c r="F61" s="39">
        <v>0</v>
      </c>
      <c r="G61" s="42">
        <v>0</v>
      </c>
    </row>
    <row r="62" spans="1:7" x14ac:dyDescent="0.25">
      <c r="A62" s="39" t="s">
        <v>85</v>
      </c>
      <c r="B62" s="39">
        <v>1</v>
      </c>
      <c r="C62" s="39">
        <v>2</v>
      </c>
      <c r="D62" s="39">
        <v>0</v>
      </c>
      <c r="E62" s="39">
        <v>0</v>
      </c>
      <c r="F62" s="39">
        <v>0</v>
      </c>
      <c r="G62" s="42">
        <v>0</v>
      </c>
    </row>
    <row r="63" spans="1:7" x14ac:dyDescent="0.25">
      <c r="A63" s="39" t="s">
        <v>86</v>
      </c>
      <c r="B63" s="39">
        <v>0</v>
      </c>
      <c r="C63" s="39">
        <v>0</v>
      </c>
      <c r="D63" s="39">
        <v>0</v>
      </c>
      <c r="E63" s="39">
        <v>1</v>
      </c>
      <c r="F63" s="39">
        <v>0</v>
      </c>
      <c r="G63" s="42">
        <v>0</v>
      </c>
    </row>
    <row r="64" spans="1:7" x14ac:dyDescent="0.25">
      <c r="A64" s="39" t="s">
        <v>87</v>
      </c>
      <c r="B64" s="39">
        <v>0</v>
      </c>
      <c r="C64" s="39">
        <v>0</v>
      </c>
      <c r="D64" s="39">
        <v>0</v>
      </c>
      <c r="E64" s="39">
        <v>0</v>
      </c>
      <c r="F64" s="39">
        <v>0</v>
      </c>
      <c r="G64" s="42">
        <v>0</v>
      </c>
    </row>
    <row r="65" spans="1:7" x14ac:dyDescent="0.25">
      <c r="A65" s="39" t="s">
        <v>88</v>
      </c>
      <c r="B65" s="39">
        <v>1</v>
      </c>
      <c r="C65" s="39">
        <v>1</v>
      </c>
      <c r="D65" s="39">
        <v>0</v>
      </c>
      <c r="E65" s="39">
        <v>0</v>
      </c>
      <c r="F65" s="39">
        <v>0</v>
      </c>
      <c r="G65" s="42">
        <v>0</v>
      </c>
    </row>
    <row r="66" spans="1:7" x14ac:dyDescent="0.25">
      <c r="A66" s="43" t="s">
        <v>89</v>
      </c>
      <c r="B66" s="44">
        <f>SUM(B60:B65)</f>
        <v>45</v>
      </c>
      <c r="C66" s="44">
        <f t="shared" ref="C66:G66" si="1">SUM(C60:C65)</f>
        <v>36</v>
      </c>
      <c r="D66" s="44">
        <f t="shared" si="1"/>
        <v>13</v>
      </c>
      <c r="E66" s="44">
        <f t="shared" si="1"/>
        <v>6</v>
      </c>
      <c r="F66" s="44">
        <f t="shared" si="1"/>
        <v>3</v>
      </c>
      <c r="G66" s="44">
        <f t="shared" si="1"/>
        <v>6</v>
      </c>
    </row>
  </sheetData>
  <customSheetViews>
    <customSheetView guid="{5C1AC1D3-85B3-4E04-85A0-6DC6BB9B9281}" showPageBreaks="1" showGridLines="0" view="pageBreakPreview">
      <selection sqref="A1:G1"/>
      <pageMargins left="0.7" right="0.7" top="0.75" bottom="0.75" header="0.3" footer="0.3"/>
      <pageSetup paperSize="9" scale="65" orientation="portrait" horizontalDpi="90" verticalDpi="90" r:id="rId1"/>
    </customSheetView>
    <customSheetView guid="{7EC37734-A9CE-4FFC-AA9D-42870EAB5D9B}" showPageBreaks="1" showGridLines="0" view="pageBreakPreview" topLeftCell="A43">
      <selection activeCell="F19" sqref="F19"/>
      <pageMargins left="0.7" right="0.7" top="0.75" bottom="0.75" header="0.3" footer="0.3"/>
      <pageSetup paperSize="9" scale="65"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5" orientation="portrait" horizontalDpi="90" verticalDpi="9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ht="15.75" customHeight="1" x14ac:dyDescent="0.25">
      <c r="A1" s="252" t="s">
        <v>19</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1033</v>
      </c>
      <c r="C7" s="16">
        <v>395</v>
      </c>
      <c r="D7" s="16">
        <v>1428</v>
      </c>
      <c r="E7" s="102" t="s">
        <v>243</v>
      </c>
    </row>
    <row r="8" spans="1:7" x14ac:dyDescent="0.25">
      <c r="A8" s="7" t="s">
        <v>52</v>
      </c>
      <c r="B8" s="16">
        <v>1077</v>
      </c>
      <c r="C8" s="16">
        <v>426</v>
      </c>
      <c r="D8" s="16">
        <v>1503</v>
      </c>
      <c r="E8" s="102" t="s">
        <v>244</v>
      </c>
    </row>
    <row r="9" spans="1:7" x14ac:dyDescent="0.25">
      <c r="A9" s="7" t="s">
        <v>53</v>
      </c>
      <c r="B9" s="16">
        <v>0</v>
      </c>
      <c r="C9" s="16">
        <v>0</v>
      </c>
      <c r="D9" s="16">
        <v>0</v>
      </c>
      <c r="E9" s="102" t="s">
        <v>223</v>
      </c>
    </row>
    <row r="10" spans="1:7" x14ac:dyDescent="0.25">
      <c r="A10" s="11" t="s">
        <v>29</v>
      </c>
      <c r="B10" s="16">
        <v>2110</v>
      </c>
      <c r="C10" s="16">
        <v>821</v>
      </c>
      <c r="D10" s="16">
        <v>2931</v>
      </c>
      <c r="E10" s="102" t="s">
        <v>226</v>
      </c>
    </row>
    <row r="11" spans="1:7" x14ac:dyDescent="0.25">
      <c r="A11" s="10" t="s">
        <v>48</v>
      </c>
      <c r="B11" s="16">
        <v>22</v>
      </c>
      <c r="C11" s="16">
        <v>8</v>
      </c>
      <c r="D11" s="16">
        <v>30</v>
      </c>
      <c r="E11" s="130" t="s">
        <v>95</v>
      </c>
    </row>
    <row r="12" spans="1:7" x14ac:dyDescent="0.25">
      <c r="A12" s="10" t="s">
        <v>49</v>
      </c>
      <c r="B12" s="16">
        <v>282</v>
      </c>
      <c r="C12" s="16">
        <v>127</v>
      </c>
      <c r="D12" s="16">
        <v>409</v>
      </c>
      <c r="E12" s="130" t="s">
        <v>95</v>
      </c>
    </row>
    <row r="13" spans="1:7" x14ac:dyDescent="0.25">
      <c r="A13" s="10" t="s">
        <v>50</v>
      </c>
      <c r="B13" s="16">
        <v>1000</v>
      </c>
      <c r="C13" s="16">
        <v>392</v>
      </c>
      <c r="D13" s="16">
        <v>1392</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1052</v>
      </c>
      <c r="C17" s="16">
        <v>400</v>
      </c>
      <c r="D17" s="16">
        <v>1452</v>
      </c>
    </row>
    <row r="18" spans="1:4" x14ac:dyDescent="0.25">
      <c r="A18" s="129" t="s">
        <v>282</v>
      </c>
      <c r="B18" s="16">
        <v>801</v>
      </c>
      <c r="C18" s="16">
        <v>291</v>
      </c>
      <c r="D18" s="16">
        <v>1092</v>
      </c>
    </row>
    <row r="19" spans="1:4" ht="26.25" x14ac:dyDescent="0.25">
      <c r="A19" s="129" t="s">
        <v>283</v>
      </c>
      <c r="B19" s="16">
        <v>115</v>
      </c>
      <c r="C19" s="16">
        <v>64</v>
      </c>
      <c r="D19" s="16">
        <v>179</v>
      </c>
    </row>
    <row r="20" spans="1:4" ht="26.25" x14ac:dyDescent="0.25">
      <c r="A20" s="129" t="s">
        <v>284</v>
      </c>
      <c r="B20" s="16">
        <v>89</v>
      </c>
      <c r="C20" s="16">
        <v>45</v>
      </c>
      <c r="D20" s="16">
        <v>134</v>
      </c>
    </row>
    <row r="22" spans="1:4" x14ac:dyDescent="0.25">
      <c r="A22" s="1" t="s">
        <v>3</v>
      </c>
      <c r="B22" s="2" t="s">
        <v>45</v>
      </c>
      <c r="C22" s="2" t="s">
        <v>46</v>
      </c>
      <c r="D22" s="9" t="s">
        <v>29</v>
      </c>
    </row>
    <row r="23" spans="1:4" ht="26.25" x14ac:dyDescent="0.25">
      <c r="A23" s="7" t="s">
        <v>42</v>
      </c>
      <c r="B23" s="16">
        <v>1337</v>
      </c>
      <c r="C23" s="16">
        <v>552</v>
      </c>
      <c r="D23" s="16">
        <v>1889</v>
      </c>
    </row>
    <row r="24" spans="1:4" ht="26.25" x14ac:dyDescent="0.25">
      <c r="A24" s="7" t="s">
        <v>43</v>
      </c>
      <c r="B24" s="16">
        <v>1141</v>
      </c>
      <c r="C24" s="16">
        <v>457</v>
      </c>
      <c r="D24" s="16">
        <v>1598</v>
      </c>
    </row>
    <row r="25" spans="1:4" x14ac:dyDescent="0.25">
      <c r="A25" s="257" t="s">
        <v>41</v>
      </c>
      <c r="B25" s="257"/>
      <c r="C25" s="257"/>
      <c r="D25" s="257"/>
    </row>
    <row r="27" spans="1:4" x14ac:dyDescent="0.25">
      <c r="A27" s="264" t="s">
        <v>44</v>
      </c>
      <c r="B27" s="265"/>
    </row>
    <row r="28" spans="1:4" x14ac:dyDescent="0.25">
      <c r="A28" s="7" t="s">
        <v>0</v>
      </c>
      <c r="B28" s="6">
        <v>3</v>
      </c>
    </row>
    <row r="29" spans="1:4" x14ac:dyDescent="0.25">
      <c r="A29" s="7" t="s">
        <v>38</v>
      </c>
      <c r="B29" s="6">
        <v>69</v>
      </c>
    </row>
    <row r="30" spans="1:4" x14ac:dyDescent="0.25">
      <c r="A30" s="7" t="s">
        <v>39</v>
      </c>
      <c r="B30" s="6">
        <v>2</v>
      </c>
    </row>
    <row r="31" spans="1:4" x14ac:dyDescent="0.25">
      <c r="A31" s="8" t="s">
        <v>29</v>
      </c>
      <c r="B31" s="6">
        <v>74</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82</v>
      </c>
      <c r="C35" s="16">
        <v>47</v>
      </c>
      <c r="D35" s="16">
        <v>0</v>
      </c>
      <c r="E35" s="16">
        <v>129</v>
      </c>
    </row>
    <row r="36" spans="1:7" x14ac:dyDescent="0.25">
      <c r="A36" s="4" t="s">
        <v>31</v>
      </c>
      <c r="B36" s="16">
        <v>16</v>
      </c>
      <c r="C36" s="16">
        <v>12</v>
      </c>
      <c r="D36" s="16">
        <v>0</v>
      </c>
      <c r="E36" s="16">
        <v>28</v>
      </c>
    </row>
    <row r="37" spans="1:7" x14ac:dyDescent="0.25">
      <c r="A37" s="4" t="s">
        <v>32</v>
      </c>
      <c r="B37" s="16">
        <v>300</v>
      </c>
      <c r="C37" s="16">
        <v>241</v>
      </c>
      <c r="D37" s="16">
        <v>0</v>
      </c>
      <c r="E37" s="16">
        <v>541</v>
      </c>
    </row>
    <row r="38" spans="1:7" x14ac:dyDescent="0.25">
      <c r="A38" s="4" t="s">
        <v>33</v>
      </c>
      <c r="B38" s="16">
        <v>84</v>
      </c>
      <c r="C38" s="16">
        <v>48</v>
      </c>
      <c r="D38" s="16">
        <v>0</v>
      </c>
      <c r="E38" s="16">
        <v>132</v>
      </c>
    </row>
    <row r="39" spans="1:7" x14ac:dyDescent="0.25">
      <c r="A39" s="4" t="s">
        <v>34</v>
      </c>
      <c r="B39" s="16">
        <v>737</v>
      </c>
      <c r="C39" s="16">
        <v>834</v>
      </c>
      <c r="D39" s="16">
        <v>0</v>
      </c>
      <c r="E39" s="16">
        <v>1571</v>
      </c>
    </row>
    <row r="40" spans="1:7" x14ac:dyDescent="0.25">
      <c r="A40" s="4" t="s">
        <v>35</v>
      </c>
      <c r="B40" s="16">
        <v>58</v>
      </c>
      <c r="C40" s="16">
        <v>36</v>
      </c>
      <c r="D40" s="16">
        <v>0</v>
      </c>
      <c r="E40" s="16">
        <v>94</v>
      </c>
    </row>
    <row r="41" spans="1:7" x14ac:dyDescent="0.25">
      <c r="A41" s="5" t="s">
        <v>36</v>
      </c>
      <c r="B41" s="16">
        <v>1277</v>
      </c>
      <c r="C41" s="16">
        <v>1218</v>
      </c>
      <c r="D41" s="16">
        <v>0</v>
      </c>
      <c r="E41" s="16">
        <v>2495</v>
      </c>
    </row>
    <row r="42" spans="1:7" x14ac:dyDescent="0.25">
      <c r="A42" s="5" t="s">
        <v>37</v>
      </c>
      <c r="B42" s="134">
        <v>168</v>
      </c>
      <c r="C42" s="134">
        <v>292</v>
      </c>
      <c r="D42" s="125">
        <v>0</v>
      </c>
      <c r="E42" s="134">
        <v>460</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254</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52</v>
      </c>
      <c r="C47" s="39">
        <v>55</v>
      </c>
      <c r="D47" s="39">
        <v>43</v>
      </c>
      <c r="E47" s="39">
        <v>15</v>
      </c>
      <c r="F47" s="39">
        <v>13</v>
      </c>
      <c r="G47" s="42">
        <v>3</v>
      </c>
    </row>
    <row r="48" spans="1:7" x14ac:dyDescent="0.25">
      <c r="A48" s="39" t="s">
        <v>71</v>
      </c>
      <c r="B48" s="39">
        <v>28</v>
      </c>
      <c r="C48" s="39">
        <v>30</v>
      </c>
      <c r="D48" s="39">
        <v>19</v>
      </c>
      <c r="E48" s="39">
        <v>8</v>
      </c>
      <c r="F48" s="39">
        <v>5</v>
      </c>
      <c r="G48" s="42">
        <v>0</v>
      </c>
    </row>
    <row r="49" spans="1:7" x14ac:dyDescent="0.25">
      <c r="A49" s="39" t="s">
        <v>72</v>
      </c>
      <c r="B49" s="39">
        <v>13</v>
      </c>
      <c r="C49" s="39">
        <v>17</v>
      </c>
      <c r="D49" s="39">
        <v>9</v>
      </c>
      <c r="E49" s="39">
        <v>9</v>
      </c>
      <c r="F49" s="39">
        <v>3</v>
      </c>
      <c r="G49" s="42">
        <v>1</v>
      </c>
    </row>
    <row r="50" spans="1:7" x14ac:dyDescent="0.25">
      <c r="A50" s="39" t="s">
        <v>73</v>
      </c>
      <c r="B50" s="39">
        <v>32</v>
      </c>
      <c r="C50" s="39">
        <v>26</v>
      </c>
      <c r="D50" s="39">
        <v>11</v>
      </c>
      <c r="E50" s="39">
        <v>3</v>
      </c>
      <c r="F50" s="39">
        <v>2</v>
      </c>
      <c r="G50" s="42">
        <v>0</v>
      </c>
    </row>
    <row r="51" spans="1:7" x14ac:dyDescent="0.25">
      <c r="A51" s="39" t="s">
        <v>74</v>
      </c>
      <c r="B51" s="39">
        <v>5</v>
      </c>
      <c r="C51" s="39">
        <v>4</v>
      </c>
      <c r="D51" s="39">
        <v>1</v>
      </c>
      <c r="E51" s="39">
        <v>0</v>
      </c>
      <c r="F51" s="39">
        <v>0</v>
      </c>
      <c r="G51" s="42">
        <v>1</v>
      </c>
    </row>
    <row r="52" spans="1:7" x14ac:dyDescent="0.25">
      <c r="A52" s="39" t="s">
        <v>75</v>
      </c>
      <c r="B52" s="39">
        <v>42</v>
      </c>
      <c r="C52" s="39">
        <v>40</v>
      </c>
      <c r="D52" s="39">
        <v>33</v>
      </c>
      <c r="E52" s="39">
        <v>14</v>
      </c>
      <c r="F52" s="39">
        <v>14</v>
      </c>
      <c r="G52" s="42">
        <v>3</v>
      </c>
    </row>
    <row r="53" spans="1:7" x14ac:dyDescent="0.25">
      <c r="A53" s="39" t="s">
        <v>76</v>
      </c>
      <c r="B53" s="39">
        <v>54</v>
      </c>
      <c r="C53" s="39">
        <v>51</v>
      </c>
      <c r="D53" s="39">
        <v>27</v>
      </c>
      <c r="E53" s="39">
        <v>19</v>
      </c>
      <c r="F53" s="39">
        <v>9</v>
      </c>
      <c r="G53" s="42">
        <v>3</v>
      </c>
    </row>
    <row r="54" spans="1:7" x14ac:dyDescent="0.25">
      <c r="A54" s="39" t="s">
        <v>77</v>
      </c>
      <c r="B54" s="39">
        <v>112</v>
      </c>
      <c r="C54" s="39">
        <v>121</v>
      </c>
      <c r="D54" s="39">
        <v>81</v>
      </c>
      <c r="E54" s="39">
        <v>45</v>
      </c>
      <c r="F54" s="39">
        <v>32</v>
      </c>
      <c r="G54" s="42">
        <v>7</v>
      </c>
    </row>
    <row r="55" spans="1:7" x14ac:dyDescent="0.25">
      <c r="A55" s="39" t="s">
        <v>78</v>
      </c>
      <c r="B55" s="39">
        <v>28</v>
      </c>
      <c r="C55" s="39">
        <v>26</v>
      </c>
      <c r="D55" s="39">
        <v>13</v>
      </c>
      <c r="E55" s="39">
        <v>10</v>
      </c>
      <c r="F55" s="39">
        <v>2</v>
      </c>
      <c r="G55" s="42">
        <v>1</v>
      </c>
    </row>
    <row r="56" spans="1:7" x14ac:dyDescent="0.25">
      <c r="A56" s="39" t="s">
        <v>79</v>
      </c>
      <c r="B56" s="39">
        <v>54</v>
      </c>
      <c r="C56" s="39">
        <v>52</v>
      </c>
      <c r="D56" s="39">
        <v>23</v>
      </c>
      <c r="E56" s="39">
        <v>12</v>
      </c>
      <c r="F56" s="39">
        <v>6</v>
      </c>
      <c r="G56" s="42">
        <v>3</v>
      </c>
    </row>
    <row r="57" spans="1:7" x14ac:dyDescent="0.25">
      <c r="A57" s="39" t="s">
        <v>80</v>
      </c>
      <c r="B57" s="39">
        <v>65</v>
      </c>
      <c r="C57" s="39">
        <v>62</v>
      </c>
      <c r="D57" s="39">
        <v>35</v>
      </c>
      <c r="E57" s="39">
        <v>3</v>
      </c>
      <c r="F57" s="39">
        <v>2</v>
      </c>
      <c r="G57" s="42">
        <v>1</v>
      </c>
    </row>
    <row r="58" spans="1:7" x14ac:dyDescent="0.25">
      <c r="A58" s="39" t="s">
        <v>81</v>
      </c>
      <c r="B58" s="39">
        <v>20</v>
      </c>
      <c r="C58" s="39">
        <v>21</v>
      </c>
      <c r="D58" s="39">
        <v>9</v>
      </c>
      <c r="E58" s="39">
        <v>4</v>
      </c>
      <c r="F58" s="39">
        <v>13</v>
      </c>
      <c r="G58" s="42">
        <v>2</v>
      </c>
    </row>
    <row r="59" spans="1:7" x14ac:dyDescent="0.25">
      <c r="A59" s="39" t="s">
        <v>82</v>
      </c>
      <c r="B59" s="39">
        <v>64</v>
      </c>
      <c r="C59" s="39">
        <v>68</v>
      </c>
      <c r="D59" s="39">
        <v>37</v>
      </c>
      <c r="E59" s="39">
        <v>11</v>
      </c>
      <c r="F59" s="39">
        <v>1</v>
      </c>
      <c r="G59" s="42">
        <v>6</v>
      </c>
    </row>
    <row r="60" spans="1:7" x14ac:dyDescent="0.25">
      <c r="A60" s="43" t="s">
        <v>83</v>
      </c>
      <c r="B60" s="44">
        <f>SUM(B47:B59)</f>
        <v>569</v>
      </c>
      <c r="C60" s="44">
        <f t="shared" ref="C60:G60" si="0">SUM(C47:C59)</f>
        <v>573</v>
      </c>
      <c r="D60" s="44">
        <f t="shared" si="0"/>
        <v>341</v>
      </c>
      <c r="E60" s="44">
        <f t="shared" si="0"/>
        <v>153</v>
      </c>
      <c r="F60" s="44">
        <f t="shared" si="0"/>
        <v>102</v>
      </c>
      <c r="G60" s="44">
        <f t="shared" si="0"/>
        <v>31</v>
      </c>
    </row>
    <row r="61" spans="1:7" x14ac:dyDescent="0.25">
      <c r="A61" s="39" t="s">
        <v>84</v>
      </c>
      <c r="B61" s="39">
        <v>10</v>
      </c>
      <c r="C61" s="39">
        <v>11</v>
      </c>
      <c r="D61" s="39">
        <v>2</v>
      </c>
      <c r="E61" s="39">
        <v>2</v>
      </c>
      <c r="F61" s="39">
        <v>0</v>
      </c>
      <c r="G61" s="42">
        <v>1</v>
      </c>
    </row>
    <row r="62" spans="1:7" x14ac:dyDescent="0.25">
      <c r="A62" s="39" t="s">
        <v>85</v>
      </c>
      <c r="B62" s="39">
        <v>0</v>
      </c>
      <c r="C62" s="39">
        <v>2</v>
      </c>
      <c r="D62" s="39">
        <v>1</v>
      </c>
      <c r="E62" s="39">
        <v>0</v>
      </c>
      <c r="F62" s="39">
        <v>0</v>
      </c>
      <c r="G62" s="42">
        <v>0</v>
      </c>
    </row>
    <row r="63" spans="1:7" x14ac:dyDescent="0.25">
      <c r="A63" s="39" t="s">
        <v>86</v>
      </c>
      <c r="B63" s="39">
        <v>7</v>
      </c>
      <c r="C63" s="39">
        <v>6</v>
      </c>
      <c r="D63" s="39">
        <v>8</v>
      </c>
      <c r="E63" s="39">
        <v>7</v>
      </c>
      <c r="F63" s="39">
        <v>0</v>
      </c>
      <c r="G63" s="42">
        <v>0</v>
      </c>
    </row>
    <row r="64" spans="1:7" x14ac:dyDescent="0.25">
      <c r="A64" s="39" t="s">
        <v>87</v>
      </c>
      <c r="B64" s="39">
        <v>2</v>
      </c>
      <c r="C64" s="39">
        <v>1</v>
      </c>
      <c r="D64" s="39">
        <v>0</v>
      </c>
      <c r="E64" s="39">
        <v>0</v>
      </c>
      <c r="F64" s="39">
        <v>0</v>
      </c>
      <c r="G64" s="42">
        <v>0</v>
      </c>
    </row>
    <row r="65" spans="1:7" x14ac:dyDescent="0.25">
      <c r="A65" s="39" t="s">
        <v>88</v>
      </c>
      <c r="B65" s="39">
        <v>10</v>
      </c>
      <c r="C65" s="39">
        <v>9</v>
      </c>
      <c r="D65" s="39">
        <v>5</v>
      </c>
      <c r="E65" s="39">
        <v>1</v>
      </c>
      <c r="F65" s="39">
        <v>1</v>
      </c>
      <c r="G65" s="42">
        <v>1</v>
      </c>
    </row>
    <row r="66" spans="1:7" x14ac:dyDescent="0.25">
      <c r="A66" s="43" t="s">
        <v>89</v>
      </c>
      <c r="B66" s="44">
        <f>SUM(B60:B65)</f>
        <v>598</v>
      </c>
      <c r="C66" s="44">
        <f t="shared" ref="C66:G66" si="1">SUM(C60:C65)</f>
        <v>602</v>
      </c>
      <c r="D66" s="44">
        <f t="shared" si="1"/>
        <v>357</v>
      </c>
      <c r="E66" s="44">
        <f t="shared" si="1"/>
        <v>163</v>
      </c>
      <c r="F66" s="44">
        <f t="shared" si="1"/>
        <v>103</v>
      </c>
      <c r="G66" s="44">
        <f t="shared" si="1"/>
        <v>33</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37">
      <selection activeCell="D41" sqref="B41:D41"/>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ht="15.75" customHeight="1" x14ac:dyDescent="0.25">
      <c r="A1" s="252" t="s">
        <v>20</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198</v>
      </c>
      <c r="C7" s="16">
        <v>127</v>
      </c>
      <c r="D7" s="16">
        <v>325</v>
      </c>
      <c r="E7" s="102" t="s">
        <v>230</v>
      </c>
    </row>
    <row r="8" spans="1:7" x14ac:dyDescent="0.25">
      <c r="A8" s="7" t="s">
        <v>52</v>
      </c>
      <c r="B8" s="16">
        <v>201</v>
      </c>
      <c r="C8" s="16">
        <v>119</v>
      </c>
      <c r="D8" s="16">
        <v>320</v>
      </c>
      <c r="E8" s="102" t="s">
        <v>245</v>
      </c>
    </row>
    <row r="9" spans="1:7" x14ac:dyDescent="0.25">
      <c r="A9" s="7" t="s">
        <v>53</v>
      </c>
      <c r="B9" s="16">
        <v>128</v>
      </c>
      <c r="C9" s="16">
        <v>83</v>
      </c>
      <c r="D9" s="16">
        <v>211</v>
      </c>
      <c r="E9" s="102" t="s">
        <v>241</v>
      </c>
    </row>
    <row r="10" spans="1:7" x14ac:dyDescent="0.25">
      <c r="A10" s="11" t="s">
        <v>29</v>
      </c>
      <c r="B10" s="16">
        <v>527</v>
      </c>
      <c r="C10" s="16">
        <v>329</v>
      </c>
      <c r="D10" s="16">
        <v>856</v>
      </c>
      <c r="E10" s="102" t="s">
        <v>227</v>
      </c>
    </row>
    <row r="11" spans="1:7" x14ac:dyDescent="0.25">
      <c r="A11" s="10" t="s">
        <v>48</v>
      </c>
      <c r="B11" s="16">
        <v>8</v>
      </c>
      <c r="C11" s="16">
        <v>8</v>
      </c>
      <c r="D11" s="16">
        <v>16</v>
      </c>
      <c r="E11" s="130" t="s">
        <v>95</v>
      </c>
    </row>
    <row r="12" spans="1:7" x14ac:dyDescent="0.25">
      <c r="A12" s="10" t="s">
        <v>49</v>
      </c>
      <c r="B12" s="16">
        <v>46</v>
      </c>
      <c r="C12" s="16">
        <v>49</v>
      </c>
      <c r="D12" s="16">
        <v>95</v>
      </c>
      <c r="E12" s="130" t="s">
        <v>95</v>
      </c>
    </row>
    <row r="13" spans="1:7" x14ac:dyDescent="0.25">
      <c r="A13" s="10" t="s">
        <v>50</v>
      </c>
      <c r="B13" s="16">
        <v>198</v>
      </c>
      <c r="C13" s="16">
        <v>133</v>
      </c>
      <c r="D13" s="16">
        <v>331</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213</v>
      </c>
      <c r="C17" s="16">
        <v>113</v>
      </c>
      <c r="D17" s="16">
        <v>326</v>
      </c>
    </row>
    <row r="18" spans="1:4" x14ac:dyDescent="0.25">
      <c r="A18" s="129" t="s">
        <v>282</v>
      </c>
      <c r="B18" s="16">
        <v>178</v>
      </c>
      <c r="C18" s="16">
        <v>86</v>
      </c>
      <c r="D18" s="16">
        <v>264</v>
      </c>
    </row>
    <row r="19" spans="1:4" ht="26.25" x14ac:dyDescent="0.25">
      <c r="A19" s="129" t="s">
        <v>283</v>
      </c>
      <c r="B19" s="16">
        <v>28</v>
      </c>
      <c r="C19" s="16">
        <v>31</v>
      </c>
      <c r="D19" s="16">
        <v>59</v>
      </c>
    </row>
    <row r="20" spans="1:4" ht="26.25" x14ac:dyDescent="0.25">
      <c r="A20" s="129" t="s">
        <v>284</v>
      </c>
      <c r="B20" s="16">
        <v>26</v>
      </c>
      <c r="C20" s="16">
        <v>24</v>
      </c>
      <c r="D20" s="16">
        <v>50</v>
      </c>
    </row>
    <row r="22" spans="1:4" x14ac:dyDescent="0.25">
      <c r="A22" s="1" t="s">
        <v>3</v>
      </c>
      <c r="B22" s="2" t="s">
        <v>45</v>
      </c>
      <c r="C22" s="2" t="s">
        <v>46</v>
      </c>
      <c r="D22" s="9" t="s">
        <v>29</v>
      </c>
    </row>
    <row r="23" spans="1:4" ht="26.25" x14ac:dyDescent="0.25">
      <c r="A23" s="7" t="s">
        <v>42</v>
      </c>
      <c r="B23" s="16">
        <v>293</v>
      </c>
      <c r="C23" s="16">
        <v>160</v>
      </c>
      <c r="D23" s="16">
        <v>453</v>
      </c>
    </row>
    <row r="24" spans="1:4" ht="26.25" x14ac:dyDescent="0.25">
      <c r="A24" s="7" t="s">
        <v>43</v>
      </c>
      <c r="B24" s="16">
        <v>195</v>
      </c>
      <c r="C24" s="16">
        <v>101</v>
      </c>
      <c r="D24" s="16">
        <v>296</v>
      </c>
    </row>
    <row r="25" spans="1:4" x14ac:dyDescent="0.25">
      <c r="A25" s="257" t="s">
        <v>41</v>
      </c>
      <c r="B25" s="257"/>
      <c r="C25" s="257"/>
      <c r="D25" s="257"/>
    </row>
    <row r="27" spans="1:4" x14ac:dyDescent="0.25">
      <c r="A27" s="264" t="s">
        <v>44</v>
      </c>
      <c r="B27" s="265"/>
    </row>
    <row r="28" spans="1:4" x14ac:dyDescent="0.25">
      <c r="A28" s="7" t="s">
        <v>0</v>
      </c>
      <c r="B28" s="6">
        <v>1</v>
      </c>
    </row>
    <row r="29" spans="1:4" x14ac:dyDescent="0.25">
      <c r="A29" s="7" t="s">
        <v>38</v>
      </c>
      <c r="B29" s="6">
        <v>24</v>
      </c>
    </row>
    <row r="30" spans="1:4" x14ac:dyDescent="0.25">
      <c r="A30" s="7" t="s">
        <v>39</v>
      </c>
      <c r="B30" s="6">
        <v>0</v>
      </c>
    </row>
    <row r="31" spans="1:4" x14ac:dyDescent="0.25">
      <c r="A31" s="8" t="s">
        <v>29</v>
      </c>
      <c r="B31" s="6">
        <v>25</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14</v>
      </c>
      <c r="C35" s="16">
        <v>5</v>
      </c>
      <c r="D35" s="16">
        <v>7</v>
      </c>
      <c r="E35" s="16">
        <v>26</v>
      </c>
    </row>
    <row r="36" spans="1:7" x14ac:dyDescent="0.25">
      <c r="A36" s="4" t="s">
        <v>31</v>
      </c>
      <c r="B36" s="16">
        <v>0</v>
      </c>
      <c r="C36" s="16">
        <v>0</v>
      </c>
      <c r="D36" s="16">
        <v>0</v>
      </c>
      <c r="E36" s="16">
        <v>0</v>
      </c>
    </row>
    <row r="37" spans="1:7" x14ac:dyDescent="0.25">
      <c r="A37" s="4" t="s">
        <v>32</v>
      </c>
      <c r="B37" s="16">
        <v>98</v>
      </c>
      <c r="C37" s="16">
        <v>95</v>
      </c>
      <c r="D37" s="16">
        <v>51</v>
      </c>
      <c r="E37" s="16">
        <v>244</v>
      </c>
    </row>
    <row r="38" spans="1:7" x14ac:dyDescent="0.25">
      <c r="A38" s="4" t="s">
        <v>33</v>
      </c>
      <c r="B38" s="16">
        <v>10</v>
      </c>
      <c r="C38" s="16">
        <v>2</v>
      </c>
      <c r="D38" s="16">
        <v>1</v>
      </c>
      <c r="E38" s="16">
        <v>13</v>
      </c>
    </row>
    <row r="39" spans="1:7" x14ac:dyDescent="0.25">
      <c r="A39" s="4" t="s">
        <v>34</v>
      </c>
      <c r="B39" s="16">
        <v>137</v>
      </c>
      <c r="C39" s="16">
        <v>166</v>
      </c>
      <c r="D39" s="16">
        <v>113</v>
      </c>
      <c r="E39" s="16">
        <v>416</v>
      </c>
    </row>
    <row r="40" spans="1:7" x14ac:dyDescent="0.25">
      <c r="A40" s="4" t="s">
        <v>35</v>
      </c>
      <c r="B40" s="16">
        <v>9</v>
      </c>
      <c r="C40" s="16">
        <v>7</v>
      </c>
      <c r="D40" s="16">
        <v>10</v>
      </c>
      <c r="E40" s="16">
        <v>26</v>
      </c>
    </row>
    <row r="41" spans="1:7" x14ac:dyDescent="0.25">
      <c r="A41" s="5" t="s">
        <v>36</v>
      </c>
      <c r="B41" s="125">
        <v>268</v>
      </c>
      <c r="C41" s="125">
        <v>275</v>
      </c>
      <c r="D41" s="125">
        <v>182</v>
      </c>
      <c r="E41" s="125">
        <v>725</v>
      </c>
    </row>
    <row r="42" spans="1:7" x14ac:dyDescent="0.25">
      <c r="A42" s="5" t="s">
        <v>37</v>
      </c>
      <c r="B42" s="125">
        <v>57</v>
      </c>
      <c r="C42" s="125">
        <v>52</v>
      </c>
      <c r="D42" s="125">
        <v>39</v>
      </c>
      <c r="E42" s="125">
        <v>148</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255</v>
      </c>
      <c r="B45" s="261"/>
      <c r="C45" s="261"/>
      <c r="D45" s="261"/>
      <c r="E45" s="261"/>
      <c r="F45" s="261"/>
      <c r="G45" s="262"/>
    </row>
    <row r="46" spans="1:7" ht="25.5" x14ac:dyDescent="0.25">
      <c r="A46" s="32" t="s">
        <v>273</v>
      </c>
      <c r="B46" s="33" t="s">
        <v>64</v>
      </c>
      <c r="C46" s="33" t="s">
        <v>65</v>
      </c>
      <c r="D46" s="33" t="s">
        <v>66</v>
      </c>
      <c r="E46" s="33" t="s">
        <v>67</v>
      </c>
      <c r="F46" s="33" t="s">
        <v>68</v>
      </c>
      <c r="G46" s="37" t="s">
        <v>69</v>
      </c>
    </row>
    <row r="47" spans="1:7" x14ac:dyDescent="0.25">
      <c r="A47" s="38" t="s">
        <v>70</v>
      </c>
      <c r="B47" s="106" t="s">
        <v>265</v>
      </c>
      <c r="C47" s="106" t="s">
        <v>265</v>
      </c>
      <c r="D47" s="106" t="s">
        <v>265</v>
      </c>
      <c r="E47" s="106" t="s">
        <v>265</v>
      </c>
      <c r="F47" s="106" t="s">
        <v>265</v>
      </c>
      <c r="G47" s="106" t="s">
        <v>265</v>
      </c>
    </row>
    <row r="48" spans="1:7" x14ac:dyDescent="0.25">
      <c r="A48" s="39" t="s">
        <v>71</v>
      </c>
      <c r="B48" s="106" t="s">
        <v>265</v>
      </c>
      <c r="C48" s="106" t="s">
        <v>265</v>
      </c>
      <c r="D48" s="106" t="s">
        <v>265</v>
      </c>
      <c r="E48" s="106" t="s">
        <v>265</v>
      </c>
      <c r="F48" s="106" t="s">
        <v>265</v>
      </c>
      <c r="G48" s="106" t="s">
        <v>265</v>
      </c>
    </row>
    <row r="49" spans="1:7" x14ac:dyDescent="0.25">
      <c r="A49" s="39" t="s">
        <v>72</v>
      </c>
      <c r="B49" s="106" t="s">
        <v>265</v>
      </c>
      <c r="C49" s="106" t="s">
        <v>265</v>
      </c>
      <c r="D49" s="106" t="s">
        <v>265</v>
      </c>
      <c r="E49" s="106" t="s">
        <v>265</v>
      </c>
      <c r="F49" s="106" t="s">
        <v>265</v>
      </c>
      <c r="G49" s="106" t="s">
        <v>265</v>
      </c>
    </row>
    <row r="50" spans="1:7" x14ac:dyDescent="0.25">
      <c r="A50" s="39" t="s">
        <v>73</v>
      </c>
      <c r="B50" s="106" t="s">
        <v>265</v>
      </c>
      <c r="C50" s="106" t="s">
        <v>265</v>
      </c>
      <c r="D50" s="106" t="s">
        <v>265</v>
      </c>
      <c r="E50" s="106" t="s">
        <v>265</v>
      </c>
      <c r="F50" s="106" t="s">
        <v>265</v>
      </c>
      <c r="G50" s="106" t="s">
        <v>265</v>
      </c>
    </row>
    <row r="51" spans="1:7" x14ac:dyDescent="0.25">
      <c r="A51" s="39" t="s">
        <v>74</v>
      </c>
      <c r="B51" s="106" t="s">
        <v>265</v>
      </c>
      <c r="C51" s="106" t="s">
        <v>265</v>
      </c>
      <c r="D51" s="106" t="s">
        <v>265</v>
      </c>
      <c r="E51" s="106" t="s">
        <v>265</v>
      </c>
      <c r="F51" s="106" t="s">
        <v>265</v>
      </c>
      <c r="G51" s="106" t="s">
        <v>265</v>
      </c>
    </row>
    <row r="52" spans="1:7" x14ac:dyDescent="0.25">
      <c r="A52" s="39" t="s">
        <v>75</v>
      </c>
      <c r="B52" s="106" t="s">
        <v>265</v>
      </c>
      <c r="C52" s="106" t="s">
        <v>265</v>
      </c>
      <c r="D52" s="106" t="s">
        <v>265</v>
      </c>
      <c r="E52" s="106" t="s">
        <v>265</v>
      </c>
      <c r="F52" s="106" t="s">
        <v>265</v>
      </c>
      <c r="G52" s="106" t="s">
        <v>265</v>
      </c>
    </row>
    <row r="53" spans="1:7" x14ac:dyDescent="0.25">
      <c r="A53" s="39" t="s">
        <v>76</v>
      </c>
      <c r="B53" s="106" t="s">
        <v>265</v>
      </c>
      <c r="C53" s="106" t="s">
        <v>265</v>
      </c>
      <c r="D53" s="106" t="s">
        <v>265</v>
      </c>
      <c r="E53" s="106" t="s">
        <v>265</v>
      </c>
      <c r="F53" s="106" t="s">
        <v>265</v>
      </c>
      <c r="G53" s="106" t="s">
        <v>265</v>
      </c>
    </row>
    <row r="54" spans="1:7" x14ac:dyDescent="0.25">
      <c r="A54" s="39" t="s">
        <v>77</v>
      </c>
      <c r="B54" s="106" t="s">
        <v>265</v>
      </c>
      <c r="C54" s="106" t="s">
        <v>265</v>
      </c>
      <c r="D54" s="106" t="s">
        <v>265</v>
      </c>
      <c r="E54" s="106" t="s">
        <v>265</v>
      </c>
      <c r="F54" s="106" t="s">
        <v>265</v>
      </c>
      <c r="G54" s="106" t="s">
        <v>265</v>
      </c>
    </row>
    <row r="55" spans="1:7" x14ac:dyDescent="0.25">
      <c r="A55" s="39" t="s">
        <v>78</v>
      </c>
      <c r="B55" s="106" t="s">
        <v>265</v>
      </c>
      <c r="C55" s="106" t="s">
        <v>265</v>
      </c>
      <c r="D55" s="106" t="s">
        <v>265</v>
      </c>
      <c r="E55" s="106" t="s">
        <v>265</v>
      </c>
      <c r="F55" s="106" t="s">
        <v>265</v>
      </c>
      <c r="G55" s="106" t="s">
        <v>265</v>
      </c>
    </row>
    <row r="56" spans="1:7" x14ac:dyDescent="0.25">
      <c r="A56" s="39" t="s">
        <v>79</v>
      </c>
      <c r="B56" s="106" t="s">
        <v>265</v>
      </c>
      <c r="C56" s="106" t="s">
        <v>265</v>
      </c>
      <c r="D56" s="106" t="s">
        <v>265</v>
      </c>
      <c r="E56" s="106" t="s">
        <v>265</v>
      </c>
      <c r="F56" s="106" t="s">
        <v>265</v>
      </c>
      <c r="G56" s="106" t="s">
        <v>265</v>
      </c>
    </row>
    <row r="57" spans="1:7" x14ac:dyDescent="0.25">
      <c r="A57" s="39" t="s">
        <v>80</v>
      </c>
      <c r="B57" s="106" t="s">
        <v>265</v>
      </c>
      <c r="C57" s="106" t="s">
        <v>265</v>
      </c>
      <c r="D57" s="106" t="s">
        <v>265</v>
      </c>
      <c r="E57" s="106" t="s">
        <v>265</v>
      </c>
      <c r="F57" s="106" t="s">
        <v>265</v>
      </c>
      <c r="G57" s="106" t="s">
        <v>265</v>
      </c>
    </row>
    <row r="58" spans="1:7" x14ac:dyDescent="0.25">
      <c r="A58" s="39" t="s">
        <v>81</v>
      </c>
      <c r="B58" s="106" t="s">
        <v>265</v>
      </c>
      <c r="C58" s="106" t="s">
        <v>265</v>
      </c>
      <c r="D58" s="106" t="s">
        <v>265</v>
      </c>
      <c r="E58" s="106" t="s">
        <v>265</v>
      </c>
      <c r="F58" s="106" t="s">
        <v>265</v>
      </c>
      <c r="G58" s="106" t="s">
        <v>265</v>
      </c>
    </row>
    <row r="59" spans="1:7" x14ac:dyDescent="0.25">
      <c r="A59" s="39" t="s">
        <v>82</v>
      </c>
      <c r="B59" s="106" t="s">
        <v>265</v>
      </c>
      <c r="C59" s="106" t="s">
        <v>265</v>
      </c>
      <c r="D59" s="106" t="s">
        <v>265</v>
      </c>
      <c r="E59" s="106" t="s">
        <v>265</v>
      </c>
      <c r="F59" s="106" t="s">
        <v>265</v>
      </c>
      <c r="G59" s="106" t="s">
        <v>265</v>
      </c>
    </row>
    <row r="60" spans="1:7" x14ac:dyDescent="0.25">
      <c r="A60" s="43" t="s">
        <v>83</v>
      </c>
      <c r="B60" s="104" t="s">
        <v>265</v>
      </c>
      <c r="C60" s="104" t="s">
        <v>265</v>
      </c>
      <c r="D60" s="104" t="s">
        <v>265</v>
      </c>
      <c r="E60" s="104" t="s">
        <v>265</v>
      </c>
      <c r="F60" s="104" t="s">
        <v>265</v>
      </c>
      <c r="G60" s="104" t="s">
        <v>265</v>
      </c>
    </row>
    <row r="61" spans="1:7" x14ac:dyDescent="0.25">
      <c r="A61" s="39" t="s">
        <v>84</v>
      </c>
      <c r="B61" s="106" t="s">
        <v>265</v>
      </c>
      <c r="C61" s="106" t="s">
        <v>265</v>
      </c>
      <c r="D61" s="106" t="s">
        <v>265</v>
      </c>
      <c r="E61" s="106" t="s">
        <v>265</v>
      </c>
      <c r="F61" s="106" t="s">
        <v>265</v>
      </c>
      <c r="G61" s="106" t="s">
        <v>265</v>
      </c>
    </row>
    <row r="62" spans="1:7" x14ac:dyDescent="0.25">
      <c r="A62" s="39" t="s">
        <v>85</v>
      </c>
      <c r="B62" s="106" t="s">
        <v>265</v>
      </c>
      <c r="C62" s="106" t="s">
        <v>265</v>
      </c>
      <c r="D62" s="106" t="s">
        <v>265</v>
      </c>
      <c r="E62" s="106" t="s">
        <v>265</v>
      </c>
      <c r="F62" s="106" t="s">
        <v>265</v>
      </c>
      <c r="G62" s="106" t="s">
        <v>265</v>
      </c>
    </row>
    <row r="63" spans="1:7" x14ac:dyDescent="0.25">
      <c r="A63" s="39" t="s">
        <v>86</v>
      </c>
      <c r="B63" s="106" t="s">
        <v>265</v>
      </c>
      <c r="C63" s="106" t="s">
        <v>265</v>
      </c>
      <c r="D63" s="106" t="s">
        <v>265</v>
      </c>
      <c r="E63" s="106" t="s">
        <v>265</v>
      </c>
      <c r="F63" s="106" t="s">
        <v>265</v>
      </c>
      <c r="G63" s="106" t="s">
        <v>265</v>
      </c>
    </row>
    <row r="64" spans="1:7" x14ac:dyDescent="0.25">
      <c r="A64" s="39" t="s">
        <v>87</v>
      </c>
      <c r="B64" s="106" t="s">
        <v>265</v>
      </c>
      <c r="C64" s="106" t="s">
        <v>265</v>
      </c>
      <c r="D64" s="106" t="s">
        <v>265</v>
      </c>
      <c r="E64" s="106" t="s">
        <v>265</v>
      </c>
      <c r="F64" s="106" t="s">
        <v>265</v>
      </c>
      <c r="G64" s="106" t="s">
        <v>265</v>
      </c>
    </row>
    <row r="65" spans="1:7" x14ac:dyDescent="0.25">
      <c r="A65" s="39" t="s">
        <v>88</v>
      </c>
      <c r="B65" s="106" t="s">
        <v>265</v>
      </c>
      <c r="C65" s="106" t="s">
        <v>265</v>
      </c>
      <c r="D65" s="106" t="s">
        <v>265</v>
      </c>
      <c r="E65" s="106" t="s">
        <v>265</v>
      </c>
      <c r="F65" s="106" t="s">
        <v>265</v>
      </c>
      <c r="G65" s="106" t="s">
        <v>265</v>
      </c>
    </row>
    <row r="66" spans="1:7" x14ac:dyDescent="0.25">
      <c r="A66" s="43" t="s">
        <v>89</v>
      </c>
      <c r="B66" s="104" t="s">
        <v>265</v>
      </c>
      <c r="C66" s="104" t="s">
        <v>265</v>
      </c>
      <c r="D66" s="104" t="s">
        <v>265</v>
      </c>
      <c r="E66" s="104" t="s">
        <v>265</v>
      </c>
      <c r="F66" s="104" t="s">
        <v>265</v>
      </c>
      <c r="G66" s="104" t="s">
        <v>265</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37">
      <selection activeCell="A45" sqref="A45"/>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x14ac:dyDescent="0.25">
      <c r="A1" s="252" t="s">
        <v>23</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114</v>
      </c>
      <c r="C7" s="16">
        <v>45</v>
      </c>
      <c r="D7" s="16">
        <v>159</v>
      </c>
      <c r="E7" s="102" t="s">
        <v>237</v>
      </c>
    </row>
    <row r="8" spans="1:7" x14ac:dyDescent="0.25">
      <c r="A8" s="7" t="s">
        <v>52</v>
      </c>
      <c r="B8" s="16">
        <v>96</v>
      </c>
      <c r="C8" s="16">
        <v>54</v>
      </c>
      <c r="D8" s="16">
        <v>150</v>
      </c>
      <c r="E8" s="102" t="s">
        <v>223</v>
      </c>
    </row>
    <row r="9" spans="1:7" x14ac:dyDescent="0.25">
      <c r="A9" s="7" t="s">
        <v>53</v>
      </c>
      <c r="B9" s="16">
        <v>70</v>
      </c>
      <c r="C9" s="16">
        <v>47</v>
      </c>
      <c r="D9" s="16">
        <v>117</v>
      </c>
      <c r="E9" s="102" t="s">
        <v>246</v>
      </c>
    </row>
    <row r="10" spans="1:7" x14ac:dyDescent="0.25">
      <c r="A10" s="11" t="s">
        <v>29</v>
      </c>
      <c r="B10" s="16">
        <v>280</v>
      </c>
      <c r="C10" s="16">
        <v>146</v>
      </c>
      <c r="D10" s="16">
        <v>426</v>
      </c>
      <c r="E10" s="102" t="s">
        <v>236</v>
      </c>
    </row>
    <row r="11" spans="1:7" x14ac:dyDescent="0.25">
      <c r="A11" s="10" t="s">
        <v>48</v>
      </c>
      <c r="B11" s="16">
        <v>1</v>
      </c>
      <c r="C11" s="16">
        <v>0</v>
      </c>
      <c r="D11" s="16">
        <v>1</v>
      </c>
      <c r="E11" s="130" t="s">
        <v>95</v>
      </c>
    </row>
    <row r="12" spans="1:7" x14ac:dyDescent="0.25">
      <c r="A12" s="10" t="s">
        <v>49</v>
      </c>
      <c r="B12" s="16">
        <v>25</v>
      </c>
      <c r="C12" s="16">
        <v>17</v>
      </c>
      <c r="D12" s="16">
        <v>42</v>
      </c>
      <c r="E12" s="130" t="s">
        <v>95</v>
      </c>
    </row>
    <row r="13" spans="1:7" x14ac:dyDescent="0.25">
      <c r="A13" s="10" t="s">
        <v>50</v>
      </c>
      <c r="B13" s="16">
        <v>113</v>
      </c>
      <c r="C13" s="16">
        <v>47</v>
      </c>
      <c r="D13" s="16">
        <v>160</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92</v>
      </c>
      <c r="C17" s="16">
        <v>76</v>
      </c>
      <c r="D17" s="16">
        <v>168</v>
      </c>
    </row>
    <row r="18" spans="1:4" x14ac:dyDescent="0.25">
      <c r="A18" s="129" t="s">
        <v>282</v>
      </c>
      <c r="B18" s="16">
        <v>82</v>
      </c>
      <c r="C18" s="16">
        <v>70</v>
      </c>
      <c r="D18" s="16">
        <v>152</v>
      </c>
    </row>
    <row r="19" spans="1:4" ht="26.25" x14ac:dyDescent="0.25">
      <c r="A19" s="129" t="s">
        <v>283</v>
      </c>
      <c r="B19" s="16">
        <v>9</v>
      </c>
      <c r="C19" s="16">
        <v>5</v>
      </c>
      <c r="D19" s="16">
        <v>14</v>
      </c>
    </row>
    <row r="20" spans="1:4" ht="26.25" x14ac:dyDescent="0.25">
      <c r="A20" s="129" t="s">
        <v>284</v>
      </c>
      <c r="B20" s="16">
        <v>8</v>
      </c>
      <c r="C20" s="16">
        <v>5</v>
      </c>
      <c r="D20" s="16">
        <v>13</v>
      </c>
    </row>
    <row r="22" spans="1:4" x14ac:dyDescent="0.25">
      <c r="A22" s="1" t="s">
        <v>3</v>
      </c>
      <c r="B22" s="2" t="s">
        <v>45</v>
      </c>
      <c r="C22" s="2" t="s">
        <v>46</v>
      </c>
      <c r="D22" s="9" t="s">
        <v>29</v>
      </c>
    </row>
    <row r="23" spans="1:4" ht="26.25" x14ac:dyDescent="0.25">
      <c r="A23" s="7" t="s">
        <v>42</v>
      </c>
      <c r="B23" s="16">
        <v>162</v>
      </c>
      <c r="C23" s="16">
        <v>66</v>
      </c>
      <c r="D23" s="16">
        <v>228</v>
      </c>
    </row>
    <row r="24" spans="1:4" ht="26.25" x14ac:dyDescent="0.25">
      <c r="A24" s="7" t="s">
        <v>43</v>
      </c>
      <c r="B24" s="16">
        <v>133</v>
      </c>
      <c r="C24" s="16">
        <v>47</v>
      </c>
      <c r="D24" s="16">
        <v>180</v>
      </c>
    </row>
    <row r="25" spans="1:4" x14ac:dyDescent="0.25">
      <c r="A25" s="257" t="s">
        <v>41</v>
      </c>
      <c r="B25" s="257"/>
      <c r="C25" s="257"/>
      <c r="D25" s="257"/>
    </row>
    <row r="27" spans="1:4" x14ac:dyDescent="0.25">
      <c r="A27" s="264" t="s">
        <v>44</v>
      </c>
      <c r="B27" s="265"/>
    </row>
    <row r="28" spans="1:4" x14ac:dyDescent="0.25">
      <c r="A28" s="7" t="s">
        <v>0</v>
      </c>
      <c r="B28" s="6">
        <v>6</v>
      </c>
    </row>
    <row r="29" spans="1:4" x14ac:dyDescent="0.25">
      <c r="A29" s="7" t="s">
        <v>38</v>
      </c>
      <c r="B29" s="6">
        <v>24</v>
      </c>
    </row>
    <row r="30" spans="1:4" x14ac:dyDescent="0.25">
      <c r="A30" s="7" t="s">
        <v>39</v>
      </c>
      <c r="B30" s="6">
        <v>0</v>
      </c>
    </row>
    <row r="31" spans="1:4" x14ac:dyDescent="0.25">
      <c r="A31" s="8" t="s">
        <v>29</v>
      </c>
      <c r="B31" s="6">
        <v>30</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8</v>
      </c>
      <c r="C35" s="16">
        <v>5</v>
      </c>
      <c r="D35" s="16">
        <v>3</v>
      </c>
      <c r="E35" s="16">
        <v>16</v>
      </c>
    </row>
    <row r="36" spans="1:7" x14ac:dyDescent="0.25">
      <c r="A36" s="4" t="s">
        <v>31</v>
      </c>
      <c r="B36" s="16">
        <v>0</v>
      </c>
      <c r="C36" s="16">
        <v>0</v>
      </c>
      <c r="D36" s="16">
        <v>0</v>
      </c>
      <c r="E36" s="16">
        <v>0</v>
      </c>
    </row>
    <row r="37" spans="1:7" x14ac:dyDescent="0.25">
      <c r="A37" s="4" t="s">
        <v>32</v>
      </c>
      <c r="B37" s="16">
        <v>36</v>
      </c>
      <c r="C37" s="16">
        <v>56</v>
      </c>
      <c r="D37" s="16">
        <v>36</v>
      </c>
      <c r="E37" s="16">
        <v>128</v>
      </c>
    </row>
    <row r="38" spans="1:7" x14ac:dyDescent="0.25">
      <c r="A38" s="4" t="s">
        <v>33</v>
      </c>
      <c r="B38" s="16">
        <v>5</v>
      </c>
      <c r="C38" s="16">
        <v>5</v>
      </c>
      <c r="D38" s="16">
        <v>3</v>
      </c>
      <c r="E38" s="16">
        <v>13</v>
      </c>
    </row>
    <row r="39" spans="1:7" x14ac:dyDescent="0.25">
      <c r="A39" s="4" t="s">
        <v>34</v>
      </c>
      <c r="B39" s="16">
        <v>82</v>
      </c>
      <c r="C39" s="16">
        <v>69</v>
      </c>
      <c r="D39" s="16">
        <v>61</v>
      </c>
      <c r="E39" s="16">
        <v>212</v>
      </c>
    </row>
    <row r="40" spans="1:7" x14ac:dyDescent="0.25">
      <c r="A40" s="4" t="s">
        <v>35</v>
      </c>
      <c r="B40" s="16">
        <v>11</v>
      </c>
      <c r="C40" s="16">
        <v>1</v>
      </c>
      <c r="D40" s="16">
        <v>3</v>
      </c>
      <c r="E40" s="16">
        <v>15</v>
      </c>
    </row>
    <row r="41" spans="1:7" x14ac:dyDescent="0.25">
      <c r="A41" s="5" t="s">
        <v>36</v>
      </c>
      <c r="B41" s="16">
        <v>142</v>
      </c>
      <c r="C41" s="16">
        <v>136</v>
      </c>
      <c r="D41" s="16">
        <v>106</v>
      </c>
      <c r="E41" s="16">
        <v>384</v>
      </c>
    </row>
    <row r="42" spans="1:7" x14ac:dyDescent="0.25">
      <c r="A42" s="5" t="s">
        <v>37</v>
      </c>
      <c r="B42" s="125">
        <v>17</v>
      </c>
      <c r="C42" s="125">
        <v>20</v>
      </c>
      <c r="D42" s="125">
        <v>20</v>
      </c>
      <c r="E42" s="125">
        <v>57</v>
      </c>
    </row>
    <row r="43" spans="1:7" ht="25.5" customHeight="1" x14ac:dyDescent="0.25">
      <c r="A43" s="263" t="s">
        <v>5</v>
      </c>
      <c r="B43" s="263"/>
      <c r="C43" s="263"/>
      <c r="D43" s="263"/>
      <c r="E43" s="263"/>
    </row>
    <row r="44" spans="1:7" x14ac:dyDescent="0.25">
      <c r="A44" s="128"/>
      <c r="B44" s="128"/>
      <c r="C44" s="128"/>
      <c r="D44" s="128"/>
      <c r="E44" s="128"/>
    </row>
    <row r="45" spans="1:7" x14ac:dyDescent="0.25">
      <c r="A45" s="260" t="s">
        <v>256</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11</v>
      </c>
      <c r="C47" s="39">
        <v>10</v>
      </c>
      <c r="D47" s="39">
        <v>2</v>
      </c>
      <c r="E47" s="39">
        <v>2</v>
      </c>
      <c r="F47" s="39">
        <v>0</v>
      </c>
      <c r="G47" s="42">
        <v>0</v>
      </c>
    </row>
    <row r="48" spans="1:7" x14ac:dyDescent="0.25">
      <c r="A48" s="39" t="s">
        <v>71</v>
      </c>
      <c r="B48" s="39">
        <v>2</v>
      </c>
      <c r="C48" s="39">
        <v>2</v>
      </c>
      <c r="D48" s="39">
        <v>1</v>
      </c>
      <c r="E48" s="39">
        <v>1</v>
      </c>
      <c r="F48" s="39">
        <v>0</v>
      </c>
      <c r="G48" s="42">
        <v>0</v>
      </c>
    </row>
    <row r="49" spans="1:7" x14ac:dyDescent="0.25">
      <c r="A49" s="39" t="s">
        <v>72</v>
      </c>
      <c r="B49" s="39">
        <v>3</v>
      </c>
      <c r="C49" s="39">
        <v>4</v>
      </c>
      <c r="D49" s="39">
        <v>0</v>
      </c>
      <c r="E49" s="39">
        <v>1</v>
      </c>
      <c r="F49" s="39">
        <v>0</v>
      </c>
      <c r="G49" s="42">
        <v>0</v>
      </c>
    </row>
    <row r="50" spans="1:7" x14ac:dyDescent="0.25">
      <c r="A50" s="39" t="s">
        <v>73</v>
      </c>
      <c r="B50" s="39">
        <v>0</v>
      </c>
      <c r="C50" s="39">
        <v>0</v>
      </c>
      <c r="D50" s="39">
        <v>0</v>
      </c>
      <c r="E50" s="39">
        <v>1</v>
      </c>
      <c r="F50" s="39">
        <v>1</v>
      </c>
      <c r="G50" s="42">
        <v>0</v>
      </c>
    </row>
    <row r="51" spans="1:7" x14ac:dyDescent="0.25">
      <c r="A51" s="39" t="s">
        <v>74</v>
      </c>
      <c r="B51" s="39">
        <v>0</v>
      </c>
      <c r="C51" s="39">
        <v>0</v>
      </c>
      <c r="D51" s="39">
        <v>0</v>
      </c>
      <c r="E51" s="39">
        <v>0</v>
      </c>
      <c r="F51" s="39">
        <v>0</v>
      </c>
      <c r="G51" s="42">
        <v>0</v>
      </c>
    </row>
    <row r="52" spans="1:7" x14ac:dyDescent="0.25">
      <c r="A52" s="39" t="s">
        <v>75</v>
      </c>
      <c r="B52" s="39">
        <v>1</v>
      </c>
      <c r="C52" s="39">
        <v>0</v>
      </c>
      <c r="D52" s="39">
        <v>0</v>
      </c>
      <c r="E52" s="39">
        <v>4</v>
      </c>
      <c r="F52" s="39">
        <v>0</v>
      </c>
      <c r="G52" s="42">
        <v>0</v>
      </c>
    </row>
    <row r="53" spans="1:7" x14ac:dyDescent="0.25">
      <c r="A53" s="39" t="s">
        <v>76</v>
      </c>
      <c r="B53" s="39">
        <v>7</v>
      </c>
      <c r="C53" s="39">
        <v>7</v>
      </c>
      <c r="D53" s="39">
        <v>4</v>
      </c>
      <c r="E53" s="39">
        <v>3</v>
      </c>
      <c r="F53" s="39">
        <v>0</v>
      </c>
      <c r="G53" s="42">
        <v>1</v>
      </c>
    </row>
    <row r="54" spans="1:7" x14ac:dyDescent="0.25">
      <c r="A54" s="39" t="s">
        <v>77</v>
      </c>
      <c r="B54" s="39">
        <v>12</v>
      </c>
      <c r="C54" s="39">
        <v>11</v>
      </c>
      <c r="D54" s="39">
        <v>10</v>
      </c>
      <c r="E54" s="39">
        <v>0</v>
      </c>
      <c r="F54" s="39">
        <v>0</v>
      </c>
      <c r="G54" s="42">
        <v>1</v>
      </c>
    </row>
    <row r="55" spans="1:7" x14ac:dyDescent="0.25">
      <c r="A55" s="39" t="s">
        <v>78</v>
      </c>
      <c r="B55" s="39">
        <v>5</v>
      </c>
      <c r="C55" s="39">
        <v>4</v>
      </c>
      <c r="D55" s="39">
        <v>1</v>
      </c>
      <c r="E55" s="39">
        <v>0</v>
      </c>
      <c r="F55" s="39">
        <v>1</v>
      </c>
      <c r="G55" s="42">
        <v>0</v>
      </c>
    </row>
    <row r="56" spans="1:7" x14ac:dyDescent="0.25">
      <c r="A56" s="39" t="s">
        <v>79</v>
      </c>
      <c r="B56" s="39">
        <v>6</v>
      </c>
      <c r="C56" s="39">
        <v>7</v>
      </c>
      <c r="D56" s="39">
        <v>1</v>
      </c>
      <c r="E56" s="39">
        <v>0</v>
      </c>
      <c r="F56" s="39">
        <v>0</v>
      </c>
      <c r="G56" s="42">
        <v>0</v>
      </c>
    </row>
    <row r="57" spans="1:7" x14ac:dyDescent="0.25">
      <c r="A57" s="39" t="s">
        <v>80</v>
      </c>
      <c r="B57" s="39">
        <v>1</v>
      </c>
      <c r="C57" s="39">
        <v>1</v>
      </c>
      <c r="D57" s="39">
        <v>1</v>
      </c>
      <c r="E57" s="39">
        <v>0</v>
      </c>
      <c r="F57" s="39">
        <v>0</v>
      </c>
      <c r="G57" s="42">
        <v>1</v>
      </c>
    </row>
    <row r="58" spans="1:7" x14ac:dyDescent="0.25">
      <c r="A58" s="39" t="s">
        <v>81</v>
      </c>
      <c r="B58" s="39">
        <v>1</v>
      </c>
      <c r="C58" s="39">
        <v>1</v>
      </c>
      <c r="D58" s="39">
        <v>0</v>
      </c>
      <c r="E58" s="39">
        <v>0</v>
      </c>
      <c r="F58" s="39">
        <v>2</v>
      </c>
      <c r="G58" s="42">
        <v>0</v>
      </c>
    </row>
    <row r="59" spans="1:7" x14ac:dyDescent="0.25">
      <c r="A59" s="39" t="s">
        <v>82</v>
      </c>
      <c r="B59" s="39">
        <v>5</v>
      </c>
      <c r="C59" s="39">
        <v>4</v>
      </c>
      <c r="D59" s="39">
        <v>6</v>
      </c>
      <c r="E59" s="39">
        <v>1</v>
      </c>
      <c r="F59" s="39">
        <v>1</v>
      </c>
      <c r="G59" s="42">
        <v>5</v>
      </c>
    </row>
    <row r="60" spans="1:7" x14ac:dyDescent="0.25">
      <c r="A60" s="43" t="s">
        <v>83</v>
      </c>
      <c r="B60" s="44">
        <f>SUM(B47:B59)</f>
        <v>54</v>
      </c>
      <c r="C60" s="44">
        <f t="shared" ref="C60:G60" si="0">SUM(C47:C59)</f>
        <v>51</v>
      </c>
      <c r="D60" s="44">
        <f t="shared" si="0"/>
        <v>26</v>
      </c>
      <c r="E60" s="44">
        <f t="shared" si="0"/>
        <v>13</v>
      </c>
      <c r="F60" s="44">
        <f t="shared" si="0"/>
        <v>5</v>
      </c>
      <c r="G60" s="44">
        <f t="shared" si="0"/>
        <v>8</v>
      </c>
    </row>
    <row r="61" spans="1:7" x14ac:dyDescent="0.25">
      <c r="A61" s="39" t="s">
        <v>84</v>
      </c>
      <c r="B61" s="39">
        <v>7</v>
      </c>
      <c r="C61" s="39">
        <v>6</v>
      </c>
      <c r="D61" s="39">
        <v>4</v>
      </c>
      <c r="E61" s="39">
        <v>2</v>
      </c>
      <c r="F61" s="39">
        <v>1</v>
      </c>
      <c r="G61" s="42">
        <v>1</v>
      </c>
    </row>
    <row r="62" spans="1:7" x14ac:dyDescent="0.25">
      <c r="A62" s="39" t="s">
        <v>85</v>
      </c>
      <c r="B62" s="39">
        <v>0</v>
      </c>
      <c r="C62" s="39">
        <v>0</v>
      </c>
      <c r="D62" s="39">
        <v>0</v>
      </c>
      <c r="E62" s="39">
        <v>0</v>
      </c>
      <c r="F62" s="39">
        <v>0</v>
      </c>
      <c r="G62" s="42">
        <v>0</v>
      </c>
    </row>
    <row r="63" spans="1:7" x14ac:dyDescent="0.25">
      <c r="A63" s="39" t="s">
        <v>86</v>
      </c>
      <c r="B63" s="39">
        <v>2</v>
      </c>
      <c r="C63" s="39">
        <v>3</v>
      </c>
      <c r="D63" s="39">
        <v>0</v>
      </c>
      <c r="E63" s="39">
        <v>0</v>
      </c>
      <c r="F63" s="39">
        <v>0</v>
      </c>
      <c r="G63" s="42">
        <v>0</v>
      </c>
    </row>
    <row r="64" spans="1:7" x14ac:dyDescent="0.25">
      <c r="A64" s="39" t="s">
        <v>87</v>
      </c>
      <c r="B64" s="39">
        <v>1</v>
      </c>
      <c r="C64" s="39">
        <v>1</v>
      </c>
      <c r="D64" s="39">
        <v>0</v>
      </c>
      <c r="E64" s="39">
        <v>0</v>
      </c>
      <c r="F64" s="39">
        <v>0</v>
      </c>
      <c r="G64" s="42">
        <v>0</v>
      </c>
    </row>
    <row r="65" spans="1:7" x14ac:dyDescent="0.25">
      <c r="A65" s="39" t="s">
        <v>88</v>
      </c>
      <c r="B65" s="39">
        <v>3</v>
      </c>
      <c r="C65" s="39">
        <v>2</v>
      </c>
      <c r="D65" s="39">
        <v>0</v>
      </c>
      <c r="E65" s="39">
        <v>0</v>
      </c>
      <c r="F65" s="39">
        <v>0</v>
      </c>
      <c r="G65" s="42">
        <v>0</v>
      </c>
    </row>
    <row r="66" spans="1:7" x14ac:dyDescent="0.25">
      <c r="A66" s="43" t="s">
        <v>89</v>
      </c>
      <c r="B66" s="44">
        <f>SUM(B60:B65)</f>
        <v>67</v>
      </c>
      <c r="C66" s="44">
        <f t="shared" ref="C66:G66" si="1">SUM(C60:C65)</f>
        <v>63</v>
      </c>
      <c r="D66" s="44">
        <f t="shared" si="1"/>
        <v>30</v>
      </c>
      <c r="E66" s="44">
        <f t="shared" si="1"/>
        <v>15</v>
      </c>
      <c r="F66" s="44">
        <f t="shared" si="1"/>
        <v>6</v>
      </c>
      <c r="G66" s="44">
        <f t="shared" si="1"/>
        <v>9</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40">
      <selection sqref="A1:G1"/>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5" tint="0.59999389629810485"/>
  </sheetPr>
  <dimension ref="A1:T31"/>
  <sheetViews>
    <sheetView zoomScaleNormal="100" workbookViewId="0">
      <selection activeCell="M26" sqref="M26"/>
    </sheetView>
  </sheetViews>
  <sheetFormatPr baseColWidth="10" defaultRowHeight="15" x14ac:dyDescent="0.25"/>
  <cols>
    <col min="1" max="1" width="29.7109375" style="89" customWidth="1"/>
    <col min="2" max="2" width="13.85546875" style="89" customWidth="1"/>
    <col min="3" max="3" width="10.140625" style="89" customWidth="1"/>
    <col min="4" max="4" width="11.42578125" style="89"/>
    <col min="5" max="5" width="10.42578125" style="89" customWidth="1"/>
    <col min="6" max="6" width="10.85546875" style="89" customWidth="1"/>
    <col min="7" max="7" width="10.5703125" style="89" customWidth="1"/>
    <col min="8" max="8" width="13.140625" style="89" customWidth="1"/>
    <col min="9" max="12" width="11.42578125" style="89"/>
    <col min="13" max="13" width="12.28515625" style="89" customWidth="1"/>
    <col min="14" max="14" width="10.7109375" style="89" customWidth="1"/>
    <col min="15" max="15" width="11.42578125" style="89"/>
    <col min="16" max="16" width="9.85546875" style="89" customWidth="1"/>
    <col min="17" max="17" width="9" style="89" customWidth="1"/>
    <col min="18" max="18" width="9.85546875" style="89" customWidth="1"/>
    <col min="19" max="16384" width="11.42578125" style="89"/>
  </cols>
  <sheetData>
    <row r="1" spans="1:20" ht="15.75" x14ac:dyDescent="0.25">
      <c r="A1" s="302" t="s">
        <v>266</v>
      </c>
      <c r="B1" s="302"/>
      <c r="C1" s="302"/>
      <c r="D1" s="302"/>
      <c r="E1" s="302"/>
      <c r="F1" s="302"/>
      <c r="G1" s="302"/>
      <c r="H1" s="302"/>
      <c r="I1" s="302"/>
      <c r="J1" s="302"/>
      <c r="K1" s="302"/>
      <c r="L1" s="302"/>
      <c r="M1" s="86"/>
      <c r="N1" s="86"/>
      <c r="O1" s="86"/>
      <c r="P1" s="87"/>
      <c r="Q1" s="87"/>
      <c r="R1" s="87"/>
      <c r="S1" s="88" t="s">
        <v>128</v>
      </c>
    </row>
    <row r="2" spans="1:20" ht="35.25" customHeight="1" x14ac:dyDescent="0.25">
      <c r="A2" s="303" t="s">
        <v>267</v>
      </c>
      <c r="B2" s="303"/>
      <c r="C2" s="303"/>
      <c r="D2" s="303"/>
      <c r="E2" s="303"/>
      <c r="F2" s="303"/>
      <c r="G2" s="303"/>
      <c r="H2" s="303"/>
      <c r="I2" s="303"/>
      <c r="J2" s="303"/>
      <c r="K2" s="303"/>
      <c r="L2" s="303"/>
      <c r="M2" s="87"/>
      <c r="N2" s="87"/>
      <c r="O2" s="87"/>
      <c r="P2" s="87"/>
      <c r="Q2" s="87"/>
      <c r="R2" s="87"/>
      <c r="S2" s="90"/>
    </row>
    <row r="4" spans="1:20" x14ac:dyDescent="0.25">
      <c r="A4" s="304"/>
      <c r="B4" s="307" t="s">
        <v>217</v>
      </c>
      <c r="C4" s="307"/>
      <c r="D4" s="307"/>
      <c r="E4" s="307"/>
      <c r="F4" s="307"/>
      <c r="G4" s="308"/>
      <c r="H4" s="307" t="s">
        <v>218</v>
      </c>
      <c r="I4" s="307"/>
      <c r="J4" s="308" t="s">
        <v>219</v>
      </c>
      <c r="K4" s="300"/>
      <c r="L4" s="300"/>
      <c r="M4" s="300"/>
      <c r="N4" s="301"/>
      <c r="O4" s="300" t="s">
        <v>220</v>
      </c>
      <c r="P4" s="300"/>
      <c r="Q4" s="300"/>
      <c r="R4" s="301"/>
      <c r="S4" s="288" t="s">
        <v>29</v>
      </c>
    </row>
    <row r="5" spans="1:20" ht="15" customHeight="1" x14ac:dyDescent="0.25">
      <c r="A5" s="305"/>
      <c r="B5" s="291" t="s">
        <v>103</v>
      </c>
      <c r="C5" s="291" t="s">
        <v>104</v>
      </c>
      <c r="D5" s="293" t="s">
        <v>106</v>
      </c>
      <c r="E5" s="294"/>
      <c r="F5" s="295"/>
      <c r="G5" s="296" t="s">
        <v>108</v>
      </c>
      <c r="H5" s="291" t="s">
        <v>111</v>
      </c>
      <c r="I5" s="291" t="s">
        <v>113</v>
      </c>
      <c r="J5" s="298" t="s">
        <v>114</v>
      </c>
      <c r="K5" s="291" t="s">
        <v>115</v>
      </c>
      <c r="L5" s="291" t="s">
        <v>116</v>
      </c>
      <c r="M5" s="291" t="s">
        <v>117</v>
      </c>
      <c r="N5" s="291" t="s">
        <v>118</v>
      </c>
      <c r="O5" s="291" t="s">
        <v>119</v>
      </c>
      <c r="P5" s="296" t="s">
        <v>120</v>
      </c>
      <c r="Q5" s="291" t="s">
        <v>121</v>
      </c>
      <c r="R5" s="291" t="s">
        <v>122</v>
      </c>
      <c r="S5" s="289"/>
    </row>
    <row r="6" spans="1:20" ht="55.15" customHeight="1" x14ac:dyDescent="0.25">
      <c r="A6" s="306"/>
      <c r="B6" s="292"/>
      <c r="C6" s="292"/>
      <c r="D6" s="91" t="s">
        <v>6</v>
      </c>
      <c r="E6" s="91" t="s">
        <v>7</v>
      </c>
      <c r="F6" s="91" t="s">
        <v>8</v>
      </c>
      <c r="G6" s="297"/>
      <c r="H6" s="292"/>
      <c r="I6" s="292"/>
      <c r="J6" s="299"/>
      <c r="K6" s="292"/>
      <c r="L6" s="292"/>
      <c r="M6" s="292"/>
      <c r="N6" s="292"/>
      <c r="O6" s="292"/>
      <c r="P6" s="297"/>
      <c r="Q6" s="292"/>
      <c r="R6" s="292"/>
      <c r="S6" s="290"/>
    </row>
    <row r="7" spans="1:20" x14ac:dyDescent="0.25">
      <c r="A7" s="92" t="s">
        <v>70</v>
      </c>
      <c r="B7" s="108">
        <v>3</v>
      </c>
      <c r="C7" s="108">
        <v>0</v>
      </c>
      <c r="D7" s="108">
        <v>26</v>
      </c>
      <c r="E7" s="108">
        <v>223</v>
      </c>
      <c r="F7" s="108">
        <v>37</v>
      </c>
      <c r="G7" s="108">
        <v>5</v>
      </c>
      <c r="H7" s="108">
        <v>2</v>
      </c>
      <c r="I7" s="108">
        <v>149</v>
      </c>
      <c r="J7" s="108">
        <v>10</v>
      </c>
      <c r="K7" s="108">
        <v>203</v>
      </c>
      <c r="L7" s="108">
        <v>89</v>
      </c>
      <c r="M7" s="108">
        <v>8</v>
      </c>
      <c r="N7" s="108">
        <v>17</v>
      </c>
      <c r="O7" s="108">
        <v>0</v>
      </c>
      <c r="P7" s="108">
        <v>15</v>
      </c>
      <c r="Q7" s="109" t="s">
        <v>265</v>
      </c>
      <c r="R7" s="108">
        <v>2</v>
      </c>
      <c r="S7" s="93">
        <f>SUM(B7:R7)</f>
        <v>789</v>
      </c>
      <c r="T7" s="94"/>
    </row>
    <row r="8" spans="1:20" x14ac:dyDescent="0.25">
      <c r="A8" s="92" t="s">
        <v>196</v>
      </c>
      <c r="B8" s="108">
        <v>6</v>
      </c>
      <c r="C8" s="108">
        <v>1</v>
      </c>
      <c r="D8" s="108">
        <v>12</v>
      </c>
      <c r="E8" s="108">
        <v>42</v>
      </c>
      <c r="F8" s="108">
        <v>7</v>
      </c>
      <c r="G8" s="108">
        <v>0</v>
      </c>
      <c r="H8" s="108">
        <v>1</v>
      </c>
      <c r="I8" s="108">
        <v>32</v>
      </c>
      <c r="J8" s="108">
        <v>6</v>
      </c>
      <c r="K8" s="108">
        <v>79</v>
      </c>
      <c r="L8" s="108">
        <v>9</v>
      </c>
      <c r="M8" s="108">
        <v>5</v>
      </c>
      <c r="N8" s="108">
        <v>3</v>
      </c>
      <c r="O8" s="108">
        <v>1</v>
      </c>
      <c r="P8" s="108">
        <v>8</v>
      </c>
      <c r="Q8" s="109" t="s">
        <v>265</v>
      </c>
      <c r="R8" s="108">
        <v>1</v>
      </c>
      <c r="S8" s="93">
        <f t="shared" ref="S8:S25" si="0">SUM(B8:R8)</f>
        <v>213</v>
      </c>
      <c r="T8" s="94"/>
    </row>
    <row r="9" spans="1:20" x14ac:dyDescent="0.25">
      <c r="A9" s="92" t="s">
        <v>72</v>
      </c>
      <c r="B9" s="108">
        <v>2</v>
      </c>
      <c r="C9" s="108">
        <v>0</v>
      </c>
      <c r="D9" s="108">
        <v>14</v>
      </c>
      <c r="E9" s="108">
        <v>71</v>
      </c>
      <c r="F9" s="108">
        <v>9</v>
      </c>
      <c r="G9" s="108">
        <v>1</v>
      </c>
      <c r="H9" s="108">
        <v>1</v>
      </c>
      <c r="I9" s="108">
        <v>41</v>
      </c>
      <c r="J9" s="108">
        <v>10</v>
      </c>
      <c r="K9" s="108">
        <v>55</v>
      </c>
      <c r="L9" s="108">
        <v>15</v>
      </c>
      <c r="M9" s="108">
        <v>4</v>
      </c>
      <c r="N9" s="108">
        <v>5</v>
      </c>
      <c r="O9" s="108">
        <v>1</v>
      </c>
      <c r="P9" s="108">
        <v>9</v>
      </c>
      <c r="Q9" s="109" t="s">
        <v>265</v>
      </c>
      <c r="R9" s="108">
        <v>1</v>
      </c>
      <c r="S9" s="93">
        <f t="shared" si="0"/>
        <v>239</v>
      </c>
      <c r="T9" s="94"/>
    </row>
    <row r="10" spans="1:20" x14ac:dyDescent="0.25">
      <c r="A10" s="92" t="s">
        <v>197</v>
      </c>
      <c r="B10" s="108">
        <v>4</v>
      </c>
      <c r="C10" s="108">
        <v>0</v>
      </c>
      <c r="D10" s="108">
        <v>21</v>
      </c>
      <c r="E10" s="108">
        <v>34</v>
      </c>
      <c r="F10" s="108">
        <v>3</v>
      </c>
      <c r="G10" s="108">
        <v>1</v>
      </c>
      <c r="H10" s="108">
        <v>1</v>
      </c>
      <c r="I10" s="108">
        <v>19</v>
      </c>
      <c r="J10" s="108">
        <v>4</v>
      </c>
      <c r="K10" s="108">
        <v>36</v>
      </c>
      <c r="L10" s="108">
        <v>10</v>
      </c>
      <c r="M10" s="108">
        <v>4</v>
      </c>
      <c r="N10" s="108">
        <v>4</v>
      </c>
      <c r="O10" s="108">
        <v>0</v>
      </c>
      <c r="P10" s="108">
        <v>3</v>
      </c>
      <c r="Q10" s="109" t="s">
        <v>265</v>
      </c>
      <c r="R10" s="108">
        <v>1</v>
      </c>
      <c r="S10" s="93">
        <f t="shared" si="0"/>
        <v>145</v>
      </c>
      <c r="T10" s="94"/>
    </row>
    <row r="11" spans="1:20" x14ac:dyDescent="0.25">
      <c r="A11" s="92" t="s">
        <v>74</v>
      </c>
      <c r="B11" s="108">
        <v>0</v>
      </c>
      <c r="C11" s="108">
        <v>0</v>
      </c>
      <c r="D11" s="108">
        <v>0</v>
      </c>
      <c r="E11" s="108">
        <v>0</v>
      </c>
      <c r="F11" s="108">
        <v>0</v>
      </c>
      <c r="G11" s="108">
        <v>0</v>
      </c>
      <c r="H11" s="108">
        <v>0</v>
      </c>
      <c r="I11" s="110"/>
      <c r="J11" s="110"/>
      <c r="K11" s="110"/>
      <c r="L11" s="108">
        <v>3</v>
      </c>
      <c r="M11" s="110"/>
      <c r="N11" s="108">
        <v>2</v>
      </c>
      <c r="O11" s="108">
        <v>1</v>
      </c>
      <c r="P11" s="108">
        <v>0</v>
      </c>
      <c r="Q11" s="109" t="s">
        <v>265</v>
      </c>
      <c r="R11" s="108">
        <v>0</v>
      </c>
      <c r="S11" s="93">
        <f t="shared" si="0"/>
        <v>6</v>
      </c>
      <c r="T11" s="94"/>
    </row>
    <row r="12" spans="1:20" x14ac:dyDescent="0.25">
      <c r="A12" s="92" t="s">
        <v>198</v>
      </c>
      <c r="B12" s="108">
        <v>4</v>
      </c>
      <c r="C12" s="108">
        <v>0</v>
      </c>
      <c r="D12" s="108">
        <v>38</v>
      </c>
      <c r="E12" s="108">
        <v>101</v>
      </c>
      <c r="F12" s="108">
        <v>8</v>
      </c>
      <c r="G12" s="108">
        <v>3</v>
      </c>
      <c r="H12" s="108">
        <v>1</v>
      </c>
      <c r="I12" s="108">
        <v>72</v>
      </c>
      <c r="J12" s="108">
        <v>18</v>
      </c>
      <c r="K12" s="108">
        <v>215</v>
      </c>
      <c r="L12" s="108">
        <v>74</v>
      </c>
      <c r="M12" s="108">
        <v>7</v>
      </c>
      <c r="N12" s="108">
        <v>12</v>
      </c>
      <c r="O12" s="108">
        <v>0</v>
      </c>
      <c r="P12" s="108">
        <v>14</v>
      </c>
      <c r="Q12" s="109" t="s">
        <v>265</v>
      </c>
      <c r="R12" s="108">
        <v>4</v>
      </c>
      <c r="S12" s="93">
        <f t="shared" si="0"/>
        <v>571</v>
      </c>
      <c r="T12" s="94"/>
    </row>
    <row r="13" spans="1:20" x14ac:dyDescent="0.25">
      <c r="A13" s="92" t="s">
        <v>76</v>
      </c>
      <c r="B13" s="108">
        <v>2</v>
      </c>
      <c r="C13" s="108">
        <v>0</v>
      </c>
      <c r="D13" s="108">
        <v>25</v>
      </c>
      <c r="E13" s="108">
        <v>73</v>
      </c>
      <c r="F13" s="108">
        <v>5</v>
      </c>
      <c r="G13" s="108">
        <v>1</v>
      </c>
      <c r="H13" s="108">
        <v>2</v>
      </c>
      <c r="I13" s="108">
        <v>58</v>
      </c>
      <c r="J13" s="108">
        <v>17</v>
      </c>
      <c r="K13" s="108">
        <v>145</v>
      </c>
      <c r="L13" s="108">
        <v>39</v>
      </c>
      <c r="M13" s="108">
        <v>6</v>
      </c>
      <c r="N13" s="108">
        <v>17</v>
      </c>
      <c r="O13" s="108">
        <v>1</v>
      </c>
      <c r="P13" s="108">
        <v>19</v>
      </c>
      <c r="Q13" s="109" t="s">
        <v>265</v>
      </c>
      <c r="R13" s="108">
        <v>3</v>
      </c>
      <c r="S13" s="93">
        <f t="shared" si="0"/>
        <v>413</v>
      </c>
      <c r="T13" s="94"/>
    </row>
    <row r="14" spans="1:20" x14ac:dyDescent="0.25">
      <c r="A14" s="92" t="s">
        <v>77</v>
      </c>
      <c r="B14" s="108">
        <v>4</v>
      </c>
      <c r="C14" s="108">
        <v>0</v>
      </c>
      <c r="D14" s="108">
        <v>40</v>
      </c>
      <c r="E14" s="108">
        <v>150</v>
      </c>
      <c r="F14" s="108">
        <v>28</v>
      </c>
      <c r="G14" s="108">
        <v>5</v>
      </c>
      <c r="H14" s="108">
        <v>1</v>
      </c>
      <c r="I14" s="108">
        <v>92</v>
      </c>
      <c r="J14" s="108">
        <v>6</v>
      </c>
      <c r="K14" s="108">
        <v>296</v>
      </c>
      <c r="L14" s="108">
        <v>177</v>
      </c>
      <c r="M14" s="108">
        <v>15</v>
      </c>
      <c r="N14" s="108">
        <v>59</v>
      </c>
      <c r="O14" s="108">
        <v>0</v>
      </c>
      <c r="P14" s="108">
        <v>45</v>
      </c>
      <c r="Q14" s="109" t="s">
        <v>265</v>
      </c>
      <c r="R14" s="108">
        <v>0</v>
      </c>
      <c r="S14" s="93">
        <f t="shared" si="0"/>
        <v>918</v>
      </c>
      <c r="T14" s="94"/>
    </row>
    <row r="15" spans="1:20" x14ac:dyDescent="0.25">
      <c r="A15" s="92" t="s">
        <v>78</v>
      </c>
      <c r="B15" s="108">
        <v>6</v>
      </c>
      <c r="C15" s="108">
        <v>0</v>
      </c>
      <c r="D15" s="108">
        <v>34</v>
      </c>
      <c r="E15" s="108">
        <v>61</v>
      </c>
      <c r="F15" s="108">
        <v>17</v>
      </c>
      <c r="G15" s="108">
        <v>1</v>
      </c>
      <c r="H15" s="108">
        <v>0</v>
      </c>
      <c r="I15" s="108">
        <v>62</v>
      </c>
      <c r="J15" s="108">
        <v>2</v>
      </c>
      <c r="K15" s="108">
        <v>76</v>
      </c>
      <c r="L15" s="108">
        <v>20</v>
      </c>
      <c r="M15" s="108">
        <v>7</v>
      </c>
      <c r="N15" s="108">
        <v>6</v>
      </c>
      <c r="O15" s="108">
        <v>0</v>
      </c>
      <c r="P15" s="108">
        <v>10</v>
      </c>
      <c r="Q15" s="109" t="s">
        <v>265</v>
      </c>
      <c r="R15" s="108">
        <v>0</v>
      </c>
      <c r="S15" s="93">
        <f t="shared" si="0"/>
        <v>302</v>
      </c>
      <c r="T15" s="94"/>
    </row>
    <row r="16" spans="1:20" x14ac:dyDescent="0.25">
      <c r="A16" s="92" t="s">
        <v>79</v>
      </c>
      <c r="B16" s="108">
        <v>7</v>
      </c>
      <c r="C16" s="108">
        <v>0</v>
      </c>
      <c r="D16" s="108">
        <v>35</v>
      </c>
      <c r="E16" s="108">
        <v>101</v>
      </c>
      <c r="F16" s="108">
        <v>19</v>
      </c>
      <c r="G16" s="108">
        <v>2</v>
      </c>
      <c r="H16" s="108">
        <v>4</v>
      </c>
      <c r="I16" s="108">
        <v>46</v>
      </c>
      <c r="J16" s="108">
        <v>17</v>
      </c>
      <c r="K16" s="108">
        <v>129</v>
      </c>
      <c r="L16" s="108">
        <v>27</v>
      </c>
      <c r="M16" s="108">
        <v>13</v>
      </c>
      <c r="N16" s="108">
        <v>10</v>
      </c>
      <c r="O16" s="108">
        <v>0</v>
      </c>
      <c r="P16" s="108">
        <v>12</v>
      </c>
      <c r="Q16" s="109" t="s">
        <v>265</v>
      </c>
      <c r="R16" s="108">
        <v>0</v>
      </c>
      <c r="S16" s="93">
        <f t="shared" si="0"/>
        <v>422</v>
      </c>
      <c r="T16" s="94"/>
    </row>
    <row r="17" spans="1:20" x14ac:dyDescent="0.25">
      <c r="A17" s="92" t="s">
        <v>80</v>
      </c>
      <c r="B17" s="108">
        <v>8</v>
      </c>
      <c r="C17" s="108">
        <v>0</v>
      </c>
      <c r="D17" s="108">
        <v>25</v>
      </c>
      <c r="E17" s="108">
        <v>132</v>
      </c>
      <c r="F17" s="108">
        <v>15</v>
      </c>
      <c r="G17" s="108">
        <v>3</v>
      </c>
      <c r="H17" s="108">
        <v>2</v>
      </c>
      <c r="I17" s="108">
        <v>103</v>
      </c>
      <c r="J17" s="108">
        <v>10</v>
      </c>
      <c r="K17" s="108">
        <v>196</v>
      </c>
      <c r="L17" s="108">
        <v>22</v>
      </c>
      <c r="M17" s="108">
        <v>10</v>
      </c>
      <c r="N17" s="108">
        <v>4</v>
      </c>
      <c r="O17" s="108">
        <v>0</v>
      </c>
      <c r="P17" s="108">
        <v>3</v>
      </c>
      <c r="Q17" s="109" t="s">
        <v>265</v>
      </c>
      <c r="R17" s="108">
        <v>0</v>
      </c>
      <c r="S17" s="93">
        <f t="shared" si="0"/>
        <v>533</v>
      </c>
      <c r="T17" s="94"/>
    </row>
    <row r="18" spans="1:20" x14ac:dyDescent="0.25">
      <c r="A18" s="92" t="s">
        <v>199</v>
      </c>
      <c r="B18" s="108">
        <v>5</v>
      </c>
      <c r="C18" s="108">
        <v>0</v>
      </c>
      <c r="D18" s="108">
        <v>19</v>
      </c>
      <c r="E18" s="108">
        <v>60</v>
      </c>
      <c r="F18" s="108">
        <v>8</v>
      </c>
      <c r="G18" s="108">
        <v>0</v>
      </c>
      <c r="H18" s="108">
        <v>0</v>
      </c>
      <c r="I18" s="108">
        <v>17</v>
      </c>
      <c r="J18" s="108">
        <v>6</v>
      </c>
      <c r="K18" s="108">
        <v>43</v>
      </c>
      <c r="L18" s="108">
        <v>15</v>
      </c>
      <c r="M18" s="108">
        <v>3</v>
      </c>
      <c r="N18" s="108">
        <v>2</v>
      </c>
      <c r="O18" s="108">
        <v>0</v>
      </c>
      <c r="P18" s="108">
        <v>4</v>
      </c>
      <c r="Q18" s="109" t="s">
        <v>265</v>
      </c>
      <c r="R18" s="108">
        <v>0</v>
      </c>
      <c r="S18" s="93">
        <f t="shared" si="0"/>
        <v>182</v>
      </c>
      <c r="T18" s="94"/>
    </row>
    <row r="19" spans="1:20" x14ac:dyDescent="0.25">
      <c r="A19" s="92" t="s">
        <v>82</v>
      </c>
      <c r="B19" s="108">
        <v>6</v>
      </c>
      <c r="C19" s="108">
        <v>0</v>
      </c>
      <c r="D19" s="108">
        <v>29</v>
      </c>
      <c r="E19" s="108">
        <v>109</v>
      </c>
      <c r="F19" s="108">
        <v>44</v>
      </c>
      <c r="G19" s="108">
        <v>0</v>
      </c>
      <c r="H19" s="108">
        <v>1</v>
      </c>
      <c r="I19" s="108">
        <v>93</v>
      </c>
      <c r="J19" s="108">
        <v>8</v>
      </c>
      <c r="K19" s="108">
        <v>155</v>
      </c>
      <c r="L19" s="108">
        <v>60</v>
      </c>
      <c r="M19" s="108">
        <v>6</v>
      </c>
      <c r="N19" s="108">
        <v>19</v>
      </c>
      <c r="O19" s="108">
        <v>1</v>
      </c>
      <c r="P19" s="108">
        <v>11</v>
      </c>
      <c r="Q19" s="109" t="s">
        <v>265</v>
      </c>
      <c r="R19" s="108">
        <v>1</v>
      </c>
      <c r="S19" s="93">
        <f t="shared" si="0"/>
        <v>543</v>
      </c>
      <c r="T19" s="94"/>
    </row>
    <row r="20" spans="1:20" x14ac:dyDescent="0.25">
      <c r="A20" s="95" t="s">
        <v>83</v>
      </c>
      <c r="B20" s="111">
        <f t="shared" ref="B20" si="1">SUM(B7:B19)</f>
        <v>57</v>
      </c>
      <c r="C20" s="111">
        <f>SUM(C7:C19)</f>
        <v>1</v>
      </c>
      <c r="D20" s="111">
        <f t="shared" ref="D20:K20" si="2">SUM(D7:D19)</f>
        <v>318</v>
      </c>
      <c r="E20" s="111">
        <f t="shared" si="2"/>
        <v>1157</v>
      </c>
      <c r="F20" s="111">
        <f t="shared" si="2"/>
        <v>200</v>
      </c>
      <c r="G20" s="111">
        <f t="shared" si="2"/>
        <v>22</v>
      </c>
      <c r="H20" s="111">
        <f t="shared" si="2"/>
        <v>16</v>
      </c>
      <c r="I20" s="111">
        <f t="shared" si="2"/>
        <v>784</v>
      </c>
      <c r="J20" s="111">
        <f t="shared" si="2"/>
        <v>114</v>
      </c>
      <c r="K20" s="111">
        <f t="shared" si="2"/>
        <v>1628</v>
      </c>
      <c r="L20" s="111">
        <f t="shared" ref="L20" si="3">SUM(L7:L19)</f>
        <v>560</v>
      </c>
      <c r="M20" s="111">
        <f t="shared" ref="M20:P20" si="4">SUM(M7:M19)</f>
        <v>88</v>
      </c>
      <c r="N20" s="111">
        <f t="shared" si="4"/>
        <v>160</v>
      </c>
      <c r="O20" s="111">
        <f t="shared" si="4"/>
        <v>5</v>
      </c>
      <c r="P20" s="111">
        <f t="shared" si="4"/>
        <v>153</v>
      </c>
      <c r="Q20" s="112" t="s">
        <v>265</v>
      </c>
      <c r="R20" s="111">
        <f t="shared" ref="R20" si="5">SUM(R7:R19)</f>
        <v>13</v>
      </c>
      <c r="S20" s="96" t="str">
        <f>CONCATENATE(SUM(B20:R20),"*")</f>
        <v>5276*</v>
      </c>
      <c r="T20" s="94"/>
    </row>
    <row r="21" spans="1:20" x14ac:dyDescent="0.25">
      <c r="A21" s="92" t="s">
        <v>84</v>
      </c>
      <c r="B21" s="108">
        <v>0</v>
      </c>
      <c r="C21" s="108">
        <v>0</v>
      </c>
      <c r="D21" s="108">
        <v>3</v>
      </c>
      <c r="E21" s="108">
        <v>9</v>
      </c>
      <c r="F21" s="108">
        <v>5</v>
      </c>
      <c r="G21" s="108">
        <v>4</v>
      </c>
      <c r="H21" s="108">
        <v>0</v>
      </c>
      <c r="I21" s="108">
        <v>0</v>
      </c>
      <c r="J21" s="108">
        <v>1</v>
      </c>
      <c r="K21" s="108">
        <v>11</v>
      </c>
      <c r="L21" s="108">
        <v>1</v>
      </c>
      <c r="M21" s="108">
        <v>0</v>
      </c>
      <c r="N21" s="108">
        <v>0</v>
      </c>
      <c r="O21" s="108">
        <v>0</v>
      </c>
      <c r="P21" s="108">
        <v>2</v>
      </c>
      <c r="Q21" s="109" t="s">
        <v>265</v>
      </c>
      <c r="R21" s="108">
        <v>2</v>
      </c>
      <c r="S21" s="93">
        <f t="shared" si="0"/>
        <v>38</v>
      </c>
      <c r="T21" s="94"/>
    </row>
    <row r="22" spans="1:20" x14ac:dyDescent="0.25">
      <c r="A22" s="92" t="s">
        <v>85</v>
      </c>
      <c r="B22" s="108">
        <v>0</v>
      </c>
      <c r="C22" s="108">
        <v>0</v>
      </c>
      <c r="D22" s="108">
        <v>0</v>
      </c>
      <c r="E22" s="108">
        <v>0</v>
      </c>
      <c r="F22" s="108">
        <v>0</v>
      </c>
      <c r="G22" s="108">
        <v>0</v>
      </c>
      <c r="H22" s="108">
        <v>0</v>
      </c>
      <c r="I22" s="108">
        <v>2</v>
      </c>
      <c r="J22" s="108">
        <v>0</v>
      </c>
      <c r="K22" s="108">
        <v>6</v>
      </c>
      <c r="L22" s="108">
        <v>0</v>
      </c>
      <c r="M22" s="108">
        <v>0</v>
      </c>
      <c r="N22" s="108">
        <v>0</v>
      </c>
      <c r="O22" s="108">
        <v>0</v>
      </c>
      <c r="P22" s="108">
        <v>0</v>
      </c>
      <c r="Q22" s="109" t="s">
        <v>265</v>
      </c>
      <c r="R22" s="108">
        <v>0</v>
      </c>
      <c r="S22" s="93">
        <f t="shared" si="0"/>
        <v>8</v>
      </c>
      <c r="T22" s="94"/>
    </row>
    <row r="23" spans="1:20" x14ac:dyDescent="0.25">
      <c r="A23" s="92" t="s">
        <v>200</v>
      </c>
      <c r="B23" s="108">
        <v>1</v>
      </c>
      <c r="C23" s="108">
        <v>0</v>
      </c>
      <c r="D23" s="108">
        <v>2</v>
      </c>
      <c r="E23" s="108">
        <v>12</v>
      </c>
      <c r="F23" s="108">
        <v>9</v>
      </c>
      <c r="G23" s="108">
        <v>25</v>
      </c>
      <c r="H23" s="108">
        <v>0</v>
      </c>
      <c r="I23" s="108">
        <v>2</v>
      </c>
      <c r="J23" s="108">
        <v>0</v>
      </c>
      <c r="K23" s="108">
        <v>8</v>
      </c>
      <c r="L23" s="108">
        <v>5</v>
      </c>
      <c r="M23" s="108">
        <v>0</v>
      </c>
      <c r="N23" s="108">
        <v>5</v>
      </c>
      <c r="O23" s="108">
        <v>1</v>
      </c>
      <c r="P23" s="108">
        <v>7</v>
      </c>
      <c r="Q23" s="109" t="s">
        <v>265</v>
      </c>
      <c r="R23" s="108">
        <v>0</v>
      </c>
      <c r="S23" s="93">
        <f t="shared" si="0"/>
        <v>77</v>
      </c>
      <c r="T23" s="94"/>
    </row>
    <row r="24" spans="1:20" x14ac:dyDescent="0.25">
      <c r="A24" s="92" t="s">
        <v>86</v>
      </c>
      <c r="B24" s="108">
        <v>0</v>
      </c>
      <c r="C24" s="108">
        <v>0</v>
      </c>
      <c r="D24" s="108">
        <v>0</v>
      </c>
      <c r="E24" s="108">
        <v>0</v>
      </c>
      <c r="F24" s="108">
        <v>1</v>
      </c>
      <c r="G24" s="108">
        <v>0</v>
      </c>
      <c r="H24" s="108">
        <v>0</v>
      </c>
      <c r="I24" s="108">
        <v>0</v>
      </c>
      <c r="J24" s="108">
        <v>0</v>
      </c>
      <c r="K24" s="108">
        <v>0</v>
      </c>
      <c r="L24" s="108">
        <v>0</v>
      </c>
      <c r="M24" s="108">
        <v>0</v>
      </c>
      <c r="N24" s="108">
        <v>1</v>
      </c>
      <c r="O24" s="108">
        <v>0</v>
      </c>
      <c r="P24" s="108">
        <v>0</v>
      </c>
      <c r="Q24" s="109" t="s">
        <v>265</v>
      </c>
      <c r="R24" s="108">
        <v>0</v>
      </c>
      <c r="S24" s="93">
        <f t="shared" si="0"/>
        <v>2</v>
      </c>
      <c r="T24" s="94"/>
    </row>
    <row r="25" spans="1:20" x14ac:dyDescent="0.25">
      <c r="A25" s="92" t="s">
        <v>87</v>
      </c>
      <c r="B25" s="108">
        <v>9</v>
      </c>
      <c r="C25" s="108">
        <v>0</v>
      </c>
      <c r="D25" s="108">
        <v>15</v>
      </c>
      <c r="E25" s="108">
        <v>61</v>
      </c>
      <c r="F25" s="108">
        <v>4</v>
      </c>
      <c r="G25" s="108">
        <v>0</v>
      </c>
      <c r="H25" s="108">
        <v>0</v>
      </c>
      <c r="I25" s="108">
        <v>15</v>
      </c>
      <c r="J25" s="108">
        <v>5</v>
      </c>
      <c r="K25" s="108">
        <v>38</v>
      </c>
      <c r="L25" s="108">
        <v>15</v>
      </c>
      <c r="M25" s="108">
        <v>0</v>
      </c>
      <c r="N25" s="108">
        <v>10</v>
      </c>
      <c r="O25" s="108">
        <v>0</v>
      </c>
      <c r="P25" s="108">
        <v>1</v>
      </c>
      <c r="Q25" s="109" t="s">
        <v>265</v>
      </c>
      <c r="R25" s="108">
        <v>0</v>
      </c>
      <c r="S25" s="93">
        <f t="shared" si="0"/>
        <v>173</v>
      </c>
      <c r="T25" s="94"/>
    </row>
    <row r="26" spans="1:20" x14ac:dyDescent="0.25">
      <c r="A26" s="97" t="s">
        <v>201</v>
      </c>
      <c r="B26" s="44">
        <f>SUM(B20:B25)</f>
        <v>67</v>
      </c>
      <c r="C26" s="44">
        <f>SUM(C20:C25)</f>
        <v>1</v>
      </c>
      <c r="D26" s="44">
        <f t="shared" ref="D26:K26" si="6">SUM(D20:D25)</f>
        <v>338</v>
      </c>
      <c r="E26" s="44">
        <f t="shared" si="6"/>
        <v>1239</v>
      </c>
      <c r="F26" s="44">
        <f t="shared" si="6"/>
        <v>219</v>
      </c>
      <c r="G26" s="44">
        <f t="shared" si="6"/>
        <v>51</v>
      </c>
      <c r="H26" s="44">
        <f t="shared" si="6"/>
        <v>16</v>
      </c>
      <c r="I26" s="44">
        <f t="shared" si="6"/>
        <v>803</v>
      </c>
      <c r="J26" s="44">
        <f t="shared" si="6"/>
        <v>120</v>
      </c>
      <c r="K26" s="44">
        <f t="shared" si="6"/>
        <v>1691</v>
      </c>
      <c r="L26" s="44">
        <f>SUM(L20:L25)</f>
        <v>581</v>
      </c>
      <c r="M26" s="137">
        <f>SUM(M20:M25)</f>
        <v>88</v>
      </c>
      <c r="N26" s="44">
        <f t="shared" ref="N26:P26" si="7">SUM(N20:N25)</f>
        <v>176</v>
      </c>
      <c r="O26" s="44">
        <f t="shared" si="7"/>
        <v>6</v>
      </c>
      <c r="P26" s="44">
        <f t="shared" si="7"/>
        <v>163</v>
      </c>
      <c r="Q26" s="104" t="s">
        <v>265</v>
      </c>
      <c r="R26" s="44">
        <f t="shared" ref="R26" si="8">SUM(R20:R25)</f>
        <v>15</v>
      </c>
      <c r="S26" s="96" t="str">
        <f>CONCATENATE(SUM(B26:R26),"*")</f>
        <v>5574*</v>
      </c>
    </row>
    <row r="27" spans="1:20" x14ac:dyDescent="0.25">
      <c r="A27" s="98"/>
      <c r="P27" s="100"/>
      <c r="Q27" s="99"/>
      <c r="R27" s="100"/>
      <c r="S27" s="119"/>
    </row>
    <row r="28" spans="1:20" x14ac:dyDescent="0.25">
      <c r="A28" s="101" t="s">
        <v>202</v>
      </c>
      <c r="B28" s="99"/>
      <c r="C28" s="99"/>
      <c r="D28" s="99"/>
      <c r="E28" s="99"/>
      <c r="F28" s="99"/>
      <c r="G28" s="99"/>
      <c r="H28" s="99"/>
      <c r="I28" s="99"/>
      <c r="J28" s="99"/>
      <c r="K28" s="99"/>
      <c r="L28" s="99"/>
      <c r="M28" s="99"/>
      <c r="N28" s="99"/>
      <c r="O28" s="99"/>
      <c r="P28" s="99"/>
      <c r="Q28" s="99"/>
      <c r="R28" s="99"/>
      <c r="S28" s="99"/>
    </row>
    <row r="29" spans="1:20" x14ac:dyDescent="0.25">
      <c r="A29" s="136" t="s">
        <v>216</v>
      </c>
    </row>
    <row r="31" spans="1:20" x14ac:dyDescent="0.25">
      <c r="A31" s="118"/>
      <c r="B31" s="118"/>
    </row>
  </sheetData>
  <customSheetViews>
    <customSheetView guid="{5C1AC1D3-85B3-4E04-85A0-6DC6BB9B9281}">
      <selection sqref="A1:L1"/>
      <pageMargins left="0.7" right="0.7" top="0.75" bottom="0.75" header="0.3" footer="0.3"/>
      <pageSetup paperSize="9" orientation="portrait" verticalDpi="0" r:id="rId1"/>
    </customSheetView>
    <customSheetView guid="{7EC37734-A9CE-4FFC-AA9D-42870EAB5D9B}">
      <selection activeCell="S27" sqref="S27"/>
      <pageMargins left="0.7" right="0.7" top="0.75" bottom="0.75" header="0.3" footer="0.3"/>
      <pageSetup paperSize="9" orientation="portrait" verticalDpi="0" r:id="rId2"/>
    </customSheetView>
  </customSheetViews>
  <mergeCells count="23">
    <mergeCell ref="A1:L1"/>
    <mergeCell ref="A2:L2"/>
    <mergeCell ref="A4:A6"/>
    <mergeCell ref="B4:G4"/>
    <mergeCell ref="H4:I4"/>
    <mergeCell ref="J4:N4"/>
    <mergeCell ref="L5:L6"/>
    <mergeCell ref="M5:M6"/>
    <mergeCell ref="N5:N6"/>
    <mergeCell ref="S4:S6"/>
    <mergeCell ref="B5:B6"/>
    <mergeCell ref="C5:C6"/>
    <mergeCell ref="D5:F5"/>
    <mergeCell ref="G5:G6"/>
    <mergeCell ref="H5:H6"/>
    <mergeCell ref="I5:I6"/>
    <mergeCell ref="J5:J6"/>
    <mergeCell ref="K5:K6"/>
    <mergeCell ref="O5:O6"/>
    <mergeCell ref="P5:P6"/>
    <mergeCell ref="Q5:Q6"/>
    <mergeCell ref="R5:R6"/>
    <mergeCell ref="O4:R4"/>
  </mergeCells>
  <hyperlinks>
    <hyperlink ref="S1" location="Sommaire!A1" display="sommaire"/>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H25"/>
  <sheetViews>
    <sheetView workbookViewId="0">
      <pane ySplit="2" topLeftCell="A3" activePane="bottomLeft" state="frozen"/>
      <selection pane="bottomLeft" activeCell="E14" sqref="E14:E15"/>
    </sheetView>
  </sheetViews>
  <sheetFormatPr baseColWidth="10" defaultRowHeight="12.75" x14ac:dyDescent="0.2"/>
  <cols>
    <col min="1" max="1" width="9.85546875" style="68" customWidth="1"/>
    <col min="2" max="2" width="19.28515625" style="68" customWidth="1"/>
    <col min="3" max="3" width="17.28515625" style="68" customWidth="1"/>
    <col min="4" max="4" width="20.42578125" style="68" customWidth="1"/>
    <col min="5" max="5" width="13.5703125" style="68" customWidth="1"/>
    <col min="6" max="6" width="19.42578125" style="68" customWidth="1"/>
    <col min="7" max="7" width="82.85546875" style="68" customWidth="1"/>
    <col min="8" max="8" width="9.140625" style="81" bestFit="1" customWidth="1"/>
    <col min="9" max="257" width="11.42578125" style="81"/>
    <col min="258" max="258" width="9.85546875" style="81" customWidth="1"/>
    <col min="259" max="259" width="17.140625" style="81" customWidth="1"/>
    <col min="260" max="260" width="11.85546875" style="81" customWidth="1"/>
    <col min="261" max="261" width="15.5703125" style="81" customWidth="1"/>
    <col min="262" max="262" width="12.42578125" style="81" customWidth="1"/>
    <col min="263" max="263" width="76.5703125" style="81" customWidth="1"/>
    <col min="264" max="513" width="11.42578125" style="81"/>
    <col min="514" max="514" width="9.85546875" style="81" customWidth="1"/>
    <col min="515" max="515" width="17.140625" style="81" customWidth="1"/>
    <col min="516" max="516" width="11.85546875" style="81" customWidth="1"/>
    <col min="517" max="517" width="15.5703125" style="81" customWidth="1"/>
    <col min="518" max="518" width="12.42578125" style="81" customWidth="1"/>
    <col min="519" max="519" width="76.5703125" style="81" customWidth="1"/>
    <col min="520" max="769" width="11.42578125" style="81"/>
    <col min="770" max="770" width="9.85546875" style="81" customWidth="1"/>
    <col min="771" max="771" width="17.140625" style="81" customWidth="1"/>
    <col min="772" max="772" width="11.85546875" style="81" customWidth="1"/>
    <col min="773" max="773" width="15.5703125" style="81" customWidth="1"/>
    <col min="774" max="774" width="12.42578125" style="81" customWidth="1"/>
    <col min="775" max="775" width="76.5703125" style="81" customWidth="1"/>
    <col min="776" max="1025" width="11.42578125" style="81"/>
    <col min="1026" max="1026" width="9.85546875" style="81" customWidth="1"/>
    <col min="1027" max="1027" width="17.140625" style="81" customWidth="1"/>
    <col min="1028" max="1028" width="11.85546875" style="81" customWidth="1"/>
    <col min="1029" max="1029" width="15.5703125" style="81" customWidth="1"/>
    <col min="1030" max="1030" width="12.42578125" style="81" customWidth="1"/>
    <col min="1031" max="1031" width="76.5703125" style="81" customWidth="1"/>
    <col min="1032" max="1281" width="11.42578125" style="81"/>
    <col min="1282" max="1282" width="9.85546875" style="81" customWidth="1"/>
    <col min="1283" max="1283" width="17.140625" style="81" customWidth="1"/>
    <col min="1284" max="1284" width="11.85546875" style="81" customWidth="1"/>
    <col min="1285" max="1285" width="15.5703125" style="81" customWidth="1"/>
    <col min="1286" max="1286" width="12.42578125" style="81" customWidth="1"/>
    <col min="1287" max="1287" width="76.5703125" style="81" customWidth="1"/>
    <col min="1288" max="1537" width="11.42578125" style="81"/>
    <col min="1538" max="1538" width="9.85546875" style="81" customWidth="1"/>
    <col min="1539" max="1539" width="17.140625" style="81" customWidth="1"/>
    <col min="1540" max="1540" width="11.85546875" style="81" customWidth="1"/>
    <col min="1541" max="1541" width="15.5703125" style="81" customWidth="1"/>
    <col min="1542" max="1542" width="12.42578125" style="81" customWidth="1"/>
    <col min="1543" max="1543" width="76.5703125" style="81" customWidth="1"/>
    <col min="1544" max="1793" width="11.42578125" style="81"/>
    <col min="1794" max="1794" width="9.85546875" style="81" customWidth="1"/>
    <col min="1795" max="1795" width="17.140625" style="81" customWidth="1"/>
    <col min="1796" max="1796" width="11.85546875" style="81" customWidth="1"/>
    <col min="1797" max="1797" width="15.5703125" style="81" customWidth="1"/>
    <col min="1798" max="1798" width="12.42578125" style="81" customWidth="1"/>
    <col min="1799" max="1799" width="76.5703125" style="81" customWidth="1"/>
    <col min="1800" max="2049" width="11.42578125" style="81"/>
    <col min="2050" max="2050" width="9.85546875" style="81" customWidth="1"/>
    <col min="2051" max="2051" width="17.140625" style="81" customWidth="1"/>
    <col min="2052" max="2052" width="11.85546875" style="81" customWidth="1"/>
    <col min="2053" max="2053" width="15.5703125" style="81" customWidth="1"/>
    <col min="2054" max="2054" width="12.42578125" style="81" customWidth="1"/>
    <col min="2055" max="2055" width="76.5703125" style="81" customWidth="1"/>
    <col min="2056" max="2305" width="11.42578125" style="81"/>
    <col min="2306" max="2306" width="9.85546875" style="81" customWidth="1"/>
    <col min="2307" max="2307" width="17.140625" style="81" customWidth="1"/>
    <col min="2308" max="2308" width="11.85546875" style="81" customWidth="1"/>
    <col min="2309" max="2309" width="15.5703125" style="81" customWidth="1"/>
    <col min="2310" max="2310" width="12.42578125" style="81" customWidth="1"/>
    <col min="2311" max="2311" width="76.5703125" style="81" customWidth="1"/>
    <col min="2312" max="2561" width="11.42578125" style="81"/>
    <col min="2562" max="2562" width="9.85546875" style="81" customWidth="1"/>
    <col min="2563" max="2563" width="17.140625" style="81" customWidth="1"/>
    <col min="2564" max="2564" width="11.85546875" style="81" customWidth="1"/>
    <col min="2565" max="2565" width="15.5703125" style="81" customWidth="1"/>
    <col min="2566" max="2566" width="12.42578125" style="81" customWidth="1"/>
    <col min="2567" max="2567" width="76.5703125" style="81" customWidth="1"/>
    <col min="2568" max="2817" width="11.42578125" style="81"/>
    <col min="2818" max="2818" width="9.85546875" style="81" customWidth="1"/>
    <col min="2819" max="2819" width="17.140625" style="81" customWidth="1"/>
    <col min="2820" max="2820" width="11.85546875" style="81" customWidth="1"/>
    <col min="2821" max="2821" width="15.5703125" style="81" customWidth="1"/>
    <col min="2822" max="2822" width="12.42578125" style="81" customWidth="1"/>
    <col min="2823" max="2823" width="76.5703125" style="81" customWidth="1"/>
    <col min="2824" max="3073" width="11.42578125" style="81"/>
    <col min="3074" max="3074" width="9.85546875" style="81" customWidth="1"/>
    <col min="3075" max="3075" width="17.140625" style="81" customWidth="1"/>
    <col min="3076" max="3076" width="11.85546875" style="81" customWidth="1"/>
    <col min="3077" max="3077" width="15.5703125" style="81" customWidth="1"/>
    <col min="3078" max="3078" width="12.42578125" style="81" customWidth="1"/>
    <col min="3079" max="3079" width="76.5703125" style="81" customWidth="1"/>
    <col min="3080" max="3329" width="11.42578125" style="81"/>
    <col min="3330" max="3330" width="9.85546875" style="81" customWidth="1"/>
    <col min="3331" max="3331" width="17.140625" style="81" customWidth="1"/>
    <col min="3332" max="3332" width="11.85546875" style="81" customWidth="1"/>
    <col min="3333" max="3333" width="15.5703125" style="81" customWidth="1"/>
    <col min="3334" max="3334" width="12.42578125" style="81" customWidth="1"/>
    <col min="3335" max="3335" width="76.5703125" style="81" customWidth="1"/>
    <col min="3336" max="3585" width="11.42578125" style="81"/>
    <col min="3586" max="3586" width="9.85546875" style="81" customWidth="1"/>
    <col min="3587" max="3587" width="17.140625" style="81" customWidth="1"/>
    <col min="3588" max="3588" width="11.85546875" style="81" customWidth="1"/>
    <col min="3589" max="3589" width="15.5703125" style="81" customWidth="1"/>
    <col min="3590" max="3590" width="12.42578125" style="81" customWidth="1"/>
    <col min="3591" max="3591" width="76.5703125" style="81" customWidth="1"/>
    <col min="3592" max="3841" width="11.42578125" style="81"/>
    <col min="3842" max="3842" width="9.85546875" style="81" customWidth="1"/>
    <col min="3843" max="3843" width="17.140625" style="81" customWidth="1"/>
    <col min="3844" max="3844" width="11.85546875" style="81" customWidth="1"/>
    <col min="3845" max="3845" width="15.5703125" style="81" customWidth="1"/>
    <col min="3846" max="3846" width="12.42578125" style="81" customWidth="1"/>
    <col min="3847" max="3847" width="76.5703125" style="81" customWidth="1"/>
    <col min="3848" max="4097" width="11.42578125" style="81"/>
    <col min="4098" max="4098" width="9.85546875" style="81" customWidth="1"/>
    <col min="4099" max="4099" width="17.140625" style="81" customWidth="1"/>
    <col min="4100" max="4100" width="11.85546875" style="81" customWidth="1"/>
    <col min="4101" max="4101" width="15.5703125" style="81" customWidth="1"/>
    <col min="4102" max="4102" width="12.42578125" style="81" customWidth="1"/>
    <col min="4103" max="4103" width="76.5703125" style="81" customWidth="1"/>
    <col min="4104" max="4353" width="11.42578125" style="81"/>
    <col min="4354" max="4354" width="9.85546875" style="81" customWidth="1"/>
    <col min="4355" max="4355" width="17.140625" style="81" customWidth="1"/>
    <col min="4356" max="4356" width="11.85546875" style="81" customWidth="1"/>
    <col min="4357" max="4357" width="15.5703125" style="81" customWidth="1"/>
    <col min="4358" max="4358" width="12.42578125" style="81" customWidth="1"/>
    <col min="4359" max="4359" width="76.5703125" style="81" customWidth="1"/>
    <col min="4360" max="4609" width="11.42578125" style="81"/>
    <col min="4610" max="4610" width="9.85546875" style="81" customWidth="1"/>
    <col min="4611" max="4611" width="17.140625" style="81" customWidth="1"/>
    <col min="4612" max="4612" width="11.85546875" style="81" customWidth="1"/>
    <col min="4613" max="4613" width="15.5703125" style="81" customWidth="1"/>
    <col min="4614" max="4614" width="12.42578125" style="81" customWidth="1"/>
    <col min="4615" max="4615" width="76.5703125" style="81" customWidth="1"/>
    <col min="4616" max="4865" width="11.42578125" style="81"/>
    <col min="4866" max="4866" width="9.85546875" style="81" customWidth="1"/>
    <col min="4867" max="4867" width="17.140625" style="81" customWidth="1"/>
    <col min="4868" max="4868" width="11.85546875" style="81" customWidth="1"/>
    <col min="4869" max="4869" width="15.5703125" style="81" customWidth="1"/>
    <col min="4870" max="4870" width="12.42578125" style="81" customWidth="1"/>
    <col min="4871" max="4871" width="76.5703125" style="81" customWidth="1"/>
    <col min="4872" max="5121" width="11.42578125" style="81"/>
    <col min="5122" max="5122" width="9.85546875" style="81" customWidth="1"/>
    <col min="5123" max="5123" width="17.140625" style="81" customWidth="1"/>
    <col min="5124" max="5124" width="11.85546875" style="81" customWidth="1"/>
    <col min="5125" max="5125" width="15.5703125" style="81" customWidth="1"/>
    <col min="5126" max="5126" width="12.42578125" style="81" customWidth="1"/>
    <col min="5127" max="5127" width="76.5703125" style="81" customWidth="1"/>
    <col min="5128" max="5377" width="11.42578125" style="81"/>
    <col min="5378" max="5378" width="9.85546875" style="81" customWidth="1"/>
    <col min="5379" max="5379" width="17.140625" style="81" customWidth="1"/>
    <col min="5380" max="5380" width="11.85546875" style="81" customWidth="1"/>
    <col min="5381" max="5381" width="15.5703125" style="81" customWidth="1"/>
    <col min="5382" max="5382" width="12.42578125" style="81" customWidth="1"/>
    <col min="5383" max="5383" width="76.5703125" style="81" customWidth="1"/>
    <col min="5384" max="5633" width="11.42578125" style="81"/>
    <col min="5634" max="5634" width="9.85546875" style="81" customWidth="1"/>
    <col min="5635" max="5635" width="17.140625" style="81" customWidth="1"/>
    <col min="5636" max="5636" width="11.85546875" style="81" customWidth="1"/>
    <col min="5637" max="5637" width="15.5703125" style="81" customWidth="1"/>
    <col min="5638" max="5638" width="12.42578125" style="81" customWidth="1"/>
    <col min="5639" max="5639" width="76.5703125" style="81" customWidth="1"/>
    <col min="5640" max="5889" width="11.42578125" style="81"/>
    <col min="5890" max="5890" width="9.85546875" style="81" customWidth="1"/>
    <col min="5891" max="5891" width="17.140625" style="81" customWidth="1"/>
    <col min="5892" max="5892" width="11.85546875" style="81" customWidth="1"/>
    <col min="5893" max="5893" width="15.5703125" style="81" customWidth="1"/>
    <col min="5894" max="5894" width="12.42578125" style="81" customWidth="1"/>
    <col min="5895" max="5895" width="76.5703125" style="81" customWidth="1"/>
    <col min="5896" max="6145" width="11.42578125" style="81"/>
    <col min="6146" max="6146" width="9.85546875" style="81" customWidth="1"/>
    <col min="6147" max="6147" width="17.140625" style="81" customWidth="1"/>
    <col min="6148" max="6148" width="11.85546875" style="81" customWidth="1"/>
    <col min="6149" max="6149" width="15.5703125" style="81" customWidth="1"/>
    <col min="6150" max="6150" width="12.42578125" style="81" customWidth="1"/>
    <col min="6151" max="6151" width="76.5703125" style="81" customWidth="1"/>
    <col min="6152" max="6401" width="11.42578125" style="81"/>
    <col min="6402" max="6402" width="9.85546875" style="81" customWidth="1"/>
    <col min="6403" max="6403" width="17.140625" style="81" customWidth="1"/>
    <col min="6404" max="6404" width="11.85546875" style="81" customWidth="1"/>
    <col min="6405" max="6405" width="15.5703125" style="81" customWidth="1"/>
    <col min="6406" max="6406" width="12.42578125" style="81" customWidth="1"/>
    <col min="6407" max="6407" width="76.5703125" style="81" customWidth="1"/>
    <col min="6408" max="6657" width="11.42578125" style="81"/>
    <col min="6658" max="6658" width="9.85546875" style="81" customWidth="1"/>
    <col min="6659" max="6659" width="17.140625" style="81" customWidth="1"/>
    <col min="6660" max="6660" width="11.85546875" style="81" customWidth="1"/>
    <col min="6661" max="6661" width="15.5703125" style="81" customWidth="1"/>
    <col min="6662" max="6662" width="12.42578125" style="81" customWidth="1"/>
    <col min="6663" max="6663" width="76.5703125" style="81" customWidth="1"/>
    <col min="6664" max="6913" width="11.42578125" style="81"/>
    <col min="6914" max="6914" width="9.85546875" style="81" customWidth="1"/>
    <col min="6915" max="6915" width="17.140625" style="81" customWidth="1"/>
    <col min="6916" max="6916" width="11.85546875" style="81" customWidth="1"/>
    <col min="6917" max="6917" width="15.5703125" style="81" customWidth="1"/>
    <col min="6918" max="6918" width="12.42578125" style="81" customWidth="1"/>
    <col min="6919" max="6919" width="76.5703125" style="81" customWidth="1"/>
    <col min="6920" max="7169" width="11.42578125" style="81"/>
    <col min="7170" max="7170" width="9.85546875" style="81" customWidth="1"/>
    <col min="7171" max="7171" width="17.140625" style="81" customWidth="1"/>
    <col min="7172" max="7172" width="11.85546875" style="81" customWidth="1"/>
    <col min="7173" max="7173" width="15.5703125" style="81" customWidth="1"/>
    <col min="7174" max="7174" width="12.42578125" style="81" customWidth="1"/>
    <col min="7175" max="7175" width="76.5703125" style="81" customWidth="1"/>
    <col min="7176" max="7425" width="11.42578125" style="81"/>
    <col min="7426" max="7426" width="9.85546875" style="81" customWidth="1"/>
    <col min="7427" max="7427" width="17.140625" style="81" customWidth="1"/>
    <col min="7428" max="7428" width="11.85546875" style="81" customWidth="1"/>
    <col min="7429" max="7429" width="15.5703125" style="81" customWidth="1"/>
    <col min="7430" max="7430" width="12.42578125" style="81" customWidth="1"/>
    <col min="7431" max="7431" width="76.5703125" style="81" customWidth="1"/>
    <col min="7432" max="7681" width="11.42578125" style="81"/>
    <col min="7682" max="7682" width="9.85546875" style="81" customWidth="1"/>
    <col min="7683" max="7683" width="17.140625" style="81" customWidth="1"/>
    <col min="7684" max="7684" width="11.85546875" style="81" customWidth="1"/>
    <col min="7685" max="7685" width="15.5703125" style="81" customWidth="1"/>
    <col min="7686" max="7686" width="12.42578125" style="81" customWidth="1"/>
    <col min="7687" max="7687" width="76.5703125" style="81" customWidth="1"/>
    <col min="7688" max="7937" width="11.42578125" style="81"/>
    <col min="7938" max="7938" width="9.85546875" style="81" customWidth="1"/>
    <col min="7939" max="7939" width="17.140625" style="81" customWidth="1"/>
    <col min="7940" max="7940" width="11.85546875" style="81" customWidth="1"/>
    <col min="7941" max="7941" width="15.5703125" style="81" customWidth="1"/>
    <col min="7942" max="7942" width="12.42578125" style="81" customWidth="1"/>
    <col min="7943" max="7943" width="76.5703125" style="81" customWidth="1"/>
    <col min="7944" max="8193" width="11.42578125" style="81"/>
    <col min="8194" max="8194" width="9.85546875" style="81" customWidth="1"/>
    <col min="8195" max="8195" width="17.140625" style="81" customWidth="1"/>
    <col min="8196" max="8196" width="11.85546875" style="81" customWidth="1"/>
    <col min="8197" max="8197" width="15.5703125" style="81" customWidth="1"/>
    <col min="8198" max="8198" width="12.42578125" style="81" customWidth="1"/>
    <col min="8199" max="8199" width="76.5703125" style="81" customWidth="1"/>
    <col min="8200" max="8449" width="11.42578125" style="81"/>
    <col min="8450" max="8450" width="9.85546875" style="81" customWidth="1"/>
    <col min="8451" max="8451" width="17.140625" style="81" customWidth="1"/>
    <col min="8452" max="8452" width="11.85546875" style="81" customWidth="1"/>
    <col min="8453" max="8453" width="15.5703125" style="81" customWidth="1"/>
    <col min="8454" max="8454" width="12.42578125" style="81" customWidth="1"/>
    <col min="8455" max="8455" width="76.5703125" style="81" customWidth="1"/>
    <col min="8456" max="8705" width="11.42578125" style="81"/>
    <col min="8706" max="8706" width="9.85546875" style="81" customWidth="1"/>
    <col min="8707" max="8707" width="17.140625" style="81" customWidth="1"/>
    <col min="8708" max="8708" width="11.85546875" style="81" customWidth="1"/>
    <col min="8709" max="8709" width="15.5703125" style="81" customWidth="1"/>
    <col min="8710" max="8710" width="12.42578125" style="81" customWidth="1"/>
    <col min="8711" max="8711" width="76.5703125" style="81" customWidth="1"/>
    <col min="8712" max="8961" width="11.42578125" style="81"/>
    <col min="8962" max="8962" width="9.85546875" style="81" customWidth="1"/>
    <col min="8963" max="8963" width="17.140625" style="81" customWidth="1"/>
    <col min="8964" max="8964" width="11.85546875" style="81" customWidth="1"/>
    <col min="8965" max="8965" width="15.5703125" style="81" customWidth="1"/>
    <col min="8966" max="8966" width="12.42578125" style="81" customWidth="1"/>
    <col min="8967" max="8967" width="76.5703125" style="81" customWidth="1"/>
    <col min="8968" max="9217" width="11.42578125" style="81"/>
    <col min="9218" max="9218" width="9.85546875" style="81" customWidth="1"/>
    <col min="9219" max="9219" width="17.140625" style="81" customWidth="1"/>
    <col min="9220" max="9220" width="11.85546875" style="81" customWidth="1"/>
    <col min="9221" max="9221" width="15.5703125" style="81" customWidth="1"/>
    <col min="9222" max="9222" width="12.42578125" style="81" customWidth="1"/>
    <col min="9223" max="9223" width="76.5703125" style="81" customWidth="1"/>
    <col min="9224" max="9473" width="11.42578125" style="81"/>
    <col min="9474" max="9474" width="9.85546875" style="81" customWidth="1"/>
    <col min="9475" max="9475" width="17.140625" style="81" customWidth="1"/>
    <col min="9476" max="9476" width="11.85546875" style="81" customWidth="1"/>
    <col min="9477" max="9477" width="15.5703125" style="81" customWidth="1"/>
    <col min="9478" max="9478" width="12.42578125" style="81" customWidth="1"/>
    <col min="9479" max="9479" width="76.5703125" style="81" customWidth="1"/>
    <col min="9480" max="9729" width="11.42578125" style="81"/>
    <col min="9730" max="9730" width="9.85546875" style="81" customWidth="1"/>
    <col min="9731" max="9731" width="17.140625" style="81" customWidth="1"/>
    <col min="9732" max="9732" width="11.85546875" style="81" customWidth="1"/>
    <col min="9733" max="9733" width="15.5703125" style="81" customWidth="1"/>
    <col min="9734" max="9734" width="12.42578125" style="81" customWidth="1"/>
    <col min="9735" max="9735" width="76.5703125" style="81" customWidth="1"/>
    <col min="9736" max="9985" width="11.42578125" style="81"/>
    <col min="9986" max="9986" width="9.85546875" style="81" customWidth="1"/>
    <col min="9987" max="9987" width="17.140625" style="81" customWidth="1"/>
    <col min="9988" max="9988" width="11.85546875" style="81" customWidth="1"/>
    <col min="9989" max="9989" width="15.5703125" style="81" customWidth="1"/>
    <col min="9990" max="9990" width="12.42578125" style="81" customWidth="1"/>
    <col min="9991" max="9991" width="76.5703125" style="81" customWidth="1"/>
    <col min="9992" max="10241" width="11.42578125" style="81"/>
    <col min="10242" max="10242" width="9.85546875" style="81" customWidth="1"/>
    <col min="10243" max="10243" width="17.140625" style="81" customWidth="1"/>
    <col min="10244" max="10244" width="11.85546875" style="81" customWidth="1"/>
    <col min="10245" max="10245" width="15.5703125" style="81" customWidth="1"/>
    <col min="10246" max="10246" width="12.42578125" style="81" customWidth="1"/>
    <col min="10247" max="10247" width="76.5703125" style="81" customWidth="1"/>
    <col min="10248" max="10497" width="11.42578125" style="81"/>
    <col min="10498" max="10498" width="9.85546875" style="81" customWidth="1"/>
    <col min="10499" max="10499" width="17.140625" style="81" customWidth="1"/>
    <col min="10500" max="10500" width="11.85546875" style="81" customWidth="1"/>
    <col min="10501" max="10501" width="15.5703125" style="81" customWidth="1"/>
    <col min="10502" max="10502" width="12.42578125" style="81" customWidth="1"/>
    <col min="10503" max="10503" width="76.5703125" style="81" customWidth="1"/>
    <col min="10504" max="10753" width="11.42578125" style="81"/>
    <col min="10754" max="10754" width="9.85546875" style="81" customWidth="1"/>
    <col min="10755" max="10755" width="17.140625" style="81" customWidth="1"/>
    <col min="10756" max="10756" width="11.85546875" style="81" customWidth="1"/>
    <col min="10757" max="10757" width="15.5703125" style="81" customWidth="1"/>
    <col min="10758" max="10758" width="12.42578125" style="81" customWidth="1"/>
    <col min="10759" max="10759" width="76.5703125" style="81" customWidth="1"/>
    <col min="10760" max="11009" width="11.42578125" style="81"/>
    <col min="11010" max="11010" width="9.85546875" style="81" customWidth="1"/>
    <col min="11011" max="11011" width="17.140625" style="81" customWidth="1"/>
    <col min="11012" max="11012" width="11.85546875" style="81" customWidth="1"/>
    <col min="11013" max="11013" width="15.5703125" style="81" customWidth="1"/>
    <col min="11014" max="11014" width="12.42578125" style="81" customWidth="1"/>
    <col min="11015" max="11015" width="76.5703125" style="81" customWidth="1"/>
    <col min="11016" max="11265" width="11.42578125" style="81"/>
    <col min="11266" max="11266" width="9.85546875" style="81" customWidth="1"/>
    <col min="11267" max="11267" width="17.140625" style="81" customWidth="1"/>
    <col min="11268" max="11268" width="11.85546875" style="81" customWidth="1"/>
    <col min="11269" max="11269" width="15.5703125" style="81" customWidth="1"/>
    <col min="11270" max="11270" width="12.42578125" style="81" customWidth="1"/>
    <col min="11271" max="11271" width="76.5703125" style="81" customWidth="1"/>
    <col min="11272" max="11521" width="11.42578125" style="81"/>
    <col min="11522" max="11522" width="9.85546875" style="81" customWidth="1"/>
    <col min="11523" max="11523" width="17.140625" style="81" customWidth="1"/>
    <col min="11524" max="11524" width="11.85546875" style="81" customWidth="1"/>
    <col min="11525" max="11525" width="15.5703125" style="81" customWidth="1"/>
    <col min="11526" max="11526" width="12.42578125" style="81" customWidth="1"/>
    <col min="11527" max="11527" width="76.5703125" style="81" customWidth="1"/>
    <col min="11528" max="11777" width="11.42578125" style="81"/>
    <col min="11778" max="11778" width="9.85546875" style="81" customWidth="1"/>
    <col min="11779" max="11779" width="17.140625" style="81" customWidth="1"/>
    <col min="11780" max="11780" width="11.85546875" style="81" customWidth="1"/>
    <col min="11781" max="11781" width="15.5703125" style="81" customWidth="1"/>
    <col min="11782" max="11782" width="12.42578125" style="81" customWidth="1"/>
    <col min="11783" max="11783" width="76.5703125" style="81" customWidth="1"/>
    <col min="11784" max="12033" width="11.42578125" style="81"/>
    <col min="12034" max="12034" width="9.85546875" style="81" customWidth="1"/>
    <col min="12035" max="12035" width="17.140625" style="81" customWidth="1"/>
    <col min="12036" max="12036" width="11.85546875" style="81" customWidth="1"/>
    <col min="12037" max="12037" width="15.5703125" style="81" customWidth="1"/>
    <col min="12038" max="12038" width="12.42578125" style="81" customWidth="1"/>
    <col min="12039" max="12039" width="76.5703125" style="81" customWidth="1"/>
    <col min="12040" max="12289" width="11.42578125" style="81"/>
    <col min="12290" max="12290" width="9.85546875" style="81" customWidth="1"/>
    <col min="12291" max="12291" width="17.140625" style="81" customWidth="1"/>
    <col min="12292" max="12292" width="11.85546875" style="81" customWidth="1"/>
    <col min="12293" max="12293" width="15.5703125" style="81" customWidth="1"/>
    <col min="12294" max="12294" width="12.42578125" style="81" customWidth="1"/>
    <col min="12295" max="12295" width="76.5703125" style="81" customWidth="1"/>
    <col min="12296" max="12545" width="11.42578125" style="81"/>
    <col min="12546" max="12546" width="9.85546875" style="81" customWidth="1"/>
    <col min="12547" max="12547" width="17.140625" style="81" customWidth="1"/>
    <col min="12548" max="12548" width="11.85546875" style="81" customWidth="1"/>
    <col min="12549" max="12549" width="15.5703125" style="81" customWidth="1"/>
    <col min="12550" max="12550" width="12.42578125" style="81" customWidth="1"/>
    <col min="12551" max="12551" width="76.5703125" style="81" customWidth="1"/>
    <col min="12552" max="12801" width="11.42578125" style="81"/>
    <col min="12802" max="12802" width="9.85546875" style="81" customWidth="1"/>
    <col min="12803" max="12803" width="17.140625" style="81" customWidth="1"/>
    <col min="12804" max="12804" width="11.85546875" style="81" customWidth="1"/>
    <col min="12805" max="12805" width="15.5703125" style="81" customWidth="1"/>
    <col min="12806" max="12806" width="12.42578125" style="81" customWidth="1"/>
    <col min="12807" max="12807" width="76.5703125" style="81" customWidth="1"/>
    <col min="12808" max="13057" width="11.42578125" style="81"/>
    <col min="13058" max="13058" width="9.85546875" style="81" customWidth="1"/>
    <col min="13059" max="13059" width="17.140625" style="81" customWidth="1"/>
    <col min="13060" max="13060" width="11.85546875" style="81" customWidth="1"/>
    <col min="13061" max="13061" width="15.5703125" style="81" customWidth="1"/>
    <col min="13062" max="13062" width="12.42578125" style="81" customWidth="1"/>
    <col min="13063" max="13063" width="76.5703125" style="81" customWidth="1"/>
    <col min="13064" max="13313" width="11.42578125" style="81"/>
    <col min="13314" max="13314" width="9.85546875" style="81" customWidth="1"/>
    <col min="13315" max="13315" width="17.140625" style="81" customWidth="1"/>
    <col min="13316" max="13316" width="11.85546875" style="81" customWidth="1"/>
    <col min="13317" max="13317" width="15.5703125" style="81" customWidth="1"/>
    <col min="13318" max="13318" width="12.42578125" style="81" customWidth="1"/>
    <col min="13319" max="13319" width="76.5703125" style="81" customWidth="1"/>
    <col min="13320" max="13569" width="11.42578125" style="81"/>
    <col min="13570" max="13570" width="9.85546875" style="81" customWidth="1"/>
    <col min="13571" max="13571" width="17.140625" style="81" customWidth="1"/>
    <col min="13572" max="13572" width="11.85546875" style="81" customWidth="1"/>
    <col min="13573" max="13573" width="15.5703125" style="81" customWidth="1"/>
    <col min="13574" max="13574" width="12.42578125" style="81" customWidth="1"/>
    <col min="13575" max="13575" width="76.5703125" style="81" customWidth="1"/>
    <col min="13576" max="13825" width="11.42578125" style="81"/>
    <col min="13826" max="13826" width="9.85546875" style="81" customWidth="1"/>
    <col min="13827" max="13827" width="17.140625" style="81" customWidth="1"/>
    <col min="13828" max="13828" width="11.85546875" style="81" customWidth="1"/>
    <col min="13829" max="13829" width="15.5703125" style="81" customWidth="1"/>
    <col min="13830" max="13830" width="12.42578125" style="81" customWidth="1"/>
    <col min="13831" max="13831" width="76.5703125" style="81" customWidth="1"/>
    <col min="13832" max="14081" width="11.42578125" style="81"/>
    <col min="14082" max="14082" width="9.85546875" style="81" customWidth="1"/>
    <col min="14083" max="14083" width="17.140625" style="81" customWidth="1"/>
    <col min="14084" max="14084" width="11.85546875" style="81" customWidth="1"/>
    <col min="14085" max="14085" width="15.5703125" style="81" customWidth="1"/>
    <col min="14086" max="14086" width="12.42578125" style="81" customWidth="1"/>
    <col min="14087" max="14087" width="76.5703125" style="81" customWidth="1"/>
    <col min="14088" max="14337" width="11.42578125" style="81"/>
    <col min="14338" max="14338" width="9.85546875" style="81" customWidth="1"/>
    <col min="14339" max="14339" width="17.140625" style="81" customWidth="1"/>
    <col min="14340" max="14340" width="11.85546875" style="81" customWidth="1"/>
    <col min="14341" max="14341" width="15.5703125" style="81" customWidth="1"/>
    <col min="14342" max="14342" width="12.42578125" style="81" customWidth="1"/>
    <col min="14343" max="14343" width="76.5703125" style="81" customWidth="1"/>
    <col min="14344" max="14593" width="11.42578125" style="81"/>
    <col min="14594" max="14594" width="9.85546875" style="81" customWidth="1"/>
    <col min="14595" max="14595" width="17.140625" style="81" customWidth="1"/>
    <col min="14596" max="14596" width="11.85546875" style="81" customWidth="1"/>
    <col min="14597" max="14597" width="15.5703125" style="81" customWidth="1"/>
    <col min="14598" max="14598" width="12.42578125" style="81" customWidth="1"/>
    <col min="14599" max="14599" width="76.5703125" style="81" customWidth="1"/>
    <col min="14600" max="14849" width="11.42578125" style="81"/>
    <col min="14850" max="14850" width="9.85546875" style="81" customWidth="1"/>
    <col min="14851" max="14851" width="17.140625" style="81" customWidth="1"/>
    <col min="14852" max="14852" width="11.85546875" style="81" customWidth="1"/>
    <col min="14853" max="14853" width="15.5703125" style="81" customWidth="1"/>
    <col min="14854" max="14854" width="12.42578125" style="81" customWidth="1"/>
    <col min="14855" max="14855" width="76.5703125" style="81" customWidth="1"/>
    <col min="14856" max="15105" width="11.42578125" style="81"/>
    <col min="15106" max="15106" width="9.85546875" style="81" customWidth="1"/>
    <col min="15107" max="15107" width="17.140625" style="81" customWidth="1"/>
    <col min="15108" max="15108" width="11.85546875" style="81" customWidth="1"/>
    <col min="15109" max="15109" width="15.5703125" style="81" customWidth="1"/>
    <col min="15110" max="15110" width="12.42578125" style="81" customWidth="1"/>
    <col min="15111" max="15111" width="76.5703125" style="81" customWidth="1"/>
    <col min="15112" max="15361" width="11.42578125" style="81"/>
    <col min="15362" max="15362" width="9.85546875" style="81" customWidth="1"/>
    <col min="15363" max="15363" width="17.140625" style="81" customWidth="1"/>
    <col min="15364" max="15364" width="11.85546875" style="81" customWidth="1"/>
    <col min="15365" max="15365" width="15.5703125" style="81" customWidth="1"/>
    <col min="15366" max="15366" width="12.42578125" style="81" customWidth="1"/>
    <col min="15367" max="15367" width="76.5703125" style="81" customWidth="1"/>
    <col min="15368" max="15617" width="11.42578125" style="81"/>
    <col min="15618" max="15618" width="9.85546875" style="81" customWidth="1"/>
    <col min="15619" max="15619" width="17.140625" style="81" customWidth="1"/>
    <col min="15620" max="15620" width="11.85546875" style="81" customWidth="1"/>
    <col min="15621" max="15621" width="15.5703125" style="81" customWidth="1"/>
    <col min="15622" max="15622" width="12.42578125" style="81" customWidth="1"/>
    <col min="15623" max="15623" width="76.5703125" style="81" customWidth="1"/>
    <col min="15624" max="15873" width="11.42578125" style="81"/>
    <col min="15874" max="15874" width="9.85546875" style="81" customWidth="1"/>
    <col min="15875" max="15875" width="17.140625" style="81" customWidth="1"/>
    <col min="15876" max="15876" width="11.85546875" style="81" customWidth="1"/>
    <col min="15877" max="15877" width="15.5703125" style="81" customWidth="1"/>
    <col min="15878" max="15878" width="12.42578125" style="81" customWidth="1"/>
    <col min="15879" max="15879" width="76.5703125" style="81" customWidth="1"/>
    <col min="15880" max="16129" width="11.42578125" style="81"/>
    <col min="16130" max="16130" width="9.85546875" style="81" customWidth="1"/>
    <col min="16131" max="16131" width="17.140625" style="81" customWidth="1"/>
    <col min="16132" max="16132" width="11.85546875" style="81" customWidth="1"/>
    <col min="16133" max="16133" width="15.5703125" style="81" customWidth="1"/>
    <col min="16134" max="16134" width="12.42578125" style="81" customWidth="1"/>
    <col min="16135" max="16135" width="76.5703125" style="81" customWidth="1"/>
    <col min="16136" max="16384" width="11.42578125" style="81"/>
  </cols>
  <sheetData>
    <row r="1" spans="1:8" ht="27" customHeight="1" x14ac:dyDescent="0.2">
      <c r="A1" s="238" t="s">
        <v>123</v>
      </c>
      <c r="B1" s="238"/>
      <c r="C1" s="238" t="s">
        <v>124</v>
      </c>
      <c r="D1" s="238" t="s">
        <v>125</v>
      </c>
      <c r="E1" s="238" t="s">
        <v>275</v>
      </c>
      <c r="F1" s="238"/>
      <c r="G1" s="238" t="s">
        <v>127</v>
      </c>
    </row>
    <row r="2" spans="1:8" s="78" customFormat="1" ht="42.75" x14ac:dyDescent="0.2">
      <c r="A2" s="238"/>
      <c r="B2" s="238"/>
      <c r="C2" s="238"/>
      <c r="D2" s="238"/>
      <c r="E2" s="76" t="s">
        <v>126</v>
      </c>
      <c r="F2" s="76" t="s">
        <v>276</v>
      </c>
      <c r="G2" s="238"/>
      <c r="H2" s="77" t="s">
        <v>128</v>
      </c>
    </row>
    <row r="3" spans="1:8" ht="55.5" customHeight="1" x14ac:dyDescent="0.2">
      <c r="A3" s="79" t="s">
        <v>129</v>
      </c>
      <c r="B3" s="79" t="s">
        <v>130</v>
      </c>
      <c r="C3" s="79" t="s">
        <v>131</v>
      </c>
      <c r="D3" s="80" t="s">
        <v>95</v>
      </c>
      <c r="E3" s="126">
        <v>3</v>
      </c>
      <c r="F3" s="139" t="s">
        <v>274</v>
      </c>
      <c r="G3" s="79" t="s">
        <v>132</v>
      </c>
    </row>
    <row r="4" spans="1:8" ht="50.1" customHeight="1" x14ac:dyDescent="0.2">
      <c r="A4" s="79" t="s">
        <v>133</v>
      </c>
      <c r="B4" s="79" t="s">
        <v>134</v>
      </c>
      <c r="C4" s="79" t="s">
        <v>135</v>
      </c>
      <c r="D4" s="80" t="s">
        <v>95</v>
      </c>
      <c r="E4" s="126">
        <v>3</v>
      </c>
      <c r="F4" s="139" t="s">
        <v>274</v>
      </c>
      <c r="G4" s="79" t="s">
        <v>136</v>
      </c>
    </row>
    <row r="5" spans="1:8" ht="63.95" customHeight="1" x14ac:dyDescent="0.2">
      <c r="A5" s="79" t="s">
        <v>137</v>
      </c>
      <c r="B5" s="79" t="s">
        <v>138</v>
      </c>
      <c r="C5" s="79" t="s">
        <v>139</v>
      </c>
      <c r="D5" s="80" t="s">
        <v>95</v>
      </c>
      <c r="E5" s="126">
        <v>3</v>
      </c>
      <c r="F5" s="139" t="s">
        <v>274</v>
      </c>
      <c r="G5" s="82" t="s">
        <v>140</v>
      </c>
    </row>
    <row r="6" spans="1:8" ht="54.75" customHeight="1" x14ac:dyDescent="0.2">
      <c r="A6" s="79" t="s">
        <v>141</v>
      </c>
      <c r="B6" s="79" t="s">
        <v>142</v>
      </c>
      <c r="C6" s="79" t="s">
        <v>143</v>
      </c>
      <c r="D6" s="79" t="s">
        <v>144</v>
      </c>
      <c r="E6" s="127">
        <v>3</v>
      </c>
      <c r="F6" s="139" t="s">
        <v>274</v>
      </c>
      <c r="G6" s="79" t="s">
        <v>145</v>
      </c>
    </row>
    <row r="7" spans="1:8" ht="60" customHeight="1" x14ac:dyDescent="0.2">
      <c r="A7" s="79" t="s">
        <v>146</v>
      </c>
      <c r="B7" s="79" t="s">
        <v>147</v>
      </c>
      <c r="C7" s="79" t="s">
        <v>148</v>
      </c>
      <c r="D7" s="80" t="s">
        <v>95</v>
      </c>
      <c r="E7" s="126">
        <v>4</v>
      </c>
      <c r="F7" s="139" t="s">
        <v>277</v>
      </c>
      <c r="G7" s="79" t="s">
        <v>149</v>
      </c>
    </row>
    <row r="8" spans="1:8" ht="50.1" customHeight="1" x14ac:dyDescent="0.2">
      <c r="A8" s="79" t="s">
        <v>150</v>
      </c>
      <c r="B8" s="79" t="s">
        <v>151</v>
      </c>
      <c r="C8" s="79" t="s">
        <v>152</v>
      </c>
      <c r="D8" s="80" t="s">
        <v>95</v>
      </c>
      <c r="E8" s="126">
        <v>4</v>
      </c>
      <c r="F8" s="139" t="s">
        <v>277</v>
      </c>
      <c r="G8" s="79" t="s">
        <v>153</v>
      </c>
    </row>
    <row r="9" spans="1:8" ht="74.25" customHeight="1" x14ac:dyDescent="0.2">
      <c r="A9" s="79" t="s">
        <v>154</v>
      </c>
      <c r="B9" s="79" t="s">
        <v>155</v>
      </c>
      <c r="C9" s="79" t="s">
        <v>156</v>
      </c>
      <c r="D9" s="79" t="s">
        <v>157</v>
      </c>
      <c r="E9" s="126">
        <v>5</v>
      </c>
      <c r="F9" s="139" t="s">
        <v>278</v>
      </c>
      <c r="G9" s="79" t="s">
        <v>158</v>
      </c>
      <c r="H9" s="56"/>
    </row>
    <row r="10" spans="1:8" ht="81" customHeight="1" x14ac:dyDescent="0.2">
      <c r="A10" s="79" t="s">
        <v>159</v>
      </c>
      <c r="B10" s="79" t="s">
        <v>160</v>
      </c>
      <c r="C10" s="79" t="s">
        <v>156</v>
      </c>
      <c r="D10" s="79" t="s">
        <v>157</v>
      </c>
      <c r="E10" s="126">
        <v>5</v>
      </c>
      <c r="F10" s="139" t="s">
        <v>278</v>
      </c>
      <c r="G10" s="79" t="s">
        <v>161</v>
      </c>
      <c r="H10" s="83"/>
    </row>
    <row r="11" spans="1:8" ht="54.75" customHeight="1" x14ac:dyDescent="0.2">
      <c r="A11" s="79" t="s">
        <v>162</v>
      </c>
      <c r="B11" s="79" t="s">
        <v>163</v>
      </c>
      <c r="C11" s="79" t="s">
        <v>156</v>
      </c>
      <c r="D11" s="79" t="s">
        <v>157</v>
      </c>
      <c r="E11" s="126">
        <v>5</v>
      </c>
      <c r="F11" s="139" t="s">
        <v>278</v>
      </c>
      <c r="G11" s="79" t="s">
        <v>164</v>
      </c>
    </row>
    <row r="12" spans="1:8" ht="67.5" customHeight="1" x14ac:dyDescent="0.2">
      <c r="A12" s="79" t="s">
        <v>165</v>
      </c>
      <c r="B12" s="79" t="s">
        <v>166</v>
      </c>
      <c r="C12" s="79" t="s">
        <v>156</v>
      </c>
      <c r="D12" s="79" t="s">
        <v>167</v>
      </c>
      <c r="E12" s="126">
        <v>5</v>
      </c>
      <c r="F12" s="139" t="s">
        <v>278</v>
      </c>
      <c r="G12" s="79" t="s">
        <v>168</v>
      </c>
    </row>
    <row r="13" spans="1:8" ht="50.25" customHeight="1" x14ac:dyDescent="0.2">
      <c r="A13" s="79" t="s">
        <v>169</v>
      </c>
      <c r="B13" s="79" t="s">
        <v>170</v>
      </c>
      <c r="C13" s="79" t="s">
        <v>171</v>
      </c>
      <c r="D13" s="79" t="s">
        <v>172</v>
      </c>
      <c r="E13" s="126">
        <v>5</v>
      </c>
      <c r="F13" s="139" t="s">
        <v>278</v>
      </c>
      <c r="G13" s="79" t="s">
        <v>173</v>
      </c>
    </row>
    <row r="14" spans="1:8" ht="42.75" customHeight="1" x14ac:dyDescent="0.2">
      <c r="A14" s="240" t="s">
        <v>174</v>
      </c>
      <c r="B14" s="240" t="s">
        <v>175</v>
      </c>
      <c r="C14" s="240" t="s">
        <v>176</v>
      </c>
      <c r="D14" s="79" t="s">
        <v>177</v>
      </c>
      <c r="E14" s="241">
        <v>6</v>
      </c>
      <c r="F14" s="139" t="s">
        <v>278</v>
      </c>
      <c r="G14" s="240" t="s">
        <v>272</v>
      </c>
    </row>
    <row r="15" spans="1:8" ht="39.75" customHeight="1" x14ac:dyDescent="0.2">
      <c r="A15" s="240"/>
      <c r="B15" s="240"/>
      <c r="C15" s="240"/>
      <c r="D15" s="79" t="s">
        <v>178</v>
      </c>
      <c r="E15" s="241"/>
      <c r="F15" s="139" t="s">
        <v>278</v>
      </c>
      <c r="G15" s="240"/>
    </row>
    <row r="16" spans="1:8" ht="72.75" customHeight="1" x14ac:dyDescent="0.2">
      <c r="A16" s="79" t="s">
        <v>120</v>
      </c>
      <c r="B16" s="79" t="s">
        <v>179</v>
      </c>
      <c r="C16" s="79" t="s">
        <v>152</v>
      </c>
      <c r="D16" s="79" t="s">
        <v>180</v>
      </c>
      <c r="E16" s="126">
        <v>6</v>
      </c>
      <c r="F16" s="138" t="s">
        <v>279</v>
      </c>
      <c r="G16" s="79" t="s">
        <v>181</v>
      </c>
    </row>
    <row r="17" spans="1:7" ht="27.75" customHeight="1" x14ac:dyDescent="0.2">
      <c r="A17" s="240" t="s">
        <v>121</v>
      </c>
      <c r="B17" s="240" t="s">
        <v>182</v>
      </c>
      <c r="C17" s="240" t="s">
        <v>183</v>
      </c>
      <c r="D17" s="79" t="s">
        <v>184</v>
      </c>
      <c r="E17" s="241">
        <v>7</v>
      </c>
      <c r="F17" s="242" t="s">
        <v>280</v>
      </c>
      <c r="G17" s="240" t="s">
        <v>185</v>
      </c>
    </row>
    <row r="18" spans="1:7" ht="62.25" customHeight="1" x14ac:dyDescent="0.2">
      <c r="A18" s="240"/>
      <c r="B18" s="240"/>
      <c r="C18" s="240"/>
      <c r="D18" s="79" t="s">
        <v>186</v>
      </c>
      <c r="E18" s="241"/>
      <c r="F18" s="244"/>
      <c r="G18" s="240"/>
    </row>
    <row r="19" spans="1:7" ht="20.25" customHeight="1" x14ac:dyDescent="0.2">
      <c r="A19" s="247" t="s">
        <v>187</v>
      </c>
      <c r="B19" s="240" t="s">
        <v>23</v>
      </c>
      <c r="C19" s="247" t="s">
        <v>188</v>
      </c>
      <c r="D19" s="79" t="s">
        <v>189</v>
      </c>
      <c r="E19" s="248">
        <v>7</v>
      </c>
      <c r="F19" s="242" t="s">
        <v>280</v>
      </c>
      <c r="G19" s="240" t="s">
        <v>190</v>
      </c>
    </row>
    <row r="20" spans="1:7" ht="38.25" customHeight="1" x14ac:dyDescent="0.2">
      <c r="A20" s="247"/>
      <c r="B20" s="240"/>
      <c r="C20" s="247"/>
      <c r="D20" s="79" t="s">
        <v>191</v>
      </c>
      <c r="E20" s="248"/>
      <c r="F20" s="243"/>
      <c r="G20" s="240"/>
    </row>
    <row r="21" spans="1:7" ht="35.25" customHeight="1" x14ac:dyDescent="0.2">
      <c r="A21" s="247"/>
      <c r="B21" s="240"/>
      <c r="C21" s="247"/>
      <c r="D21" s="79" t="s">
        <v>192</v>
      </c>
      <c r="E21" s="248"/>
      <c r="F21" s="244"/>
      <c r="G21" s="240"/>
    </row>
    <row r="22" spans="1:7" s="84" customFormat="1" ht="18" customHeight="1" x14ac:dyDescent="0.2">
      <c r="A22" s="239" t="s">
        <v>193</v>
      </c>
      <c r="B22" s="239"/>
      <c r="C22" s="239"/>
      <c r="D22" s="239"/>
      <c r="E22" s="239"/>
      <c r="F22" s="239"/>
      <c r="G22" s="239"/>
    </row>
    <row r="23" spans="1:7" s="84" customFormat="1" ht="29.25" customHeight="1" x14ac:dyDescent="0.2">
      <c r="A23" s="239" t="s">
        <v>194</v>
      </c>
      <c r="B23" s="239"/>
      <c r="C23" s="239"/>
      <c r="D23" s="239"/>
      <c r="E23" s="239"/>
      <c r="F23" s="239"/>
      <c r="G23" s="239"/>
    </row>
    <row r="24" spans="1:7" s="70" customFormat="1" ht="18.75" customHeight="1" x14ac:dyDescent="0.25">
      <c r="A24" s="245" t="s">
        <v>211</v>
      </c>
      <c r="B24" s="245"/>
      <c r="C24" s="245"/>
      <c r="D24" s="245"/>
      <c r="E24" s="245"/>
      <c r="F24" s="245"/>
      <c r="G24" s="245"/>
    </row>
    <row r="25" spans="1:7" s="84" customFormat="1" ht="29.25" customHeight="1" x14ac:dyDescent="0.2">
      <c r="A25" s="246" t="s">
        <v>195</v>
      </c>
      <c r="B25" s="246"/>
      <c r="C25" s="246"/>
      <c r="D25" s="246"/>
      <c r="E25" s="246"/>
      <c r="F25" s="246"/>
      <c r="G25" s="246"/>
    </row>
  </sheetData>
  <customSheetViews>
    <customSheetView guid="{5C1AC1D3-85B3-4E04-85A0-6DC6BB9B9281}">
      <pane ySplit="1" topLeftCell="A2" activePane="bottomLeft" state="frozen"/>
      <selection pane="bottomLeft" activeCell="B2" sqref="B2"/>
      <pageMargins left="0.25" right="0.25" top="0.75" bottom="0.75" header="0.3" footer="0.3"/>
      <pageSetup paperSize="8" orientation="landscape" verticalDpi="0" r:id="rId1"/>
    </customSheetView>
    <customSheetView guid="{7EC37734-A9CE-4FFC-AA9D-42870EAB5D9B}">
      <pane ySplit="1" topLeftCell="A8" activePane="bottomLeft" state="frozen"/>
      <selection pane="bottomLeft" activeCell="I9" sqref="I9"/>
      <pageMargins left="0.25" right="0.25" top="0.75" bottom="0.75" header="0.3" footer="0.3"/>
      <pageSetup paperSize="8" orientation="landscape" r:id="rId2"/>
    </customSheetView>
  </customSheetViews>
  <mergeCells count="26">
    <mergeCell ref="A23:G23"/>
    <mergeCell ref="A24:G24"/>
    <mergeCell ref="A25:G25"/>
    <mergeCell ref="A17:A18"/>
    <mergeCell ref="B17:B18"/>
    <mergeCell ref="C17:C18"/>
    <mergeCell ref="E17:E18"/>
    <mergeCell ref="G17:G18"/>
    <mergeCell ref="A19:A21"/>
    <mergeCell ref="B19:B21"/>
    <mergeCell ref="C19:C21"/>
    <mergeCell ref="E19:E21"/>
    <mergeCell ref="G19:G21"/>
    <mergeCell ref="F17:F18"/>
    <mergeCell ref="A1:B2"/>
    <mergeCell ref="C1:C2"/>
    <mergeCell ref="D1:D2"/>
    <mergeCell ref="G1:G2"/>
    <mergeCell ref="A22:G22"/>
    <mergeCell ref="B14:B15"/>
    <mergeCell ref="C14:C15"/>
    <mergeCell ref="E14:E15"/>
    <mergeCell ref="G14:G15"/>
    <mergeCell ref="A14:A15"/>
    <mergeCell ref="E1:F1"/>
    <mergeCell ref="F19:F21"/>
  </mergeCells>
  <hyperlinks>
    <hyperlink ref="H2" location="Sommaire!A1" display="sommaire"/>
  </hyperlinks>
  <pageMargins left="0.25" right="0.25" top="0.75" bottom="0.75" header="0.3" footer="0.3"/>
  <pageSetup paperSize="8"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4" tint="0.39997558519241921"/>
  </sheetPr>
  <dimension ref="A1:U31"/>
  <sheetViews>
    <sheetView showGridLines="0" workbookViewId="0">
      <selection sqref="A1:J1"/>
    </sheetView>
  </sheetViews>
  <sheetFormatPr baseColWidth="10" defaultColWidth="9.140625" defaultRowHeight="15" x14ac:dyDescent="0.25"/>
  <cols>
    <col min="1" max="1" width="30.140625" style="170" customWidth="1"/>
    <col min="2" max="2" width="13.5703125" style="170" customWidth="1"/>
    <col min="3" max="3" width="9.42578125" style="170" customWidth="1"/>
    <col min="4" max="4" width="14.28515625" style="170" customWidth="1"/>
    <col min="5" max="5" width="10.85546875" style="170" customWidth="1"/>
    <col min="6" max="6" width="9.28515625" style="170" customWidth="1"/>
    <col min="7" max="7" width="10.140625" style="170" customWidth="1"/>
    <col min="8" max="8" width="9.140625" style="170"/>
    <col min="9" max="9" width="13.5703125" style="170" customWidth="1"/>
    <col min="10" max="10" width="10.5703125" style="170" customWidth="1"/>
    <col min="11" max="11" width="11" style="170" customWidth="1"/>
    <col min="12" max="12" width="10.7109375" style="170" customWidth="1"/>
    <col min="13" max="13" width="10.140625" style="170" customWidth="1"/>
    <col min="14" max="14" width="10.85546875" style="170" customWidth="1"/>
    <col min="15" max="15" width="9.7109375" style="170" customWidth="1"/>
    <col min="16" max="16" width="11" style="170" customWidth="1"/>
    <col min="17" max="17" width="9.140625" style="170"/>
    <col min="18" max="18" width="8.5703125" style="170" customWidth="1"/>
    <col min="19" max="19" width="11" style="170" customWidth="1"/>
    <col min="20" max="16384" width="9.140625" style="170"/>
  </cols>
  <sheetData>
    <row r="1" spans="1:21" s="143" customFormat="1" ht="15.75" x14ac:dyDescent="0.25">
      <c r="A1" s="323" t="s">
        <v>212</v>
      </c>
      <c r="B1" s="323"/>
      <c r="C1" s="323"/>
      <c r="D1" s="323"/>
      <c r="E1" s="323"/>
      <c r="F1" s="323"/>
      <c r="G1" s="323"/>
      <c r="H1" s="323"/>
      <c r="I1" s="323"/>
      <c r="J1" s="323"/>
      <c r="K1" s="160"/>
      <c r="L1" s="160"/>
      <c r="M1" s="160"/>
      <c r="T1" s="171" t="s">
        <v>128</v>
      </c>
    </row>
    <row r="2" spans="1:21" s="143" customFormat="1" ht="48" customHeight="1" x14ac:dyDescent="0.25">
      <c r="A2" s="324" t="s">
        <v>299</v>
      </c>
      <c r="B2" s="324"/>
      <c r="C2" s="324"/>
      <c r="D2" s="324"/>
      <c r="E2" s="324"/>
      <c r="F2" s="324"/>
      <c r="G2" s="324"/>
      <c r="H2" s="324"/>
      <c r="I2" s="324"/>
      <c r="J2" s="324"/>
      <c r="K2" s="162"/>
      <c r="L2" s="162"/>
      <c r="M2" s="162"/>
    </row>
    <row r="3" spans="1:21" s="143" customFormat="1" ht="15" customHeight="1" x14ac:dyDescent="0.25">
      <c r="A3" s="172"/>
      <c r="B3" s="172"/>
      <c r="C3" s="172"/>
      <c r="D3" s="172"/>
      <c r="E3" s="172"/>
      <c r="F3" s="172"/>
      <c r="G3" s="172"/>
      <c r="H3" s="172"/>
      <c r="I3" s="172"/>
      <c r="J3" s="172"/>
      <c r="K3" s="162"/>
      <c r="L3" s="162"/>
      <c r="M3" s="162"/>
    </row>
    <row r="4" spans="1:21" s="143" customFormat="1" ht="15" customHeight="1" x14ac:dyDescent="0.25">
      <c r="A4" s="173"/>
      <c r="B4" s="325" t="s">
        <v>217</v>
      </c>
      <c r="C4" s="321"/>
      <c r="D4" s="321"/>
      <c r="E4" s="321"/>
      <c r="F4" s="321"/>
      <c r="G4" s="321"/>
      <c r="H4" s="322"/>
      <c r="I4" s="326" t="s">
        <v>218</v>
      </c>
      <c r="J4" s="327"/>
      <c r="K4" s="326" t="s">
        <v>219</v>
      </c>
      <c r="L4" s="328"/>
      <c r="M4" s="328"/>
      <c r="N4" s="328"/>
      <c r="O4" s="327"/>
      <c r="P4" s="321" t="s">
        <v>220</v>
      </c>
      <c r="Q4" s="321"/>
      <c r="R4" s="321"/>
      <c r="S4" s="322"/>
      <c r="T4" s="311" t="s">
        <v>29</v>
      </c>
    </row>
    <row r="5" spans="1:21" ht="17.45" customHeight="1" x14ac:dyDescent="0.25">
      <c r="A5" s="314"/>
      <c r="B5" s="309" t="s">
        <v>103</v>
      </c>
      <c r="C5" s="309" t="s">
        <v>104</v>
      </c>
      <c r="D5" s="316" t="s">
        <v>106</v>
      </c>
      <c r="E5" s="318" t="s">
        <v>203</v>
      </c>
      <c r="F5" s="319"/>
      <c r="G5" s="320"/>
      <c r="H5" s="309" t="s">
        <v>108</v>
      </c>
      <c r="I5" s="309" t="s">
        <v>111</v>
      </c>
      <c r="J5" s="309" t="s">
        <v>113</v>
      </c>
      <c r="K5" s="309" t="s">
        <v>114</v>
      </c>
      <c r="L5" s="309" t="s">
        <v>115</v>
      </c>
      <c r="M5" s="309" t="s">
        <v>116</v>
      </c>
      <c r="N5" s="309" t="s">
        <v>204</v>
      </c>
      <c r="O5" s="309" t="s">
        <v>118</v>
      </c>
      <c r="P5" s="309" t="s">
        <v>119</v>
      </c>
      <c r="Q5" s="309" t="s">
        <v>120</v>
      </c>
      <c r="R5" s="309" t="s">
        <v>121</v>
      </c>
      <c r="S5" s="309" t="s">
        <v>122</v>
      </c>
      <c r="T5" s="312"/>
    </row>
    <row r="6" spans="1:21" ht="55.9" customHeight="1" x14ac:dyDescent="0.25">
      <c r="A6" s="315"/>
      <c r="B6" s="310"/>
      <c r="C6" s="310"/>
      <c r="D6" s="317"/>
      <c r="E6" s="174" t="s">
        <v>6</v>
      </c>
      <c r="F6" s="174" t="s">
        <v>7</v>
      </c>
      <c r="G6" s="175" t="s">
        <v>8</v>
      </c>
      <c r="H6" s="310"/>
      <c r="I6" s="310"/>
      <c r="J6" s="310"/>
      <c r="K6" s="310"/>
      <c r="L6" s="310"/>
      <c r="M6" s="310"/>
      <c r="N6" s="310"/>
      <c r="O6" s="310"/>
      <c r="P6" s="310"/>
      <c r="Q6" s="310"/>
      <c r="R6" s="310"/>
      <c r="S6" s="310"/>
      <c r="T6" s="313"/>
    </row>
    <row r="7" spans="1:21" x14ac:dyDescent="0.25">
      <c r="A7" s="176" t="s">
        <v>70</v>
      </c>
      <c r="B7" s="177">
        <v>7</v>
      </c>
      <c r="C7" s="178">
        <v>2</v>
      </c>
      <c r="D7" s="179">
        <v>69</v>
      </c>
      <c r="E7" s="180">
        <v>63</v>
      </c>
      <c r="F7" s="180">
        <v>47</v>
      </c>
      <c r="G7" s="181">
        <v>16</v>
      </c>
      <c r="H7" s="178">
        <v>8</v>
      </c>
      <c r="I7" s="179">
        <v>9</v>
      </c>
      <c r="J7" s="178">
        <v>14</v>
      </c>
      <c r="K7" s="179">
        <v>3</v>
      </c>
      <c r="L7" s="178">
        <v>11</v>
      </c>
      <c r="M7" s="179">
        <v>6</v>
      </c>
      <c r="N7" s="178">
        <v>9</v>
      </c>
      <c r="O7" s="179">
        <v>11</v>
      </c>
      <c r="P7" s="178">
        <v>2</v>
      </c>
      <c r="Q7" s="179">
        <v>8</v>
      </c>
      <c r="R7" s="178">
        <v>2</v>
      </c>
      <c r="S7" s="178">
        <v>3</v>
      </c>
      <c r="T7" s="178">
        <f>SUM(B7:S7)-SUM(E7:G7)</f>
        <v>164</v>
      </c>
      <c r="U7" s="182"/>
    </row>
    <row r="8" spans="1:21" x14ac:dyDescent="0.25">
      <c r="A8" s="176" t="s">
        <v>71</v>
      </c>
      <c r="B8" s="177">
        <v>0</v>
      </c>
      <c r="C8" s="178">
        <v>0</v>
      </c>
      <c r="D8" s="179">
        <v>7</v>
      </c>
      <c r="E8" s="180">
        <v>7</v>
      </c>
      <c r="F8" s="180">
        <v>7</v>
      </c>
      <c r="G8" s="181">
        <v>4</v>
      </c>
      <c r="H8" s="178">
        <v>5</v>
      </c>
      <c r="I8" s="179">
        <v>2</v>
      </c>
      <c r="J8" s="178">
        <v>3</v>
      </c>
      <c r="K8" s="179">
        <v>2</v>
      </c>
      <c r="L8" s="178">
        <v>2</v>
      </c>
      <c r="M8" s="179">
        <v>2</v>
      </c>
      <c r="N8" s="178">
        <v>6</v>
      </c>
      <c r="O8" s="179">
        <v>2</v>
      </c>
      <c r="P8" s="178">
        <v>1</v>
      </c>
      <c r="Q8" s="179">
        <v>2</v>
      </c>
      <c r="R8" s="178">
        <v>2</v>
      </c>
      <c r="S8" s="178">
        <v>2</v>
      </c>
      <c r="T8" s="178">
        <f t="shared" ref="T8:T19" si="0">SUM(B8:S8)-SUM(E8:G8)</f>
        <v>38</v>
      </c>
      <c r="U8" s="182"/>
    </row>
    <row r="9" spans="1:21" x14ac:dyDescent="0.25">
      <c r="A9" s="176" t="s">
        <v>72</v>
      </c>
      <c r="B9" s="177">
        <v>0</v>
      </c>
      <c r="C9" s="178">
        <v>0</v>
      </c>
      <c r="D9" s="179">
        <v>20</v>
      </c>
      <c r="E9" s="180">
        <v>20</v>
      </c>
      <c r="F9" s="180">
        <v>5</v>
      </c>
      <c r="G9" s="181">
        <v>9</v>
      </c>
      <c r="H9" s="178">
        <v>5</v>
      </c>
      <c r="I9" s="179">
        <v>4</v>
      </c>
      <c r="J9" s="178">
        <v>7</v>
      </c>
      <c r="K9" s="179">
        <v>3</v>
      </c>
      <c r="L9" s="178">
        <v>4</v>
      </c>
      <c r="M9" s="179">
        <v>2</v>
      </c>
      <c r="N9" s="178">
        <v>7</v>
      </c>
      <c r="O9" s="179">
        <v>4</v>
      </c>
      <c r="P9" s="178">
        <v>1</v>
      </c>
      <c r="Q9" s="179">
        <v>4</v>
      </c>
      <c r="R9" s="178">
        <v>1</v>
      </c>
      <c r="S9" s="178">
        <v>2</v>
      </c>
      <c r="T9" s="178">
        <f t="shared" si="0"/>
        <v>64</v>
      </c>
      <c r="U9" s="182"/>
    </row>
    <row r="10" spans="1:21" x14ac:dyDescent="0.25">
      <c r="A10" s="176" t="s">
        <v>205</v>
      </c>
      <c r="B10" s="177">
        <v>1</v>
      </c>
      <c r="C10" s="178">
        <v>0</v>
      </c>
      <c r="D10" s="179">
        <v>6</v>
      </c>
      <c r="E10" s="180">
        <v>6</v>
      </c>
      <c r="F10" s="180">
        <v>3</v>
      </c>
      <c r="G10" s="181">
        <v>3</v>
      </c>
      <c r="H10" s="178">
        <v>2</v>
      </c>
      <c r="I10" s="179">
        <v>2</v>
      </c>
      <c r="J10" s="178">
        <v>2</v>
      </c>
      <c r="K10" s="179">
        <v>2</v>
      </c>
      <c r="L10" s="178">
        <v>2</v>
      </c>
      <c r="M10" s="179">
        <v>1</v>
      </c>
      <c r="N10" s="178">
        <v>4</v>
      </c>
      <c r="O10" s="179">
        <v>2</v>
      </c>
      <c r="P10" s="178">
        <v>0</v>
      </c>
      <c r="Q10" s="179">
        <v>2</v>
      </c>
      <c r="R10" s="178">
        <v>1</v>
      </c>
      <c r="S10" s="178">
        <v>0</v>
      </c>
      <c r="T10" s="178">
        <f t="shared" si="0"/>
        <v>27</v>
      </c>
      <c r="U10" s="182"/>
    </row>
    <row r="11" spans="1:21" x14ac:dyDescent="0.25">
      <c r="A11" s="176" t="s">
        <v>74</v>
      </c>
      <c r="B11" s="177">
        <v>0</v>
      </c>
      <c r="C11" s="178">
        <v>0</v>
      </c>
      <c r="D11" s="179">
        <v>2</v>
      </c>
      <c r="E11" s="180">
        <v>1</v>
      </c>
      <c r="F11" s="180">
        <v>2</v>
      </c>
      <c r="G11" s="181">
        <v>1</v>
      </c>
      <c r="H11" s="178">
        <v>1</v>
      </c>
      <c r="I11" s="179">
        <v>0</v>
      </c>
      <c r="J11" s="178">
        <v>1</v>
      </c>
      <c r="K11" s="179">
        <v>0</v>
      </c>
      <c r="L11" s="178">
        <v>1</v>
      </c>
      <c r="M11" s="179">
        <v>1</v>
      </c>
      <c r="N11" s="178">
        <v>0</v>
      </c>
      <c r="O11" s="179">
        <v>1</v>
      </c>
      <c r="P11" s="178">
        <v>0</v>
      </c>
      <c r="Q11" s="179">
        <v>1</v>
      </c>
      <c r="R11" s="178">
        <v>0</v>
      </c>
      <c r="S11" s="178">
        <v>0</v>
      </c>
      <c r="T11" s="178">
        <f t="shared" si="0"/>
        <v>8</v>
      </c>
      <c r="U11" s="182"/>
    </row>
    <row r="12" spans="1:21" x14ac:dyDescent="0.25">
      <c r="A12" s="176" t="s">
        <v>198</v>
      </c>
      <c r="B12" s="177">
        <v>3</v>
      </c>
      <c r="C12" s="178">
        <v>1</v>
      </c>
      <c r="D12" s="179">
        <v>36</v>
      </c>
      <c r="E12" s="180">
        <v>24</v>
      </c>
      <c r="F12" s="180">
        <v>20</v>
      </c>
      <c r="G12" s="181">
        <v>4</v>
      </c>
      <c r="H12" s="178">
        <v>11</v>
      </c>
      <c r="I12" s="179">
        <v>3</v>
      </c>
      <c r="J12" s="178">
        <v>4</v>
      </c>
      <c r="K12" s="179">
        <v>3</v>
      </c>
      <c r="L12" s="178">
        <v>5</v>
      </c>
      <c r="M12" s="179">
        <v>5</v>
      </c>
      <c r="N12" s="178">
        <v>10</v>
      </c>
      <c r="O12" s="179">
        <v>5</v>
      </c>
      <c r="P12" s="178">
        <v>3</v>
      </c>
      <c r="Q12" s="179">
        <v>6</v>
      </c>
      <c r="R12" s="178">
        <v>2</v>
      </c>
      <c r="S12" s="178">
        <v>3</v>
      </c>
      <c r="T12" s="178">
        <f t="shared" si="0"/>
        <v>100</v>
      </c>
      <c r="U12" s="182"/>
    </row>
    <row r="13" spans="1:21" x14ac:dyDescent="0.25">
      <c r="A13" s="176" t="s">
        <v>76</v>
      </c>
      <c r="B13" s="177">
        <v>0</v>
      </c>
      <c r="C13" s="178">
        <v>0</v>
      </c>
      <c r="D13" s="179">
        <v>35</v>
      </c>
      <c r="E13" s="180">
        <v>34</v>
      </c>
      <c r="F13" s="180">
        <v>14</v>
      </c>
      <c r="G13" s="181">
        <v>22</v>
      </c>
      <c r="H13" s="178">
        <v>19</v>
      </c>
      <c r="I13" s="179">
        <v>6</v>
      </c>
      <c r="J13" s="178">
        <v>11</v>
      </c>
      <c r="K13" s="179">
        <v>1</v>
      </c>
      <c r="L13" s="178">
        <v>14</v>
      </c>
      <c r="M13" s="179">
        <v>2</v>
      </c>
      <c r="N13" s="178">
        <v>6</v>
      </c>
      <c r="O13" s="179">
        <v>10</v>
      </c>
      <c r="P13" s="178">
        <v>2</v>
      </c>
      <c r="Q13" s="179">
        <v>11</v>
      </c>
      <c r="R13" s="178">
        <v>2</v>
      </c>
      <c r="S13" s="178">
        <v>2</v>
      </c>
      <c r="T13" s="178">
        <f t="shared" si="0"/>
        <v>121</v>
      </c>
      <c r="U13" s="182"/>
    </row>
    <row r="14" spans="1:21" x14ac:dyDescent="0.25">
      <c r="A14" s="176" t="s">
        <v>206</v>
      </c>
      <c r="B14" s="177">
        <v>2</v>
      </c>
      <c r="C14" s="178">
        <v>0</v>
      </c>
      <c r="D14" s="179">
        <v>34</v>
      </c>
      <c r="E14" s="180">
        <v>34</v>
      </c>
      <c r="F14" s="180">
        <v>15</v>
      </c>
      <c r="G14" s="181">
        <v>9</v>
      </c>
      <c r="H14" s="178">
        <v>10</v>
      </c>
      <c r="I14" s="179">
        <v>4</v>
      </c>
      <c r="J14" s="178">
        <v>15</v>
      </c>
      <c r="K14" s="179">
        <v>1</v>
      </c>
      <c r="L14" s="178">
        <v>15</v>
      </c>
      <c r="M14" s="179">
        <v>14</v>
      </c>
      <c r="N14" s="178">
        <v>10</v>
      </c>
      <c r="O14" s="179">
        <v>13</v>
      </c>
      <c r="P14" s="178">
        <v>4</v>
      </c>
      <c r="Q14" s="179">
        <v>18</v>
      </c>
      <c r="R14" s="178">
        <v>3</v>
      </c>
      <c r="S14" s="178">
        <v>5</v>
      </c>
      <c r="T14" s="178">
        <f t="shared" si="0"/>
        <v>148</v>
      </c>
      <c r="U14" s="182"/>
    </row>
    <row r="15" spans="1:21" x14ac:dyDescent="0.25">
      <c r="A15" s="176" t="s">
        <v>78</v>
      </c>
      <c r="B15" s="177">
        <v>2</v>
      </c>
      <c r="C15" s="178">
        <v>1</v>
      </c>
      <c r="D15" s="179">
        <v>13</v>
      </c>
      <c r="E15" s="180">
        <v>13</v>
      </c>
      <c r="F15" s="180">
        <v>5</v>
      </c>
      <c r="G15" s="181">
        <v>8</v>
      </c>
      <c r="H15" s="178">
        <v>5</v>
      </c>
      <c r="I15" s="179">
        <v>4</v>
      </c>
      <c r="J15" s="178">
        <v>4</v>
      </c>
      <c r="K15" s="179">
        <v>2</v>
      </c>
      <c r="L15" s="178">
        <v>4</v>
      </c>
      <c r="M15" s="179">
        <v>1</v>
      </c>
      <c r="N15" s="178">
        <v>6</v>
      </c>
      <c r="O15" s="179">
        <v>3</v>
      </c>
      <c r="P15" s="178">
        <v>1</v>
      </c>
      <c r="Q15" s="179">
        <v>3</v>
      </c>
      <c r="R15" s="178">
        <v>2</v>
      </c>
      <c r="S15" s="178">
        <v>2</v>
      </c>
      <c r="T15" s="178">
        <f t="shared" si="0"/>
        <v>53</v>
      </c>
      <c r="U15" s="182"/>
    </row>
    <row r="16" spans="1:21" x14ac:dyDescent="0.25">
      <c r="A16" s="176" t="s">
        <v>79</v>
      </c>
      <c r="B16" s="177">
        <v>2</v>
      </c>
      <c r="C16" s="178">
        <v>0</v>
      </c>
      <c r="D16" s="179">
        <v>30</v>
      </c>
      <c r="E16" s="180">
        <v>28</v>
      </c>
      <c r="F16" s="180">
        <v>23</v>
      </c>
      <c r="G16" s="181">
        <v>17</v>
      </c>
      <c r="H16" s="178">
        <v>8</v>
      </c>
      <c r="I16" s="179">
        <v>4</v>
      </c>
      <c r="J16" s="178">
        <v>7</v>
      </c>
      <c r="K16" s="179">
        <v>4</v>
      </c>
      <c r="L16" s="178">
        <v>7</v>
      </c>
      <c r="M16" s="179">
        <v>4</v>
      </c>
      <c r="N16" s="178">
        <v>9</v>
      </c>
      <c r="O16" s="179">
        <v>4</v>
      </c>
      <c r="P16" s="178">
        <v>2</v>
      </c>
      <c r="Q16" s="179">
        <v>5</v>
      </c>
      <c r="R16" s="178">
        <v>2</v>
      </c>
      <c r="S16" s="178">
        <v>3</v>
      </c>
      <c r="T16" s="178">
        <f t="shared" si="0"/>
        <v>91</v>
      </c>
      <c r="U16" s="182"/>
    </row>
    <row r="17" spans="1:21" x14ac:dyDescent="0.25">
      <c r="A17" s="176" t="s">
        <v>80</v>
      </c>
      <c r="B17" s="177">
        <v>4</v>
      </c>
      <c r="C17" s="178">
        <v>1</v>
      </c>
      <c r="D17" s="179">
        <v>23</v>
      </c>
      <c r="E17" s="180">
        <v>23</v>
      </c>
      <c r="F17" s="180">
        <v>15</v>
      </c>
      <c r="G17" s="181">
        <v>16</v>
      </c>
      <c r="H17" s="178">
        <v>7</v>
      </c>
      <c r="I17" s="179">
        <v>4</v>
      </c>
      <c r="J17" s="178">
        <v>8</v>
      </c>
      <c r="K17" s="179">
        <v>2</v>
      </c>
      <c r="L17" s="178">
        <v>8</v>
      </c>
      <c r="M17" s="179">
        <v>4</v>
      </c>
      <c r="N17" s="178">
        <v>8</v>
      </c>
      <c r="O17" s="179">
        <v>4</v>
      </c>
      <c r="P17" s="178">
        <v>3</v>
      </c>
      <c r="Q17" s="179">
        <v>2</v>
      </c>
      <c r="R17" s="178">
        <v>2</v>
      </c>
      <c r="S17" s="178">
        <v>2</v>
      </c>
      <c r="T17" s="178">
        <f t="shared" si="0"/>
        <v>82</v>
      </c>
      <c r="U17" s="182"/>
    </row>
    <row r="18" spans="1:21" x14ac:dyDescent="0.25">
      <c r="A18" s="176" t="s">
        <v>199</v>
      </c>
      <c r="B18" s="177">
        <v>1</v>
      </c>
      <c r="C18" s="178">
        <v>0</v>
      </c>
      <c r="D18" s="179">
        <v>14</v>
      </c>
      <c r="E18" s="180">
        <v>14</v>
      </c>
      <c r="F18" s="180">
        <v>14</v>
      </c>
      <c r="G18" s="181">
        <v>14</v>
      </c>
      <c r="H18" s="178">
        <v>5</v>
      </c>
      <c r="I18" s="179">
        <v>1</v>
      </c>
      <c r="J18" s="178">
        <v>2</v>
      </c>
      <c r="K18" s="179">
        <v>0</v>
      </c>
      <c r="L18" s="178">
        <v>3</v>
      </c>
      <c r="M18" s="179">
        <v>2</v>
      </c>
      <c r="N18" s="178">
        <v>4</v>
      </c>
      <c r="O18" s="179">
        <v>3</v>
      </c>
      <c r="P18" s="178">
        <v>2</v>
      </c>
      <c r="Q18" s="179">
        <v>2</v>
      </c>
      <c r="R18" s="178">
        <v>2</v>
      </c>
      <c r="S18" s="178">
        <v>1</v>
      </c>
      <c r="T18" s="178">
        <f t="shared" si="0"/>
        <v>42</v>
      </c>
      <c r="U18" s="182"/>
    </row>
    <row r="19" spans="1:21" x14ac:dyDescent="0.25">
      <c r="A19" s="176" t="s">
        <v>82</v>
      </c>
      <c r="B19" s="177">
        <v>7</v>
      </c>
      <c r="C19" s="178">
        <v>1</v>
      </c>
      <c r="D19" s="179">
        <v>25</v>
      </c>
      <c r="E19" s="180">
        <v>25</v>
      </c>
      <c r="F19" s="180">
        <v>11</v>
      </c>
      <c r="G19" s="181">
        <v>15</v>
      </c>
      <c r="H19" s="178">
        <v>3</v>
      </c>
      <c r="I19" s="179">
        <v>2</v>
      </c>
      <c r="J19" s="178">
        <v>6</v>
      </c>
      <c r="K19" s="179">
        <v>1</v>
      </c>
      <c r="L19" s="178">
        <v>5</v>
      </c>
      <c r="M19" s="179">
        <v>3</v>
      </c>
      <c r="N19" s="178">
        <v>6</v>
      </c>
      <c r="O19" s="179">
        <v>5</v>
      </c>
      <c r="P19" s="178">
        <v>1</v>
      </c>
      <c r="Q19" s="179">
        <v>6</v>
      </c>
      <c r="R19" s="178">
        <v>3</v>
      </c>
      <c r="S19" s="178">
        <v>4</v>
      </c>
      <c r="T19" s="178">
        <f t="shared" si="0"/>
        <v>78</v>
      </c>
      <c r="U19" s="182"/>
    </row>
    <row r="20" spans="1:21" x14ac:dyDescent="0.25">
      <c r="A20" s="183" t="s">
        <v>83</v>
      </c>
      <c r="B20" s="184">
        <f>SUM(B7:B19)</f>
        <v>29</v>
      </c>
      <c r="C20" s="184">
        <f t="shared" ref="C20:S20" si="1">SUM(C7:C19)</f>
        <v>6</v>
      </c>
      <c r="D20" s="184">
        <f t="shared" si="1"/>
        <v>314</v>
      </c>
      <c r="E20" s="184">
        <f>SUM(E7:E19)</f>
        <v>292</v>
      </c>
      <c r="F20" s="184">
        <f>SUM(F7:F19)</f>
        <v>181</v>
      </c>
      <c r="G20" s="184">
        <f t="shared" si="1"/>
        <v>138</v>
      </c>
      <c r="H20" s="184">
        <f t="shared" si="1"/>
        <v>89</v>
      </c>
      <c r="I20" s="184">
        <f t="shared" si="1"/>
        <v>45</v>
      </c>
      <c r="J20" s="184">
        <f t="shared" si="1"/>
        <v>84</v>
      </c>
      <c r="K20" s="184">
        <f t="shared" si="1"/>
        <v>24</v>
      </c>
      <c r="L20" s="184">
        <f t="shared" si="1"/>
        <v>81</v>
      </c>
      <c r="M20" s="184">
        <f t="shared" si="1"/>
        <v>47</v>
      </c>
      <c r="N20" s="184">
        <f t="shared" si="1"/>
        <v>85</v>
      </c>
      <c r="O20" s="184">
        <f t="shared" si="1"/>
        <v>67</v>
      </c>
      <c r="P20" s="184">
        <f t="shared" si="1"/>
        <v>22</v>
      </c>
      <c r="Q20" s="184">
        <f t="shared" si="1"/>
        <v>70</v>
      </c>
      <c r="R20" s="184">
        <f t="shared" si="1"/>
        <v>24</v>
      </c>
      <c r="S20" s="184">
        <f t="shared" si="1"/>
        <v>29</v>
      </c>
      <c r="T20" s="185">
        <f>SUM(B20:S20)-SUM(E20:G20)</f>
        <v>1016</v>
      </c>
      <c r="U20" s="182"/>
    </row>
    <row r="21" spans="1:21" x14ac:dyDescent="0.25">
      <c r="A21" s="176" t="s">
        <v>84</v>
      </c>
      <c r="B21" s="177">
        <v>0</v>
      </c>
      <c r="C21" s="178">
        <v>0</v>
      </c>
      <c r="D21" s="179">
        <v>5</v>
      </c>
      <c r="E21" s="180">
        <v>5</v>
      </c>
      <c r="F21" s="180">
        <v>1</v>
      </c>
      <c r="G21" s="181">
        <v>4</v>
      </c>
      <c r="H21" s="178">
        <v>0</v>
      </c>
      <c r="I21" s="179">
        <v>1</v>
      </c>
      <c r="J21" s="178">
        <v>1</v>
      </c>
      <c r="K21" s="179">
        <v>1</v>
      </c>
      <c r="L21" s="178">
        <v>1</v>
      </c>
      <c r="M21" s="179">
        <v>1</v>
      </c>
      <c r="N21" s="178">
        <v>1</v>
      </c>
      <c r="O21" s="179">
        <v>1</v>
      </c>
      <c r="P21" s="178">
        <v>0</v>
      </c>
      <c r="Q21" s="179">
        <v>1</v>
      </c>
      <c r="R21" s="178">
        <v>0</v>
      </c>
      <c r="S21" s="178">
        <v>0</v>
      </c>
      <c r="T21" s="178">
        <f t="shared" ref="T21:T25" si="2">SUM(B21:S21)-SUM(E21:G21)</f>
        <v>13</v>
      </c>
      <c r="U21" s="182"/>
    </row>
    <row r="22" spans="1:21" x14ac:dyDescent="0.25">
      <c r="A22" s="176" t="s">
        <v>86</v>
      </c>
      <c r="B22" s="177">
        <v>0</v>
      </c>
      <c r="C22" s="178">
        <v>0</v>
      </c>
      <c r="D22" s="179">
        <v>1</v>
      </c>
      <c r="E22" s="180">
        <v>1</v>
      </c>
      <c r="F22" s="180">
        <v>0</v>
      </c>
      <c r="G22" s="181">
        <v>0</v>
      </c>
      <c r="H22" s="178">
        <v>1</v>
      </c>
      <c r="I22" s="179">
        <v>0</v>
      </c>
      <c r="J22" s="178">
        <v>1</v>
      </c>
      <c r="K22" s="179">
        <v>0</v>
      </c>
      <c r="L22" s="178">
        <v>1</v>
      </c>
      <c r="M22" s="179">
        <v>1</v>
      </c>
      <c r="N22" s="178">
        <v>0</v>
      </c>
      <c r="O22" s="179">
        <v>1</v>
      </c>
      <c r="P22" s="178">
        <v>0</v>
      </c>
      <c r="Q22" s="179">
        <v>1</v>
      </c>
      <c r="R22" s="178">
        <v>0</v>
      </c>
      <c r="S22" s="178">
        <v>0</v>
      </c>
      <c r="T22" s="178">
        <f t="shared" si="2"/>
        <v>7</v>
      </c>
      <c r="U22" s="182"/>
    </row>
    <row r="23" spans="1:21" x14ac:dyDescent="0.25">
      <c r="A23" s="176" t="s">
        <v>85</v>
      </c>
      <c r="B23" s="177">
        <v>0</v>
      </c>
      <c r="C23" s="178">
        <v>0</v>
      </c>
      <c r="D23" s="179">
        <v>2</v>
      </c>
      <c r="E23" s="180">
        <v>2</v>
      </c>
      <c r="F23" s="180">
        <v>0</v>
      </c>
      <c r="G23" s="181">
        <v>2</v>
      </c>
      <c r="H23" s="178">
        <v>1</v>
      </c>
      <c r="I23" s="179">
        <v>1</v>
      </c>
      <c r="J23" s="178">
        <v>2</v>
      </c>
      <c r="K23" s="179">
        <v>1</v>
      </c>
      <c r="L23" s="178">
        <v>1</v>
      </c>
      <c r="M23" s="179">
        <v>1</v>
      </c>
      <c r="N23" s="178">
        <v>1</v>
      </c>
      <c r="O23" s="179">
        <v>1</v>
      </c>
      <c r="P23" s="178">
        <v>0</v>
      </c>
      <c r="Q23" s="179">
        <v>1</v>
      </c>
      <c r="R23" s="178">
        <v>1</v>
      </c>
      <c r="S23" s="178">
        <v>1</v>
      </c>
      <c r="T23" s="178">
        <f t="shared" si="2"/>
        <v>14</v>
      </c>
      <c r="U23" s="182"/>
    </row>
    <row r="24" spans="1:21" x14ac:dyDescent="0.25">
      <c r="A24" s="176" t="s">
        <v>200</v>
      </c>
      <c r="B24" s="177">
        <v>0</v>
      </c>
      <c r="C24" s="178">
        <v>0</v>
      </c>
      <c r="D24" s="179">
        <v>5</v>
      </c>
      <c r="E24" s="180">
        <v>5</v>
      </c>
      <c r="F24" s="180">
        <v>2</v>
      </c>
      <c r="G24" s="181">
        <v>4</v>
      </c>
      <c r="H24" s="178">
        <v>0</v>
      </c>
      <c r="I24" s="179">
        <v>1</v>
      </c>
      <c r="J24" s="178">
        <v>1</v>
      </c>
      <c r="K24" s="179">
        <v>0</v>
      </c>
      <c r="L24" s="178">
        <v>1</v>
      </c>
      <c r="M24" s="179">
        <v>1</v>
      </c>
      <c r="N24" s="178">
        <v>0</v>
      </c>
      <c r="O24" s="179">
        <v>1</v>
      </c>
      <c r="P24" s="178">
        <v>0</v>
      </c>
      <c r="Q24" s="179">
        <v>1</v>
      </c>
      <c r="R24" s="178">
        <v>0</v>
      </c>
      <c r="S24" s="178">
        <v>0</v>
      </c>
      <c r="T24" s="178">
        <f t="shared" si="2"/>
        <v>11</v>
      </c>
      <c r="U24" s="182"/>
    </row>
    <row r="25" spans="1:21" x14ac:dyDescent="0.25">
      <c r="A25" s="176" t="s">
        <v>87</v>
      </c>
      <c r="B25" s="177">
        <v>0</v>
      </c>
      <c r="C25" s="178">
        <v>0</v>
      </c>
      <c r="D25" s="179">
        <v>1</v>
      </c>
      <c r="E25" s="180">
        <v>1</v>
      </c>
      <c r="F25" s="180">
        <v>1</v>
      </c>
      <c r="G25" s="181">
        <v>0</v>
      </c>
      <c r="H25" s="178">
        <v>1</v>
      </c>
      <c r="I25" s="179">
        <v>0</v>
      </c>
      <c r="J25" s="178">
        <v>1</v>
      </c>
      <c r="K25" s="179">
        <v>0</v>
      </c>
      <c r="L25" s="178">
        <v>1</v>
      </c>
      <c r="M25" s="179">
        <v>0</v>
      </c>
      <c r="N25" s="178">
        <v>0</v>
      </c>
      <c r="O25" s="179">
        <v>1</v>
      </c>
      <c r="P25" s="178">
        <v>0</v>
      </c>
      <c r="Q25" s="179">
        <v>0</v>
      </c>
      <c r="R25" s="178">
        <v>0</v>
      </c>
      <c r="S25" s="178">
        <v>0</v>
      </c>
      <c r="T25" s="178">
        <f t="shared" si="2"/>
        <v>5</v>
      </c>
      <c r="U25" s="182"/>
    </row>
    <row r="26" spans="1:21" x14ac:dyDescent="0.25">
      <c r="A26" s="183" t="s">
        <v>201</v>
      </c>
      <c r="B26" s="184">
        <f>SUM(B20:B25)</f>
        <v>29</v>
      </c>
      <c r="C26" s="184">
        <f t="shared" ref="C26:S26" si="3">SUM(C20:C25)</f>
        <v>6</v>
      </c>
      <c r="D26" s="184">
        <f t="shared" si="3"/>
        <v>328</v>
      </c>
      <c r="E26" s="184">
        <f>SUM(E20:E25)</f>
        <v>306</v>
      </c>
      <c r="F26" s="184">
        <f>SUM(F20:F25)</f>
        <v>185</v>
      </c>
      <c r="G26" s="184">
        <f t="shared" si="3"/>
        <v>148</v>
      </c>
      <c r="H26" s="184">
        <f t="shared" si="3"/>
        <v>92</v>
      </c>
      <c r="I26" s="184">
        <f t="shared" si="3"/>
        <v>48</v>
      </c>
      <c r="J26" s="184">
        <f t="shared" si="3"/>
        <v>90</v>
      </c>
      <c r="K26" s="184">
        <f t="shared" si="3"/>
        <v>26</v>
      </c>
      <c r="L26" s="184">
        <f t="shared" si="3"/>
        <v>86</v>
      </c>
      <c r="M26" s="184">
        <f t="shared" si="3"/>
        <v>51</v>
      </c>
      <c r="N26" s="184">
        <f t="shared" si="3"/>
        <v>87</v>
      </c>
      <c r="O26" s="184">
        <f t="shared" si="3"/>
        <v>72</v>
      </c>
      <c r="P26" s="184">
        <f t="shared" si="3"/>
        <v>22</v>
      </c>
      <c r="Q26" s="184">
        <f t="shared" si="3"/>
        <v>74</v>
      </c>
      <c r="R26" s="184">
        <f t="shared" si="3"/>
        <v>25</v>
      </c>
      <c r="S26" s="184">
        <f t="shared" si="3"/>
        <v>30</v>
      </c>
      <c r="T26" s="185">
        <f>SUM(B26:S26)-SUM(E26:G26)</f>
        <v>1066</v>
      </c>
    </row>
    <row r="27" spans="1:21" x14ac:dyDescent="0.25">
      <c r="T27" s="186"/>
    </row>
    <row r="28" spans="1:21" x14ac:dyDescent="0.25">
      <c r="A28" s="169" t="s">
        <v>207</v>
      </c>
    </row>
    <row r="29" spans="1:21" x14ac:dyDescent="0.25">
      <c r="A29" s="170" t="s">
        <v>216</v>
      </c>
    </row>
    <row r="31" spans="1:21" x14ac:dyDescent="0.25">
      <c r="B31" s="182"/>
      <c r="C31" s="182"/>
      <c r="D31" s="182"/>
      <c r="E31" s="182"/>
      <c r="F31" s="182"/>
      <c r="G31" s="182"/>
      <c r="H31" s="182"/>
      <c r="I31" s="182"/>
      <c r="J31" s="182"/>
      <c r="K31" s="182"/>
      <c r="L31" s="182"/>
      <c r="M31" s="182"/>
      <c r="N31" s="182"/>
      <c r="O31" s="182"/>
      <c r="P31" s="182"/>
      <c r="Q31" s="182"/>
      <c r="R31" s="182"/>
      <c r="S31" s="182"/>
      <c r="T31" s="182"/>
    </row>
  </sheetData>
  <customSheetViews>
    <customSheetView guid="{5C1AC1D3-85B3-4E04-85A0-6DC6BB9B9281}">
      <selection sqref="A1:M1"/>
      <pageMargins left="0.7" right="0.7" top="0.75" bottom="0.75" header="0.3" footer="0.3"/>
      <pageSetup paperSize="9" orientation="portrait" horizontalDpi="300" verticalDpi="300" r:id="rId1"/>
    </customSheetView>
    <customSheetView guid="{7EC37734-A9CE-4FFC-AA9D-42870EAB5D9B}">
      <selection activeCell="M31" sqref="M31"/>
      <pageMargins left="0.7" right="0.7" top="0.75" bottom="0.75" header="0.3" footer="0.3"/>
      <pageSetup paperSize="9" orientation="portrait" horizontalDpi="300" verticalDpi="300" r:id="rId2"/>
    </customSheetView>
  </customSheetViews>
  <mergeCells count="24">
    <mergeCell ref="A1:J1"/>
    <mergeCell ref="M5:M6"/>
    <mergeCell ref="N5:N6"/>
    <mergeCell ref="A2:J2"/>
    <mergeCell ref="B4:H4"/>
    <mergeCell ref="I4:J4"/>
    <mergeCell ref="K4:O4"/>
    <mergeCell ref="O5:O6"/>
    <mergeCell ref="P5:P6"/>
    <mergeCell ref="Q5:Q6"/>
    <mergeCell ref="T4:T6"/>
    <mergeCell ref="A5:A6"/>
    <mergeCell ref="B5:B6"/>
    <mergeCell ref="C5:C6"/>
    <mergeCell ref="D5:D6"/>
    <mergeCell ref="E5:G5"/>
    <mergeCell ref="H5:H6"/>
    <mergeCell ref="I5:I6"/>
    <mergeCell ref="J5:J6"/>
    <mergeCell ref="K5:K6"/>
    <mergeCell ref="P4:S4"/>
    <mergeCell ref="R5:R6"/>
    <mergeCell ref="S5:S6"/>
    <mergeCell ref="L5:L6"/>
  </mergeCells>
  <hyperlinks>
    <hyperlink ref="T1" location="Sommaire!A1" display="sommaire"/>
  </hyperlinks>
  <pageMargins left="0.7" right="0.7" top="0.75" bottom="0.75" header="0.3" footer="0.3"/>
  <pageSetup paperSize="9" orientation="portrait" horizontalDpi="300" verticalDpi="30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4" tint="0.39997558519241921"/>
  </sheetPr>
  <dimension ref="A1:T28"/>
  <sheetViews>
    <sheetView showGridLines="0" workbookViewId="0">
      <selection sqref="A1:J1"/>
    </sheetView>
  </sheetViews>
  <sheetFormatPr baseColWidth="10" defaultColWidth="9.140625" defaultRowHeight="15" x14ac:dyDescent="0.25"/>
  <cols>
    <col min="1" max="1" width="33.28515625" style="170" customWidth="1"/>
    <col min="2" max="2" width="13.85546875" style="170" customWidth="1"/>
    <col min="3" max="3" width="9.85546875" style="170" customWidth="1"/>
    <col min="4" max="4" width="11.5703125" style="170" customWidth="1"/>
    <col min="5" max="5" width="9.5703125" style="170" customWidth="1"/>
    <col min="6" max="6" width="10.42578125" style="170" customWidth="1"/>
    <col min="7" max="7" width="9.140625" style="170"/>
    <col min="8" max="8" width="11.7109375" style="170" customWidth="1"/>
    <col min="9" max="9" width="10" style="170" customWidth="1"/>
    <col min="10" max="10" width="11.85546875" style="170" customWidth="1"/>
    <col min="11" max="11" width="11.28515625" style="170" customWidth="1"/>
    <col min="12" max="13" width="10.28515625" style="170" customWidth="1"/>
    <col min="14" max="15" width="10.85546875" style="170" customWidth="1"/>
    <col min="16" max="17" width="9.140625" style="170"/>
    <col min="18" max="18" width="11" style="170" customWidth="1"/>
    <col min="19" max="16384" width="9.140625" style="170"/>
  </cols>
  <sheetData>
    <row r="1" spans="1:20" s="143" customFormat="1" ht="15.75" x14ac:dyDescent="0.25">
      <c r="A1" s="323" t="s">
        <v>213</v>
      </c>
      <c r="B1" s="323"/>
      <c r="C1" s="323"/>
      <c r="D1" s="323"/>
      <c r="E1" s="323"/>
      <c r="F1" s="323"/>
      <c r="G1" s="323"/>
      <c r="H1" s="323"/>
      <c r="I1" s="323"/>
      <c r="J1" s="323"/>
      <c r="S1" s="171" t="s">
        <v>128</v>
      </c>
    </row>
    <row r="2" spans="1:20" s="143" customFormat="1" ht="45" customHeight="1" x14ac:dyDescent="0.25">
      <c r="A2" s="324" t="s">
        <v>300</v>
      </c>
      <c r="B2" s="324"/>
      <c r="C2" s="324"/>
      <c r="D2" s="324"/>
      <c r="E2" s="324"/>
      <c r="F2" s="324"/>
      <c r="G2" s="324"/>
      <c r="H2" s="324"/>
      <c r="I2" s="324"/>
      <c r="J2" s="324"/>
      <c r="T2" s="170"/>
    </row>
    <row r="3" spans="1:20" s="143" customFormat="1" x14ac:dyDescent="0.25">
      <c r="A3" s="172"/>
      <c r="B3" s="172"/>
      <c r="C3" s="172"/>
      <c r="D3" s="172"/>
      <c r="E3" s="172"/>
      <c r="F3" s="172"/>
      <c r="G3" s="172"/>
      <c r="H3" s="162"/>
      <c r="I3" s="162"/>
      <c r="J3" s="162"/>
      <c r="T3" s="170"/>
    </row>
    <row r="4" spans="1:20" x14ac:dyDescent="0.25">
      <c r="A4" s="338"/>
      <c r="B4" s="341" t="s">
        <v>217</v>
      </c>
      <c r="C4" s="341"/>
      <c r="D4" s="341"/>
      <c r="E4" s="341"/>
      <c r="F4" s="341"/>
      <c r="G4" s="341"/>
      <c r="H4" s="342" t="s">
        <v>218</v>
      </c>
      <c r="I4" s="342"/>
      <c r="J4" s="326" t="s">
        <v>221</v>
      </c>
      <c r="K4" s="328"/>
      <c r="L4" s="328"/>
      <c r="M4" s="328"/>
      <c r="N4" s="327"/>
      <c r="O4" s="336" t="s">
        <v>220</v>
      </c>
      <c r="P4" s="336"/>
      <c r="Q4" s="336"/>
      <c r="R4" s="337"/>
      <c r="S4" s="311" t="s">
        <v>29</v>
      </c>
    </row>
    <row r="5" spans="1:20" s="193" customFormat="1" ht="30" customHeight="1" x14ac:dyDescent="0.25">
      <c r="A5" s="339"/>
      <c r="B5" s="329" t="s">
        <v>103</v>
      </c>
      <c r="C5" s="309" t="s">
        <v>104</v>
      </c>
      <c r="D5" s="331" t="s">
        <v>106</v>
      </c>
      <c r="E5" s="332"/>
      <c r="F5" s="333"/>
      <c r="G5" s="309" t="s">
        <v>108</v>
      </c>
      <c r="H5" s="309" t="s">
        <v>111</v>
      </c>
      <c r="I5" s="309" t="s">
        <v>113</v>
      </c>
      <c r="J5" s="309" t="s">
        <v>114</v>
      </c>
      <c r="K5" s="309" t="s">
        <v>115</v>
      </c>
      <c r="L5" s="309" t="s">
        <v>116</v>
      </c>
      <c r="M5" s="309" t="s">
        <v>204</v>
      </c>
      <c r="N5" s="334" t="s">
        <v>118</v>
      </c>
      <c r="O5" s="309" t="s">
        <v>119</v>
      </c>
      <c r="P5" s="334" t="s">
        <v>120</v>
      </c>
      <c r="Q5" s="309" t="s">
        <v>121</v>
      </c>
      <c r="R5" s="309" t="s">
        <v>122</v>
      </c>
      <c r="S5" s="312"/>
    </row>
    <row r="6" spans="1:20" s="197" customFormat="1" ht="59.25" customHeight="1" x14ac:dyDescent="0.25">
      <c r="A6" s="340"/>
      <c r="B6" s="330"/>
      <c r="C6" s="310"/>
      <c r="D6" s="194" t="s">
        <v>6</v>
      </c>
      <c r="E6" s="195" t="s">
        <v>7</v>
      </c>
      <c r="F6" s="196" t="s">
        <v>8</v>
      </c>
      <c r="G6" s="310"/>
      <c r="H6" s="310"/>
      <c r="I6" s="310"/>
      <c r="J6" s="310"/>
      <c r="K6" s="310"/>
      <c r="L6" s="310"/>
      <c r="M6" s="310"/>
      <c r="N6" s="335"/>
      <c r="O6" s="310"/>
      <c r="P6" s="335"/>
      <c r="Q6" s="310"/>
      <c r="R6" s="310"/>
      <c r="S6" s="313"/>
    </row>
    <row r="7" spans="1:20" x14ac:dyDescent="0.25">
      <c r="A7" s="170" t="s">
        <v>70</v>
      </c>
      <c r="B7" s="178">
        <v>0</v>
      </c>
      <c r="C7" s="178">
        <v>2</v>
      </c>
      <c r="D7" s="198">
        <v>1031</v>
      </c>
      <c r="E7" s="198">
        <v>328</v>
      </c>
      <c r="F7" s="199">
        <v>42</v>
      </c>
      <c r="G7" s="178">
        <v>244</v>
      </c>
      <c r="H7" s="178">
        <v>101</v>
      </c>
      <c r="I7" s="178">
        <v>445</v>
      </c>
      <c r="J7" s="178">
        <v>8</v>
      </c>
      <c r="K7" s="178">
        <v>456</v>
      </c>
      <c r="L7" s="178">
        <v>202</v>
      </c>
      <c r="M7" s="178">
        <v>181</v>
      </c>
      <c r="N7" s="182">
        <v>306</v>
      </c>
      <c r="O7" s="178">
        <v>22</v>
      </c>
      <c r="P7" s="182">
        <v>142</v>
      </c>
      <c r="Q7" s="178">
        <v>37</v>
      </c>
      <c r="R7" s="182">
        <v>15</v>
      </c>
      <c r="S7" s="200">
        <f>SUM(B7:R7)</f>
        <v>3562</v>
      </c>
    </row>
    <row r="8" spans="1:20" x14ac:dyDescent="0.25">
      <c r="A8" s="170" t="s">
        <v>71</v>
      </c>
      <c r="B8" s="178">
        <v>0</v>
      </c>
      <c r="C8" s="178">
        <v>0</v>
      </c>
      <c r="D8" s="198">
        <v>263</v>
      </c>
      <c r="E8" s="198">
        <v>13</v>
      </c>
      <c r="F8" s="199">
        <v>38</v>
      </c>
      <c r="G8" s="178">
        <v>119</v>
      </c>
      <c r="H8" s="178">
        <v>15</v>
      </c>
      <c r="I8" s="178">
        <v>116</v>
      </c>
      <c r="J8" s="178">
        <v>22</v>
      </c>
      <c r="K8" s="178">
        <v>123</v>
      </c>
      <c r="L8" s="178">
        <v>70</v>
      </c>
      <c r="M8" s="178">
        <v>89</v>
      </c>
      <c r="N8" s="182">
        <v>99</v>
      </c>
      <c r="O8" s="178">
        <v>7</v>
      </c>
      <c r="P8" s="182">
        <v>45</v>
      </c>
      <c r="Q8" s="178">
        <v>11</v>
      </c>
      <c r="R8" s="182">
        <v>7</v>
      </c>
      <c r="S8" s="200">
        <f t="shared" ref="S8:S25" si="0">SUM(B8:R8)</f>
        <v>1037</v>
      </c>
    </row>
    <row r="9" spans="1:20" x14ac:dyDescent="0.25">
      <c r="A9" s="170" t="s">
        <v>72</v>
      </c>
      <c r="B9" s="178">
        <v>0</v>
      </c>
      <c r="C9" s="178">
        <v>0</v>
      </c>
      <c r="D9" s="198">
        <v>386</v>
      </c>
      <c r="E9" s="198">
        <v>26</v>
      </c>
      <c r="F9" s="199">
        <v>40</v>
      </c>
      <c r="G9" s="178">
        <v>150</v>
      </c>
      <c r="H9" s="178">
        <v>62</v>
      </c>
      <c r="I9" s="178">
        <v>164</v>
      </c>
      <c r="J9" s="178">
        <v>20</v>
      </c>
      <c r="K9" s="178">
        <v>263</v>
      </c>
      <c r="L9" s="178">
        <v>56</v>
      </c>
      <c r="M9" s="178">
        <v>135</v>
      </c>
      <c r="N9" s="182">
        <v>164</v>
      </c>
      <c r="O9" s="178">
        <v>11</v>
      </c>
      <c r="P9" s="182">
        <v>88</v>
      </c>
      <c r="Q9" s="178">
        <v>15</v>
      </c>
      <c r="R9" s="182">
        <v>8</v>
      </c>
      <c r="S9" s="200">
        <f t="shared" si="0"/>
        <v>1588</v>
      </c>
    </row>
    <row r="10" spans="1:20" x14ac:dyDescent="0.25">
      <c r="A10" s="170" t="s">
        <v>205</v>
      </c>
      <c r="B10" s="178">
        <v>2</v>
      </c>
      <c r="C10" s="178">
        <v>0</v>
      </c>
      <c r="D10" s="198">
        <v>244</v>
      </c>
      <c r="E10" s="198">
        <v>19</v>
      </c>
      <c r="F10" s="199">
        <v>40</v>
      </c>
      <c r="G10" s="178">
        <v>79</v>
      </c>
      <c r="H10" s="178">
        <v>29</v>
      </c>
      <c r="I10" s="178">
        <v>144</v>
      </c>
      <c r="J10" s="178">
        <v>18</v>
      </c>
      <c r="K10" s="178">
        <v>221</v>
      </c>
      <c r="L10" s="178">
        <v>51</v>
      </c>
      <c r="M10" s="178">
        <v>58</v>
      </c>
      <c r="N10" s="182">
        <v>92</v>
      </c>
      <c r="O10" s="178">
        <v>0</v>
      </c>
      <c r="P10" s="182">
        <v>35</v>
      </c>
      <c r="Q10" s="178">
        <v>13</v>
      </c>
      <c r="R10" s="182">
        <v>0</v>
      </c>
      <c r="S10" s="200">
        <f t="shared" si="0"/>
        <v>1045</v>
      </c>
    </row>
    <row r="11" spans="1:20" x14ac:dyDescent="0.25">
      <c r="A11" s="170" t="s">
        <v>74</v>
      </c>
      <c r="B11" s="178">
        <v>0</v>
      </c>
      <c r="C11" s="178">
        <v>0</v>
      </c>
      <c r="D11" s="198">
        <v>20</v>
      </c>
      <c r="E11" s="198">
        <v>21</v>
      </c>
      <c r="F11" s="199">
        <v>14</v>
      </c>
      <c r="G11" s="178">
        <v>9</v>
      </c>
      <c r="H11" s="178">
        <v>0</v>
      </c>
      <c r="I11" s="178">
        <v>0</v>
      </c>
      <c r="J11" s="178">
        <v>0</v>
      </c>
      <c r="K11" s="178">
        <v>11</v>
      </c>
      <c r="L11" s="178">
        <v>0</v>
      </c>
      <c r="M11" s="178">
        <v>0</v>
      </c>
      <c r="N11" s="182">
        <v>0</v>
      </c>
      <c r="O11" s="178">
        <v>0</v>
      </c>
      <c r="P11" s="182">
        <v>0</v>
      </c>
      <c r="Q11" s="178">
        <v>0</v>
      </c>
      <c r="R11" s="182">
        <v>0</v>
      </c>
      <c r="S11" s="200">
        <f t="shared" si="0"/>
        <v>75</v>
      </c>
    </row>
    <row r="12" spans="1:20" x14ac:dyDescent="0.25">
      <c r="A12" s="170" t="s">
        <v>198</v>
      </c>
      <c r="B12" s="178">
        <v>6</v>
      </c>
      <c r="C12" s="178">
        <v>1</v>
      </c>
      <c r="D12" s="198">
        <v>397</v>
      </c>
      <c r="E12" s="198">
        <v>200</v>
      </c>
      <c r="F12" s="199">
        <v>29</v>
      </c>
      <c r="G12" s="178">
        <v>270</v>
      </c>
      <c r="H12" s="178">
        <v>35</v>
      </c>
      <c r="I12" s="178">
        <v>238</v>
      </c>
      <c r="J12" s="178">
        <v>36</v>
      </c>
      <c r="K12" s="178">
        <v>373</v>
      </c>
      <c r="L12" s="178">
        <v>210</v>
      </c>
      <c r="M12" s="178">
        <v>155</v>
      </c>
      <c r="N12" s="182">
        <v>203</v>
      </c>
      <c r="O12" s="178">
        <v>0</v>
      </c>
      <c r="P12" s="182">
        <v>88</v>
      </c>
      <c r="Q12" s="178">
        <v>33</v>
      </c>
      <c r="R12" s="182">
        <v>6</v>
      </c>
      <c r="S12" s="200">
        <f t="shared" si="0"/>
        <v>2280</v>
      </c>
    </row>
    <row r="13" spans="1:20" x14ac:dyDescent="0.25">
      <c r="A13" s="170" t="s">
        <v>76</v>
      </c>
      <c r="B13" s="178">
        <v>0</v>
      </c>
      <c r="C13" s="178">
        <v>0</v>
      </c>
      <c r="D13" s="198">
        <v>863</v>
      </c>
      <c r="E13" s="198">
        <v>77</v>
      </c>
      <c r="F13" s="199">
        <v>93</v>
      </c>
      <c r="G13" s="178">
        <v>416</v>
      </c>
      <c r="H13" s="178">
        <v>110</v>
      </c>
      <c r="I13" s="178">
        <v>417</v>
      </c>
      <c r="J13" s="178">
        <v>6</v>
      </c>
      <c r="K13" s="178">
        <v>582</v>
      </c>
      <c r="L13" s="178">
        <v>154</v>
      </c>
      <c r="M13" s="178">
        <v>142</v>
      </c>
      <c r="N13" s="182">
        <v>338</v>
      </c>
      <c r="O13" s="178">
        <v>19</v>
      </c>
      <c r="P13" s="182">
        <v>144</v>
      </c>
      <c r="Q13" s="178">
        <v>25</v>
      </c>
      <c r="R13" s="182">
        <v>9</v>
      </c>
      <c r="S13" s="200">
        <f t="shared" si="0"/>
        <v>3395</v>
      </c>
    </row>
    <row r="14" spans="1:20" x14ac:dyDescent="0.25">
      <c r="A14" s="170" t="s">
        <v>206</v>
      </c>
      <c r="B14" s="178">
        <v>2</v>
      </c>
      <c r="C14" s="178">
        <v>0</v>
      </c>
      <c r="D14" s="198">
        <v>830</v>
      </c>
      <c r="E14" s="198">
        <v>136</v>
      </c>
      <c r="F14" s="199">
        <v>21</v>
      </c>
      <c r="G14" s="178">
        <v>194</v>
      </c>
      <c r="H14" s="178">
        <v>55</v>
      </c>
      <c r="I14" s="178">
        <v>476</v>
      </c>
      <c r="J14" s="178">
        <v>11</v>
      </c>
      <c r="K14" s="178">
        <v>1035</v>
      </c>
      <c r="L14" s="178">
        <v>822</v>
      </c>
      <c r="M14" s="178">
        <v>250</v>
      </c>
      <c r="N14" s="182">
        <v>553</v>
      </c>
      <c r="O14" s="178">
        <v>54</v>
      </c>
      <c r="P14" s="182">
        <v>366</v>
      </c>
      <c r="Q14" s="178">
        <v>53</v>
      </c>
      <c r="R14" s="182">
        <v>42</v>
      </c>
      <c r="S14" s="200">
        <f t="shared" si="0"/>
        <v>4900</v>
      </c>
    </row>
    <row r="15" spans="1:20" x14ac:dyDescent="0.25">
      <c r="A15" s="170" t="s">
        <v>78</v>
      </c>
      <c r="B15" s="178">
        <v>0</v>
      </c>
      <c r="C15" s="178">
        <v>0</v>
      </c>
      <c r="D15" s="198">
        <v>387</v>
      </c>
      <c r="E15" s="198">
        <v>9</v>
      </c>
      <c r="F15" s="199">
        <v>37</v>
      </c>
      <c r="G15" s="178">
        <v>173</v>
      </c>
      <c r="H15" s="178">
        <v>34</v>
      </c>
      <c r="I15" s="178">
        <v>137</v>
      </c>
      <c r="J15" s="178">
        <v>13</v>
      </c>
      <c r="K15" s="178">
        <v>236</v>
      </c>
      <c r="L15" s="178">
        <v>80</v>
      </c>
      <c r="M15" s="178">
        <v>83</v>
      </c>
      <c r="N15" s="182">
        <v>119</v>
      </c>
      <c r="O15" s="178">
        <v>0</v>
      </c>
      <c r="P15" s="182">
        <v>52</v>
      </c>
      <c r="Q15" s="178">
        <v>6</v>
      </c>
      <c r="R15" s="182">
        <v>12</v>
      </c>
      <c r="S15" s="200">
        <f t="shared" si="0"/>
        <v>1378</v>
      </c>
    </row>
    <row r="16" spans="1:20" x14ac:dyDescent="0.25">
      <c r="A16" s="170" t="s">
        <v>79</v>
      </c>
      <c r="B16" s="178">
        <v>1</v>
      </c>
      <c r="C16" s="178">
        <v>0</v>
      </c>
      <c r="D16" s="198">
        <v>691</v>
      </c>
      <c r="E16" s="198">
        <v>85</v>
      </c>
      <c r="F16" s="199">
        <v>90</v>
      </c>
      <c r="G16" s="178">
        <v>174</v>
      </c>
      <c r="H16" s="178">
        <v>63</v>
      </c>
      <c r="I16" s="178">
        <v>325</v>
      </c>
      <c r="J16" s="178">
        <v>12</v>
      </c>
      <c r="K16" s="178">
        <v>405</v>
      </c>
      <c r="L16" s="178">
        <v>137</v>
      </c>
      <c r="M16" s="178">
        <v>181</v>
      </c>
      <c r="N16" s="182">
        <v>205</v>
      </c>
      <c r="O16" s="178">
        <v>14</v>
      </c>
      <c r="P16" s="182">
        <v>83</v>
      </c>
      <c r="Q16" s="178">
        <v>29</v>
      </c>
      <c r="R16" s="182">
        <v>9</v>
      </c>
      <c r="S16" s="200">
        <f t="shared" si="0"/>
        <v>2504</v>
      </c>
    </row>
    <row r="17" spans="1:19" x14ac:dyDescent="0.25">
      <c r="A17" s="170" t="s">
        <v>80</v>
      </c>
      <c r="B17" s="178">
        <v>24</v>
      </c>
      <c r="C17" s="178">
        <v>1</v>
      </c>
      <c r="D17" s="198">
        <v>1009</v>
      </c>
      <c r="E17" s="198">
        <v>111</v>
      </c>
      <c r="F17" s="199">
        <v>39</v>
      </c>
      <c r="G17" s="178">
        <v>373</v>
      </c>
      <c r="H17" s="178">
        <v>54</v>
      </c>
      <c r="I17" s="178">
        <v>447</v>
      </c>
      <c r="J17" s="178">
        <v>13</v>
      </c>
      <c r="K17" s="178">
        <v>395</v>
      </c>
      <c r="L17" s="178">
        <v>154</v>
      </c>
      <c r="M17" s="178">
        <v>152</v>
      </c>
      <c r="N17" s="182">
        <v>173</v>
      </c>
      <c r="O17" s="178">
        <v>6</v>
      </c>
      <c r="P17" s="182">
        <v>99</v>
      </c>
      <c r="Q17" s="178">
        <v>48</v>
      </c>
      <c r="R17" s="182">
        <v>3</v>
      </c>
      <c r="S17" s="200">
        <f t="shared" si="0"/>
        <v>3101</v>
      </c>
    </row>
    <row r="18" spans="1:19" x14ac:dyDescent="0.25">
      <c r="A18" s="170" t="s">
        <v>199</v>
      </c>
      <c r="B18" s="178">
        <v>2</v>
      </c>
      <c r="C18" s="178">
        <v>0</v>
      </c>
      <c r="D18" s="198">
        <v>341</v>
      </c>
      <c r="E18" s="198">
        <v>35</v>
      </c>
      <c r="F18" s="199">
        <v>72</v>
      </c>
      <c r="G18" s="178">
        <v>107</v>
      </c>
      <c r="H18" s="178">
        <v>20</v>
      </c>
      <c r="I18" s="178">
        <v>52</v>
      </c>
      <c r="J18" s="178">
        <v>0</v>
      </c>
      <c r="K18" s="178">
        <v>158</v>
      </c>
      <c r="L18" s="178">
        <v>105</v>
      </c>
      <c r="M18" s="178">
        <v>145</v>
      </c>
      <c r="N18" s="182">
        <v>129</v>
      </c>
      <c r="O18" s="178">
        <v>0</v>
      </c>
      <c r="P18" s="182">
        <v>49</v>
      </c>
      <c r="Q18" s="178">
        <v>22</v>
      </c>
      <c r="R18" s="182">
        <v>12</v>
      </c>
      <c r="S18" s="200">
        <f t="shared" si="0"/>
        <v>1249</v>
      </c>
    </row>
    <row r="19" spans="1:19" x14ac:dyDescent="0.25">
      <c r="A19" s="170" t="s">
        <v>82</v>
      </c>
      <c r="B19" s="178">
        <v>7</v>
      </c>
      <c r="C19" s="178">
        <v>1</v>
      </c>
      <c r="D19" s="198">
        <v>507</v>
      </c>
      <c r="E19" s="198">
        <v>29</v>
      </c>
      <c r="F19" s="199">
        <v>86</v>
      </c>
      <c r="G19" s="178">
        <v>119</v>
      </c>
      <c r="H19" s="178">
        <v>31</v>
      </c>
      <c r="I19" s="178">
        <v>284</v>
      </c>
      <c r="J19" s="178">
        <v>7</v>
      </c>
      <c r="K19" s="178">
        <v>318</v>
      </c>
      <c r="L19" s="178">
        <v>154</v>
      </c>
      <c r="M19" s="178">
        <v>126</v>
      </c>
      <c r="N19" s="182">
        <v>256</v>
      </c>
      <c r="O19" s="178">
        <v>0</v>
      </c>
      <c r="P19" s="182">
        <v>175</v>
      </c>
      <c r="Q19" s="178">
        <v>21</v>
      </c>
      <c r="R19" s="182">
        <v>29</v>
      </c>
      <c r="S19" s="200">
        <f t="shared" si="0"/>
        <v>2150</v>
      </c>
    </row>
    <row r="20" spans="1:19" x14ac:dyDescent="0.25">
      <c r="A20" s="183" t="s">
        <v>83</v>
      </c>
      <c r="B20" s="185">
        <f>SUM(B7:B19)</f>
        <v>44</v>
      </c>
      <c r="C20" s="185">
        <f t="shared" ref="C20:R20" si="1">SUM(C7:C19)</f>
        <v>5</v>
      </c>
      <c r="D20" s="185">
        <f>SUM(D7:D19)</f>
        <v>6969</v>
      </c>
      <c r="E20" s="185">
        <f>SUM(E7:E19)</f>
        <v>1089</v>
      </c>
      <c r="F20" s="185">
        <f t="shared" si="1"/>
        <v>641</v>
      </c>
      <c r="G20" s="185">
        <f t="shared" si="1"/>
        <v>2427</v>
      </c>
      <c r="H20" s="185">
        <f t="shared" si="1"/>
        <v>609</v>
      </c>
      <c r="I20" s="185">
        <f t="shared" si="1"/>
        <v>3245</v>
      </c>
      <c r="J20" s="185">
        <f t="shared" si="1"/>
        <v>166</v>
      </c>
      <c r="K20" s="185">
        <f t="shared" si="1"/>
        <v>4576</v>
      </c>
      <c r="L20" s="185">
        <f t="shared" si="1"/>
        <v>2195</v>
      </c>
      <c r="M20" s="185">
        <f t="shared" si="1"/>
        <v>1697</v>
      </c>
      <c r="N20" s="185">
        <f t="shared" si="1"/>
        <v>2637</v>
      </c>
      <c r="O20" s="185">
        <f t="shared" si="1"/>
        <v>133</v>
      </c>
      <c r="P20" s="185">
        <f t="shared" si="1"/>
        <v>1366</v>
      </c>
      <c r="Q20" s="185">
        <f t="shared" si="1"/>
        <v>313</v>
      </c>
      <c r="R20" s="185">
        <f t="shared" si="1"/>
        <v>152</v>
      </c>
      <c r="S20" s="185">
        <f>SUM(S7:S19)</f>
        <v>28264</v>
      </c>
    </row>
    <row r="21" spans="1:19" x14ac:dyDescent="0.25">
      <c r="A21" s="170" t="s">
        <v>84</v>
      </c>
      <c r="B21" s="178">
        <v>0</v>
      </c>
      <c r="C21" s="178">
        <v>0</v>
      </c>
      <c r="D21" s="198">
        <v>146</v>
      </c>
      <c r="E21" s="198">
        <v>8</v>
      </c>
      <c r="F21" s="199">
        <v>22</v>
      </c>
      <c r="G21" s="178">
        <v>0</v>
      </c>
      <c r="H21" s="178">
        <v>8</v>
      </c>
      <c r="I21" s="178">
        <v>37</v>
      </c>
      <c r="J21" s="178">
        <v>30</v>
      </c>
      <c r="K21" s="178">
        <v>42</v>
      </c>
      <c r="L21" s="178">
        <v>17</v>
      </c>
      <c r="M21" s="178">
        <v>10</v>
      </c>
      <c r="N21" s="182">
        <v>22</v>
      </c>
      <c r="O21" s="178">
        <v>0</v>
      </c>
      <c r="P21" s="182">
        <v>12</v>
      </c>
      <c r="Q21" s="178">
        <v>0</v>
      </c>
      <c r="R21" s="182">
        <v>0</v>
      </c>
      <c r="S21" s="200">
        <f t="shared" si="0"/>
        <v>354</v>
      </c>
    </row>
    <row r="22" spans="1:19" x14ac:dyDescent="0.25">
      <c r="A22" s="170" t="s">
        <v>85</v>
      </c>
      <c r="B22" s="178">
        <v>0</v>
      </c>
      <c r="C22" s="178">
        <v>0</v>
      </c>
      <c r="D22" s="198">
        <v>0</v>
      </c>
      <c r="E22" s="198">
        <v>0</v>
      </c>
      <c r="F22" s="199">
        <v>0</v>
      </c>
      <c r="G22" s="178">
        <v>0</v>
      </c>
      <c r="H22" s="178">
        <v>0</v>
      </c>
      <c r="I22" s="178">
        <v>0</v>
      </c>
      <c r="J22" s="178">
        <v>0</v>
      </c>
      <c r="K22" s="178">
        <v>24</v>
      </c>
      <c r="L22" s="178">
        <v>20</v>
      </c>
      <c r="M22" s="178">
        <v>0</v>
      </c>
      <c r="N22" s="182">
        <v>19</v>
      </c>
      <c r="O22" s="178">
        <v>0</v>
      </c>
      <c r="P22" s="182">
        <v>0</v>
      </c>
      <c r="Q22" s="178">
        <v>0</v>
      </c>
      <c r="R22" s="182">
        <v>0</v>
      </c>
      <c r="S22" s="200">
        <f t="shared" si="0"/>
        <v>63</v>
      </c>
    </row>
    <row r="23" spans="1:19" x14ac:dyDescent="0.25">
      <c r="A23" s="170" t="s">
        <v>200</v>
      </c>
      <c r="B23" s="178">
        <v>0</v>
      </c>
      <c r="C23" s="178">
        <v>0</v>
      </c>
      <c r="D23" s="198">
        <v>59</v>
      </c>
      <c r="E23" s="198">
        <v>0</v>
      </c>
      <c r="F23" s="199">
        <v>26</v>
      </c>
      <c r="G23" s="178">
        <v>59</v>
      </c>
      <c r="H23" s="178">
        <v>22</v>
      </c>
      <c r="I23" s="178">
        <v>57</v>
      </c>
      <c r="J23" s="178">
        <v>0</v>
      </c>
      <c r="K23" s="178">
        <v>45</v>
      </c>
      <c r="L23" s="178">
        <v>35</v>
      </c>
      <c r="M23" s="178">
        <v>13</v>
      </c>
      <c r="N23" s="182">
        <v>30</v>
      </c>
      <c r="O23" s="178">
        <v>0</v>
      </c>
      <c r="P23" s="182">
        <v>26</v>
      </c>
      <c r="Q23" s="178">
        <v>12</v>
      </c>
      <c r="R23" s="182">
        <v>7</v>
      </c>
      <c r="S23" s="200">
        <f t="shared" si="0"/>
        <v>391</v>
      </c>
    </row>
    <row r="24" spans="1:19" x14ac:dyDescent="0.25">
      <c r="A24" s="170" t="s">
        <v>86</v>
      </c>
      <c r="B24" s="178">
        <v>0</v>
      </c>
      <c r="C24" s="178">
        <v>0</v>
      </c>
      <c r="D24" s="198">
        <v>89</v>
      </c>
      <c r="E24" s="198">
        <v>6</v>
      </c>
      <c r="F24" s="199">
        <v>26</v>
      </c>
      <c r="G24" s="178">
        <v>0</v>
      </c>
      <c r="H24" s="178">
        <v>8</v>
      </c>
      <c r="I24" s="178">
        <v>20</v>
      </c>
      <c r="J24" s="178">
        <v>0</v>
      </c>
      <c r="K24" s="178">
        <v>20</v>
      </c>
      <c r="L24" s="178">
        <v>25</v>
      </c>
      <c r="M24" s="178">
        <v>0</v>
      </c>
      <c r="N24" s="182">
        <v>22</v>
      </c>
      <c r="O24" s="178">
        <v>0</v>
      </c>
      <c r="P24" s="182">
        <v>24</v>
      </c>
      <c r="Q24" s="178">
        <v>0</v>
      </c>
      <c r="R24" s="182">
        <v>0</v>
      </c>
      <c r="S24" s="200">
        <f t="shared" si="0"/>
        <v>240</v>
      </c>
    </row>
    <row r="25" spans="1:19" x14ac:dyDescent="0.25">
      <c r="A25" s="170" t="s">
        <v>87</v>
      </c>
      <c r="B25" s="178">
        <v>0</v>
      </c>
      <c r="C25" s="178">
        <v>0</v>
      </c>
      <c r="D25" s="198">
        <v>10</v>
      </c>
      <c r="E25" s="198">
        <v>10</v>
      </c>
      <c r="F25" s="199">
        <v>0</v>
      </c>
      <c r="G25" s="178">
        <v>30</v>
      </c>
      <c r="H25" s="178">
        <v>0</v>
      </c>
      <c r="I25" s="178">
        <v>21</v>
      </c>
      <c r="J25" s="178">
        <v>0</v>
      </c>
      <c r="K25" s="178">
        <v>0</v>
      </c>
      <c r="L25" s="178">
        <v>0</v>
      </c>
      <c r="M25" s="178">
        <v>0</v>
      </c>
      <c r="N25" s="182">
        <v>0</v>
      </c>
      <c r="O25" s="178">
        <v>0</v>
      </c>
      <c r="P25" s="182">
        <v>0</v>
      </c>
      <c r="Q25" s="178">
        <v>0</v>
      </c>
      <c r="R25" s="182">
        <v>0</v>
      </c>
      <c r="S25" s="200">
        <f t="shared" si="0"/>
        <v>71</v>
      </c>
    </row>
    <row r="26" spans="1:19" x14ac:dyDescent="0.25">
      <c r="A26" s="183" t="s">
        <v>201</v>
      </c>
      <c r="B26" s="185">
        <f>SUM(B20:B25)</f>
        <v>44</v>
      </c>
      <c r="C26" s="185">
        <f t="shared" ref="C26:R26" si="2">SUM(C20:C25)</f>
        <v>5</v>
      </c>
      <c r="D26" s="185">
        <f>SUM(D20:D25)</f>
        <v>7273</v>
      </c>
      <c r="E26" s="185">
        <f>SUM(E20:E25)</f>
        <v>1113</v>
      </c>
      <c r="F26" s="185">
        <f t="shared" si="2"/>
        <v>715</v>
      </c>
      <c r="G26" s="185">
        <f t="shared" si="2"/>
        <v>2516</v>
      </c>
      <c r="H26" s="185">
        <f t="shared" si="2"/>
        <v>647</v>
      </c>
      <c r="I26" s="185">
        <f t="shared" si="2"/>
        <v>3380</v>
      </c>
      <c r="J26" s="185">
        <f t="shared" si="2"/>
        <v>196</v>
      </c>
      <c r="K26" s="185">
        <f t="shared" si="2"/>
        <v>4707</v>
      </c>
      <c r="L26" s="185">
        <f t="shared" si="2"/>
        <v>2292</v>
      </c>
      <c r="M26" s="185">
        <f t="shared" si="2"/>
        <v>1720</v>
      </c>
      <c r="N26" s="185">
        <f t="shared" si="2"/>
        <v>2730</v>
      </c>
      <c r="O26" s="185">
        <f t="shared" si="2"/>
        <v>133</v>
      </c>
      <c r="P26" s="185">
        <f t="shared" si="2"/>
        <v>1428</v>
      </c>
      <c r="Q26" s="185">
        <f t="shared" si="2"/>
        <v>325</v>
      </c>
      <c r="R26" s="185">
        <f t="shared" si="2"/>
        <v>159</v>
      </c>
      <c r="S26" s="185">
        <f>SUM(S20:S25)</f>
        <v>29383</v>
      </c>
    </row>
    <row r="28" spans="1:19" x14ac:dyDescent="0.25">
      <c r="A28" s="170" t="s">
        <v>215</v>
      </c>
    </row>
  </sheetData>
  <customSheetViews>
    <customSheetView guid="{5C1AC1D3-85B3-4E04-85A0-6DC6BB9B9281}">
      <selection sqref="A1:J1"/>
      <pageMargins left="0.7" right="0.7" top="0.75" bottom="0.75" header="0.3" footer="0.3"/>
      <pageSetup paperSize="9" orientation="portrait" horizontalDpi="300" verticalDpi="300"/>
    </customSheetView>
    <customSheetView guid="{7EC37734-A9CE-4FFC-AA9D-42870EAB5D9B}">
      <selection activeCell="R26" sqref="B26:R26"/>
      <pageMargins left="0.7" right="0.7" top="0.75" bottom="0.75" header="0.3" footer="0.3"/>
      <pageSetup paperSize="9" orientation="portrait" horizontalDpi="300" verticalDpi="300"/>
    </customSheetView>
  </customSheetViews>
  <mergeCells count="23">
    <mergeCell ref="A1:J1"/>
    <mergeCell ref="A4:A6"/>
    <mergeCell ref="B4:G4"/>
    <mergeCell ref="H4:I4"/>
    <mergeCell ref="J4:N4"/>
    <mergeCell ref="L5:L6"/>
    <mergeCell ref="M5:M6"/>
    <mergeCell ref="N5:N6"/>
    <mergeCell ref="A2:J2"/>
    <mergeCell ref="S4:S6"/>
    <mergeCell ref="B5:B6"/>
    <mergeCell ref="C5:C6"/>
    <mergeCell ref="D5:F5"/>
    <mergeCell ref="G5:G6"/>
    <mergeCell ref="H5:H6"/>
    <mergeCell ref="I5:I6"/>
    <mergeCell ref="J5:J6"/>
    <mergeCell ref="K5:K6"/>
    <mergeCell ref="O5:O6"/>
    <mergeCell ref="P5:P6"/>
    <mergeCell ref="Q5:Q6"/>
    <mergeCell ref="R5:R6"/>
    <mergeCell ref="O4:R4"/>
  </mergeCells>
  <hyperlinks>
    <hyperlink ref="S1" location="Sommaire!A1" display="sommaire"/>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4" tint="0.39997558519241921"/>
  </sheetPr>
  <dimension ref="A1:S32"/>
  <sheetViews>
    <sheetView showGridLines="0" workbookViewId="0">
      <selection sqref="A1:J1"/>
    </sheetView>
  </sheetViews>
  <sheetFormatPr baseColWidth="10" defaultColWidth="9.140625" defaultRowHeight="15" x14ac:dyDescent="0.25"/>
  <cols>
    <col min="1" max="1" width="31.42578125" style="136" customWidth="1"/>
    <col min="2" max="2" width="14.5703125" style="136" customWidth="1"/>
    <col min="3" max="3" width="10.85546875" style="136" bestFit="1" customWidth="1"/>
    <col min="4" max="4" width="9.7109375" style="136" bestFit="1" customWidth="1"/>
    <col min="5" max="5" width="8.7109375" style="136" bestFit="1" customWidth="1"/>
    <col min="6" max="6" width="11.28515625" style="136" customWidth="1"/>
    <col min="7" max="7" width="9.140625" style="136" customWidth="1"/>
    <col min="8" max="8" width="13" style="136" customWidth="1"/>
    <col min="9" max="9" width="10.42578125" style="136" customWidth="1"/>
    <col min="10" max="10" width="10.85546875" style="136" customWidth="1"/>
    <col min="11" max="11" width="10.5703125" style="136" customWidth="1"/>
    <col min="12" max="12" width="10" style="136" customWidth="1"/>
    <col min="13" max="13" width="11.5703125" style="136" customWidth="1"/>
    <col min="14" max="14" width="10.85546875" style="136" customWidth="1"/>
    <col min="15" max="15" width="10.5703125" style="136" customWidth="1"/>
    <col min="16" max="17" width="9.140625" style="136"/>
    <col min="18" max="18" width="11.140625" style="136" customWidth="1"/>
    <col min="19" max="16384" width="9.140625" style="136"/>
  </cols>
  <sheetData>
    <row r="1" spans="1:19" s="142" customFormat="1" ht="15.75" x14ac:dyDescent="0.25">
      <c r="A1" s="323" t="s">
        <v>214</v>
      </c>
      <c r="B1" s="323"/>
      <c r="C1" s="323"/>
      <c r="D1" s="323"/>
      <c r="E1" s="323"/>
      <c r="F1" s="323"/>
      <c r="G1" s="323"/>
      <c r="H1" s="323"/>
      <c r="I1" s="323"/>
      <c r="J1" s="323"/>
      <c r="P1" s="136"/>
      <c r="S1" s="161" t="s">
        <v>128</v>
      </c>
    </row>
    <row r="2" spans="1:19" s="142" customFormat="1" ht="46.5" customHeight="1" x14ac:dyDescent="0.25">
      <c r="A2" s="324" t="s">
        <v>301</v>
      </c>
      <c r="B2" s="324"/>
      <c r="C2" s="324"/>
      <c r="D2" s="324"/>
      <c r="E2" s="324"/>
      <c r="F2" s="324"/>
      <c r="G2" s="324"/>
      <c r="H2" s="324"/>
      <c r="I2" s="324"/>
      <c r="J2" s="324"/>
    </row>
    <row r="3" spans="1:19" s="142" customFormat="1" x14ac:dyDescent="0.25">
      <c r="A3" s="163"/>
      <c r="B3" s="163"/>
      <c r="C3" s="163"/>
      <c r="D3" s="163"/>
      <c r="E3" s="163"/>
      <c r="F3" s="163"/>
      <c r="G3" s="163"/>
      <c r="H3" s="164"/>
      <c r="I3" s="164"/>
      <c r="J3" s="164"/>
    </row>
    <row r="4" spans="1:19" s="142" customFormat="1" x14ac:dyDescent="0.25">
      <c r="A4" s="353"/>
      <c r="B4" s="354" t="s">
        <v>217</v>
      </c>
      <c r="C4" s="354"/>
      <c r="D4" s="354"/>
      <c r="E4" s="354"/>
      <c r="F4" s="354"/>
      <c r="G4" s="354"/>
      <c r="H4" s="355" t="s">
        <v>218</v>
      </c>
      <c r="I4" s="355"/>
      <c r="J4" s="356" t="s">
        <v>221</v>
      </c>
      <c r="K4" s="357"/>
      <c r="L4" s="357"/>
      <c r="M4" s="357"/>
      <c r="N4" s="358"/>
      <c r="O4" s="351" t="s">
        <v>220</v>
      </c>
      <c r="P4" s="351"/>
      <c r="Q4" s="351"/>
      <c r="R4" s="352"/>
      <c r="S4" s="343" t="s">
        <v>29</v>
      </c>
    </row>
    <row r="5" spans="1:19" s="201" customFormat="1" ht="30" customHeight="1" x14ac:dyDescent="0.25">
      <c r="A5" s="353"/>
      <c r="B5" s="344" t="s">
        <v>103</v>
      </c>
      <c r="C5" s="344" t="s">
        <v>104</v>
      </c>
      <c r="D5" s="346" t="s">
        <v>106</v>
      </c>
      <c r="E5" s="347"/>
      <c r="F5" s="348"/>
      <c r="G5" s="344" t="s">
        <v>108</v>
      </c>
      <c r="H5" s="344" t="s">
        <v>111</v>
      </c>
      <c r="I5" s="344" t="s">
        <v>113</v>
      </c>
      <c r="J5" s="344" t="s">
        <v>114</v>
      </c>
      <c r="K5" s="344" t="s">
        <v>115</v>
      </c>
      <c r="L5" s="344" t="s">
        <v>116</v>
      </c>
      <c r="M5" s="344" t="s">
        <v>204</v>
      </c>
      <c r="N5" s="349" t="s">
        <v>118</v>
      </c>
      <c r="O5" s="344" t="s">
        <v>119</v>
      </c>
      <c r="P5" s="349" t="s">
        <v>120</v>
      </c>
      <c r="Q5" s="344" t="s">
        <v>121</v>
      </c>
      <c r="R5" s="344" t="s">
        <v>122</v>
      </c>
      <c r="S5" s="343"/>
    </row>
    <row r="6" spans="1:19" s="202" customFormat="1" ht="57" customHeight="1" x14ac:dyDescent="0.25">
      <c r="A6" s="353"/>
      <c r="B6" s="345"/>
      <c r="C6" s="345"/>
      <c r="D6" s="187" t="s">
        <v>6</v>
      </c>
      <c r="E6" s="188" t="s">
        <v>7</v>
      </c>
      <c r="F6" s="189" t="s">
        <v>8</v>
      </c>
      <c r="G6" s="345"/>
      <c r="H6" s="345"/>
      <c r="I6" s="345"/>
      <c r="J6" s="345"/>
      <c r="K6" s="345"/>
      <c r="L6" s="345"/>
      <c r="M6" s="345"/>
      <c r="N6" s="350"/>
      <c r="O6" s="345"/>
      <c r="P6" s="350"/>
      <c r="Q6" s="345"/>
      <c r="R6" s="345"/>
      <c r="S6" s="343"/>
    </row>
    <row r="7" spans="1:19" x14ac:dyDescent="0.25">
      <c r="A7" s="136" t="s">
        <v>70</v>
      </c>
      <c r="B7" s="190">
        <v>1</v>
      </c>
      <c r="C7" s="190">
        <v>2</v>
      </c>
      <c r="D7" s="203">
        <v>1319</v>
      </c>
      <c r="E7" s="204">
        <v>330</v>
      </c>
      <c r="F7" s="192">
        <v>44</v>
      </c>
      <c r="G7" s="190">
        <v>377</v>
      </c>
      <c r="H7" s="190">
        <v>192</v>
      </c>
      <c r="I7" s="205">
        <v>914</v>
      </c>
      <c r="J7" s="190">
        <v>31</v>
      </c>
      <c r="K7" s="190">
        <v>1340</v>
      </c>
      <c r="L7" s="190">
        <v>563</v>
      </c>
      <c r="M7" s="190">
        <v>181</v>
      </c>
      <c r="N7" s="165">
        <v>955</v>
      </c>
      <c r="O7" s="190">
        <v>43</v>
      </c>
      <c r="P7" s="165">
        <v>351</v>
      </c>
      <c r="Q7" s="190">
        <v>114</v>
      </c>
      <c r="R7" s="190">
        <v>39</v>
      </c>
      <c r="S7" s="190">
        <f>SUM(B7:R7)</f>
        <v>6796</v>
      </c>
    </row>
    <row r="8" spans="1:19" x14ac:dyDescent="0.25">
      <c r="A8" s="136" t="s">
        <v>71</v>
      </c>
      <c r="B8" s="190">
        <v>0</v>
      </c>
      <c r="C8" s="190">
        <v>0</v>
      </c>
      <c r="D8" s="203">
        <v>283</v>
      </c>
      <c r="E8" s="191">
        <v>15</v>
      </c>
      <c r="F8" s="192">
        <v>38</v>
      </c>
      <c r="G8" s="190">
        <v>280</v>
      </c>
      <c r="H8" s="190">
        <v>27</v>
      </c>
      <c r="I8" s="190">
        <v>219</v>
      </c>
      <c r="J8" s="190">
        <v>58</v>
      </c>
      <c r="K8" s="190">
        <v>397</v>
      </c>
      <c r="L8" s="190">
        <v>219</v>
      </c>
      <c r="M8" s="190">
        <v>89</v>
      </c>
      <c r="N8" s="165">
        <v>277</v>
      </c>
      <c r="O8" s="190">
        <v>7</v>
      </c>
      <c r="P8" s="165">
        <v>84</v>
      </c>
      <c r="Q8" s="190">
        <v>31</v>
      </c>
      <c r="R8" s="190">
        <v>31</v>
      </c>
      <c r="S8" s="190">
        <f t="shared" ref="S8:S26" si="0">SUM(B8:R8)</f>
        <v>2055</v>
      </c>
    </row>
    <row r="9" spans="1:19" x14ac:dyDescent="0.25">
      <c r="A9" s="136" t="s">
        <v>72</v>
      </c>
      <c r="B9" s="190">
        <v>0</v>
      </c>
      <c r="C9" s="190">
        <v>0</v>
      </c>
      <c r="D9" s="203">
        <v>443</v>
      </c>
      <c r="E9" s="191">
        <v>26</v>
      </c>
      <c r="F9" s="192">
        <v>40</v>
      </c>
      <c r="G9" s="190">
        <v>259</v>
      </c>
      <c r="H9" s="190">
        <v>115</v>
      </c>
      <c r="I9" s="190">
        <v>343</v>
      </c>
      <c r="J9" s="190">
        <v>49</v>
      </c>
      <c r="K9" s="190">
        <v>763</v>
      </c>
      <c r="L9" s="190">
        <v>166</v>
      </c>
      <c r="M9" s="190">
        <v>135</v>
      </c>
      <c r="N9" s="165">
        <v>515</v>
      </c>
      <c r="O9" s="190">
        <v>11</v>
      </c>
      <c r="P9" s="165">
        <v>127</v>
      </c>
      <c r="Q9" s="190">
        <v>36</v>
      </c>
      <c r="R9" s="190">
        <v>25</v>
      </c>
      <c r="S9" s="190">
        <f t="shared" si="0"/>
        <v>3053</v>
      </c>
    </row>
    <row r="10" spans="1:19" x14ac:dyDescent="0.25">
      <c r="A10" s="136" t="s">
        <v>205</v>
      </c>
      <c r="B10" s="190">
        <v>2</v>
      </c>
      <c r="C10" s="190">
        <v>0</v>
      </c>
      <c r="D10" s="203">
        <v>269</v>
      </c>
      <c r="E10" s="191">
        <v>19</v>
      </c>
      <c r="F10" s="192">
        <v>40</v>
      </c>
      <c r="G10" s="190">
        <v>131</v>
      </c>
      <c r="H10" s="190">
        <v>56</v>
      </c>
      <c r="I10" s="190">
        <v>308</v>
      </c>
      <c r="J10" s="190">
        <v>54</v>
      </c>
      <c r="K10" s="190">
        <v>629</v>
      </c>
      <c r="L10" s="190">
        <v>146</v>
      </c>
      <c r="M10" s="190">
        <v>58</v>
      </c>
      <c r="N10" s="165">
        <v>244</v>
      </c>
      <c r="O10" s="190">
        <v>0</v>
      </c>
      <c r="P10" s="165">
        <v>96</v>
      </c>
      <c r="Q10" s="190">
        <v>54</v>
      </c>
      <c r="R10" s="190">
        <v>0</v>
      </c>
      <c r="S10" s="190">
        <f t="shared" si="0"/>
        <v>2106</v>
      </c>
    </row>
    <row r="11" spans="1:19" x14ac:dyDescent="0.25">
      <c r="A11" s="136" t="s">
        <v>74</v>
      </c>
      <c r="B11" s="190">
        <v>0</v>
      </c>
      <c r="C11" s="190">
        <v>0</v>
      </c>
      <c r="D11" s="203">
        <v>21</v>
      </c>
      <c r="E11" s="191">
        <v>21</v>
      </c>
      <c r="F11" s="192">
        <v>14</v>
      </c>
      <c r="G11" s="190">
        <v>17</v>
      </c>
      <c r="H11" s="190">
        <v>0</v>
      </c>
      <c r="I11" s="190">
        <v>11</v>
      </c>
      <c r="J11" s="190">
        <v>0</v>
      </c>
      <c r="K11" s="190">
        <v>25</v>
      </c>
      <c r="L11" s="190">
        <v>9</v>
      </c>
      <c r="M11" s="190">
        <v>0</v>
      </c>
      <c r="N11" s="165">
        <v>13</v>
      </c>
      <c r="O11" s="190">
        <v>0</v>
      </c>
      <c r="P11" s="165">
        <v>3</v>
      </c>
      <c r="Q11" s="190">
        <v>0</v>
      </c>
      <c r="R11" s="190">
        <v>0</v>
      </c>
      <c r="S11" s="190">
        <f t="shared" si="0"/>
        <v>134</v>
      </c>
    </row>
    <row r="12" spans="1:19" x14ac:dyDescent="0.25">
      <c r="A12" s="136" t="s">
        <v>198</v>
      </c>
      <c r="B12" s="190">
        <v>8</v>
      </c>
      <c r="C12" s="190">
        <v>1</v>
      </c>
      <c r="D12" s="203">
        <v>549</v>
      </c>
      <c r="E12" s="191">
        <v>211</v>
      </c>
      <c r="F12" s="192">
        <v>29</v>
      </c>
      <c r="G12" s="190">
        <v>459</v>
      </c>
      <c r="H12" s="190">
        <v>58</v>
      </c>
      <c r="I12" s="190">
        <v>496</v>
      </c>
      <c r="J12" s="190">
        <v>78</v>
      </c>
      <c r="K12" s="190">
        <v>1115</v>
      </c>
      <c r="L12" s="190">
        <v>572</v>
      </c>
      <c r="M12" s="190">
        <v>155</v>
      </c>
      <c r="N12" s="165">
        <v>598</v>
      </c>
      <c r="O12" s="190">
        <v>16</v>
      </c>
      <c r="P12" s="165">
        <v>219</v>
      </c>
      <c r="Q12" s="190">
        <v>112</v>
      </c>
      <c r="R12" s="190">
        <v>26</v>
      </c>
      <c r="S12" s="190">
        <f t="shared" si="0"/>
        <v>4702</v>
      </c>
    </row>
    <row r="13" spans="1:19" x14ac:dyDescent="0.25">
      <c r="A13" s="136" t="s">
        <v>76</v>
      </c>
      <c r="B13" s="190">
        <v>0</v>
      </c>
      <c r="C13" s="190">
        <v>0</v>
      </c>
      <c r="D13" s="203">
        <v>863</v>
      </c>
      <c r="E13" s="191">
        <v>77</v>
      </c>
      <c r="F13" s="192">
        <v>93</v>
      </c>
      <c r="G13" s="190">
        <v>503</v>
      </c>
      <c r="H13" s="190">
        <v>199</v>
      </c>
      <c r="I13" s="190">
        <v>800</v>
      </c>
      <c r="J13" s="190">
        <v>15</v>
      </c>
      <c r="K13" s="190">
        <v>1889</v>
      </c>
      <c r="L13" s="190">
        <v>421</v>
      </c>
      <c r="M13" s="190">
        <v>142</v>
      </c>
      <c r="N13" s="165">
        <v>1010</v>
      </c>
      <c r="O13" s="190">
        <v>41</v>
      </c>
      <c r="P13" s="165">
        <v>249</v>
      </c>
      <c r="Q13" s="190">
        <v>46</v>
      </c>
      <c r="R13" s="190">
        <v>16</v>
      </c>
      <c r="S13" s="190">
        <f t="shared" si="0"/>
        <v>6364</v>
      </c>
    </row>
    <row r="14" spans="1:19" x14ac:dyDescent="0.25">
      <c r="A14" s="136" t="s">
        <v>206</v>
      </c>
      <c r="B14" s="190">
        <v>2</v>
      </c>
      <c r="C14" s="190">
        <v>0</v>
      </c>
      <c r="D14" s="203">
        <v>1105</v>
      </c>
      <c r="E14" s="191">
        <v>172</v>
      </c>
      <c r="F14" s="192">
        <v>21</v>
      </c>
      <c r="G14" s="190">
        <v>437</v>
      </c>
      <c r="H14" s="190">
        <v>117</v>
      </c>
      <c r="I14" s="190">
        <v>972</v>
      </c>
      <c r="J14" s="190">
        <v>11</v>
      </c>
      <c r="K14" s="190">
        <v>2836</v>
      </c>
      <c r="L14" s="190">
        <v>2022</v>
      </c>
      <c r="M14" s="190">
        <v>250</v>
      </c>
      <c r="N14" s="165">
        <v>1395</v>
      </c>
      <c r="O14" s="190">
        <v>104</v>
      </c>
      <c r="P14" s="165">
        <v>792</v>
      </c>
      <c r="Q14" s="190">
        <v>128</v>
      </c>
      <c r="R14" s="190">
        <v>121</v>
      </c>
      <c r="S14" s="190">
        <f t="shared" si="0"/>
        <v>10485</v>
      </c>
    </row>
    <row r="15" spans="1:19" x14ac:dyDescent="0.25">
      <c r="A15" s="136" t="s">
        <v>78</v>
      </c>
      <c r="B15" s="190">
        <v>3</v>
      </c>
      <c r="C15" s="190">
        <v>0</v>
      </c>
      <c r="D15" s="203">
        <v>450</v>
      </c>
      <c r="E15" s="191">
        <v>9</v>
      </c>
      <c r="F15" s="192">
        <v>44</v>
      </c>
      <c r="G15" s="190">
        <v>269</v>
      </c>
      <c r="H15" s="190">
        <v>56</v>
      </c>
      <c r="I15" s="190">
        <v>266</v>
      </c>
      <c r="J15" s="190">
        <v>40</v>
      </c>
      <c r="K15" s="190">
        <v>721</v>
      </c>
      <c r="L15" s="190">
        <v>230</v>
      </c>
      <c r="M15" s="190">
        <v>83</v>
      </c>
      <c r="N15" s="165">
        <v>339</v>
      </c>
      <c r="O15" s="190">
        <v>7</v>
      </c>
      <c r="P15" s="165">
        <v>123</v>
      </c>
      <c r="Q15" s="190">
        <v>42</v>
      </c>
      <c r="R15" s="190">
        <v>24</v>
      </c>
      <c r="S15" s="190">
        <f t="shared" si="0"/>
        <v>2706</v>
      </c>
    </row>
    <row r="16" spans="1:19" x14ac:dyDescent="0.25">
      <c r="A16" s="136" t="s">
        <v>79</v>
      </c>
      <c r="B16" s="190">
        <v>1</v>
      </c>
      <c r="C16" s="190">
        <v>0</v>
      </c>
      <c r="D16" s="203">
        <v>964</v>
      </c>
      <c r="E16" s="191">
        <v>110</v>
      </c>
      <c r="F16" s="192">
        <v>99</v>
      </c>
      <c r="G16" s="190">
        <v>481</v>
      </c>
      <c r="H16" s="190">
        <v>107</v>
      </c>
      <c r="I16" s="190">
        <v>656</v>
      </c>
      <c r="J16" s="190">
        <v>44</v>
      </c>
      <c r="K16" s="190">
        <v>1174</v>
      </c>
      <c r="L16" s="190">
        <v>369</v>
      </c>
      <c r="M16" s="190">
        <v>181</v>
      </c>
      <c r="N16" s="165">
        <v>562</v>
      </c>
      <c r="O16" s="190">
        <v>21</v>
      </c>
      <c r="P16" s="165">
        <v>195</v>
      </c>
      <c r="Q16" s="190">
        <v>69</v>
      </c>
      <c r="R16" s="190">
        <v>21</v>
      </c>
      <c r="S16" s="190">
        <f t="shared" si="0"/>
        <v>5054</v>
      </c>
    </row>
    <row r="17" spans="1:19" x14ac:dyDescent="0.25">
      <c r="A17" s="136" t="s">
        <v>80</v>
      </c>
      <c r="B17" s="190">
        <v>29</v>
      </c>
      <c r="C17" s="190">
        <v>1</v>
      </c>
      <c r="D17" s="203">
        <v>1304</v>
      </c>
      <c r="E17" s="191">
        <v>116</v>
      </c>
      <c r="F17" s="192">
        <v>58</v>
      </c>
      <c r="G17" s="190">
        <v>506</v>
      </c>
      <c r="H17" s="190">
        <v>114</v>
      </c>
      <c r="I17" s="190">
        <v>841</v>
      </c>
      <c r="J17" s="190">
        <v>47</v>
      </c>
      <c r="K17" s="190">
        <v>1186</v>
      </c>
      <c r="L17" s="190">
        <v>446</v>
      </c>
      <c r="M17" s="190">
        <v>152</v>
      </c>
      <c r="N17" s="165">
        <v>485</v>
      </c>
      <c r="O17" s="190">
        <v>50</v>
      </c>
      <c r="P17" s="165">
        <v>241</v>
      </c>
      <c r="Q17" s="190">
        <v>116</v>
      </c>
      <c r="R17" s="190">
        <v>25</v>
      </c>
      <c r="S17" s="190">
        <f t="shared" si="0"/>
        <v>5717</v>
      </c>
    </row>
    <row r="18" spans="1:19" x14ac:dyDescent="0.25">
      <c r="A18" s="136" t="s">
        <v>199</v>
      </c>
      <c r="B18" s="190">
        <v>2</v>
      </c>
      <c r="C18" s="190">
        <v>0</v>
      </c>
      <c r="D18" s="203">
        <v>341</v>
      </c>
      <c r="E18" s="191">
        <v>35</v>
      </c>
      <c r="F18" s="192">
        <v>72</v>
      </c>
      <c r="G18" s="190">
        <v>194</v>
      </c>
      <c r="H18" s="190">
        <v>40</v>
      </c>
      <c r="I18" s="190">
        <v>153</v>
      </c>
      <c r="J18" s="190">
        <v>0</v>
      </c>
      <c r="K18" s="190">
        <v>492</v>
      </c>
      <c r="L18" s="190">
        <v>317</v>
      </c>
      <c r="M18" s="190">
        <v>145</v>
      </c>
      <c r="N18" s="165">
        <v>377</v>
      </c>
      <c r="O18" s="190">
        <v>18</v>
      </c>
      <c r="P18" s="165">
        <v>77</v>
      </c>
      <c r="Q18" s="190">
        <v>44</v>
      </c>
      <c r="R18" s="190">
        <v>21</v>
      </c>
      <c r="S18" s="190">
        <f t="shared" si="0"/>
        <v>2328</v>
      </c>
    </row>
    <row r="19" spans="1:19" x14ac:dyDescent="0.25">
      <c r="A19" s="136" t="s">
        <v>82</v>
      </c>
      <c r="B19" s="190">
        <v>13</v>
      </c>
      <c r="C19" s="190">
        <v>1</v>
      </c>
      <c r="D19" s="203">
        <v>538</v>
      </c>
      <c r="E19" s="206">
        <v>40</v>
      </c>
      <c r="F19" s="192">
        <v>95</v>
      </c>
      <c r="G19" s="190">
        <v>212</v>
      </c>
      <c r="H19" s="190">
        <v>73</v>
      </c>
      <c r="I19" s="190">
        <v>622</v>
      </c>
      <c r="J19" s="190">
        <v>24</v>
      </c>
      <c r="K19" s="190">
        <v>941</v>
      </c>
      <c r="L19" s="190">
        <v>419</v>
      </c>
      <c r="M19" s="190">
        <v>126</v>
      </c>
      <c r="N19" s="165">
        <v>616</v>
      </c>
      <c r="O19" s="190">
        <v>10</v>
      </c>
      <c r="P19" s="165">
        <v>299</v>
      </c>
      <c r="Q19" s="190">
        <v>52</v>
      </c>
      <c r="R19" s="190">
        <v>70</v>
      </c>
      <c r="S19" s="190">
        <f t="shared" si="0"/>
        <v>4151</v>
      </c>
    </row>
    <row r="20" spans="1:19" x14ac:dyDescent="0.25">
      <c r="A20" s="166" t="s">
        <v>83</v>
      </c>
      <c r="B20" s="168">
        <f>SUM(B7:B19)</f>
        <v>61</v>
      </c>
      <c r="C20" s="168">
        <f t="shared" ref="C20:R20" si="1">SUM(C7:C19)</f>
        <v>5</v>
      </c>
      <c r="D20" s="167">
        <f>SUM(D7:D19)</f>
        <v>8449</v>
      </c>
      <c r="E20" s="207">
        <f>SUM(E7:E19)</f>
        <v>1181</v>
      </c>
      <c r="F20" s="168">
        <f t="shared" si="1"/>
        <v>687</v>
      </c>
      <c r="G20" s="168">
        <f t="shared" si="1"/>
        <v>4125</v>
      </c>
      <c r="H20" s="168">
        <f t="shared" si="1"/>
        <v>1154</v>
      </c>
      <c r="I20" s="168">
        <f t="shared" si="1"/>
        <v>6601</v>
      </c>
      <c r="J20" s="168">
        <f t="shared" si="1"/>
        <v>451</v>
      </c>
      <c r="K20" s="168">
        <f t="shared" si="1"/>
        <v>13508</v>
      </c>
      <c r="L20" s="168">
        <f t="shared" si="1"/>
        <v>5899</v>
      </c>
      <c r="M20" s="168">
        <f t="shared" si="1"/>
        <v>1697</v>
      </c>
      <c r="N20" s="168">
        <f t="shared" si="1"/>
        <v>7386</v>
      </c>
      <c r="O20" s="168">
        <f t="shared" si="1"/>
        <v>328</v>
      </c>
      <c r="P20" s="168">
        <f t="shared" si="1"/>
        <v>2856</v>
      </c>
      <c r="Q20" s="168">
        <f t="shared" si="1"/>
        <v>844</v>
      </c>
      <c r="R20" s="168">
        <f t="shared" si="1"/>
        <v>419</v>
      </c>
      <c r="S20" s="168">
        <f t="shared" si="0"/>
        <v>55651</v>
      </c>
    </row>
    <row r="21" spans="1:19" x14ac:dyDescent="0.25">
      <c r="A21" s="136" t="s">
        <v>84</v>
      </c>
      <c r="B21" s="190">
        <v>0</v>
      </c>
      <c r="C21" s="190">
        <v>0</v>
      </c>
      <c r="D21" s="203">
        <v>146</v>
      </c>
      <c r="E21" s="204">
        <v>8</v>
      </c>
      <c r="F21" s="192">
        <v>22</v>
      </c>
      <c r="G21" s="190">
        <v>0</v>
      </c>
      <c r="H21" s="190">
        <v>8</v>
      </c>
      <c r="I21" s="190">
        <v>68</v>
      </c>
      <c r="J21" s="190">
        <v>30</v>
      </c>
      <c r="K21" s="190">
        <v>116</v>
      </c>
      <c r="L21" s="190">
        <v>43</v>
      </c>
      <c r="M21" s="190">
        <v>10</v>
      </c>
      <c r="N21" s="165">
        <v>46</v>
      </c>
      <c r="O21" s="190">
        <v>0</v>
      </c>
      <c r="P21" s="165">
        <v>12</v>
      </c>
      <c r="Q21" s="190">
        <v>0</v>
      </c>
      <c r="R21" s="190">
        <v>0</v>
      </c>
      <c r="S21" s="190">
        <f t="shared" si="0"/>
        <v>509</v>
      </c>
    </row>
    <row r="22" spans="1:19" x14ac:dyDescent="0.25">
      <c r="A22" s="136" t="s">
        <v>85</v>
      </c>
      <c r="B22" s="190">
        <v>0</v>
      </c>
      <c r="C22" s="190">
        <v>0</v>
      </c>
      <c r="D22" s="203">
        <v>0</v>
      </c>
      <c r="E22" s="191">
        <v>0</v>
      </c>
      <c r="F22" s="192">
        <v>0</v>
      </c>
      <c r="G22" s="190">
        <v>8</v>
      </c>
      <c r="H22" s="190">
        <v>0</v>
      </c>
      <c r="I22" s="190">
        <v>12</v>
      </c>
      <c r="J22" s="190">
        <v>0</v>
      </c>
      <c r="K22" s="190">
        <v>40</v>
      </c>
      <c r="L22" s="190">
        <v>25</v>
      </c>
      <c r="M22" s="190">
        <v>0</v>
      </c>
      <c r="N22" s="165">
        <v>36</v>
      </c>
      <c r="O22" s="190">
        <v>0</v>
      </c>
      <c r="P22" s="165">
        <v>13</v>
      </c>
      <c r="Q22" s="190">
        <v>0</v>
      </c>
      <c r="R22" s="190">
        <v>0</v>
      </c>
      <c r="S22" s="190">
        <f t="shared" si="0"/>
        <v>134</v>
      </c>
    </row>
    <row r="23" spans="1:19" x14ac:dyDescent="0.25">
      <c r="A23" s="136" t="s">
        <v>200</v>
      </c>
      <c r="B23" s="190">
        <v>0</v>
      </c>
      <c r="C23" s="190">
        <v>0</v>
      </c>
      <c r="D23" s="203">
        <v>110</v>
      </c>
      <c r="E23" s="191">
        <v>0</v>
      </c>
      <c r="F23" s="192">
        <v>55</v>
      </c>
      <c r="G23" s="190">
        <v>59</v>
      </c>
      <c r="H23" s="190">
        <v>22</v>
      </c>
      <c r="I23" s="190">
        <v>116</v>
      </c>
      <c r="J23" s="190">
        <v>0</v>
      </c>
      <c r="K23" s="190">
        <v>153</v>
      </c>
      <c r="L23" s="190">
        <v>122</v>
      </c>
      <c r="M23" s="190">
        <v>13</v>
      </c>
      <c r="N23" s="165">
        <v>140</v>
      </c>
      <c r="O23" s="190">
        <v>0</v>
      </c>
      <c r="P23" s="165">
        <v>26</v>
      </c>
      <c r="Q23" s="190">
        <v>12</v>
      </c>
      <c r="R23" s="190">
        <v>7</v>
      </c>
      <c r="S23" s="190">
        <f t="shared" si="0"/>
        <v>835</v>
      </c>
    </row>
    <row r="24" spans="1:19" x14ac:dyDescent="0.25">
      <c r="A24" s="136" t="s">
        <v>86</v>
      </c>
      <c r="B24" s="190">
        <v>0</v>
      </c>
      <c r="C24" s="190">
        <v>0</v>
      </c>
      <c r="D24" s="203">
        <v>89</v>
      </c>
      <c r="E24" s="191">
        <v>6</v>
      </c>
      <c r="F24" s="192">
        <v>26</v>
      </c>
      <c r="G24" s="190">
        <v>0</v>
      </c>
      <c r="H24" s="190">
        <v>15</v>
      </c>
      <c r="I24" s="190">
        <v>36</v>
      </c>
      <c r="J24" s="190">
        <v>0</v>
      </c>
      <c r="K24" s="190">
        <v>65</v>
      </c>
      <c r="L24" s="190">
        <v>54</v>
      </c>
      <c r="M24" s="190">
        <v>0</v>
      </c>
      <c r="N24" s="165">
        <v>73</v>
      </c>
      <c r="O24" s="190">
        <v>0</v>
      </c>
      <c r="P24" s="165">
        <v>24</v>
      </c>
      <c r="Q24" s="190">
        <v>0</v>
      </c>
      <c r="R24" s="190">
        <v>0</v>
      </c>
      <c r="S24" s="190">
        <f t="shared" si="0"/>
        <v>388</v>
      </c>
    </row>
    <row r="25" spans="1:19" x14ac:dyDescent="0.25">
      <c r="A25" s="136" t="s">
        <v>87</v>
      </c>
      <c r="B25" s="190">
        <v>0</v>
      </c>
      <c r="C25" s="190">
        <v>0</v>
      </c>
      <c r="D25" s="203">
        <v>10</v>
      </c>
      <c r="E25" s="191">
        <v>10</v>
      </c>
      <c r="F25" s="192">
        <v>0</v>
      </c>
      <c r="G25" s="190">
        <v>30</v>
      </c>
      <c r="H25" s="190">
        <v>0</v>
      </c>
      <c r="I25" s="190">
        <v>21</v>
      </c>
      <c r="J25" s="190">
        <v>0</v>
      </c>
      <c r="K25" s="190">
        <v>19</v>
      </c>
      <c r="L25" s="190">
        <v>0</v>
      </c>
      <c r="M25" s="190">
        <v>0</v>
      </c>
      <c r="N25" s="165">
        <v>20</v>
      </c>
      <c r="O25" s="190">
        <v>0</v>
      </c>
      <c r="P25" s="165">
        <v>0</v>
      </c>
      <c r="Q25" s="190">
        <v>0</v>
      </c>
      <c r="R25" s="190">
        <v>0</v>
      </c>
      <c r="S25" s="190">
        <f t="shared" si="0"/>
        <v>110</v>
      </c>
    </row>
    <row r="26" spans="1:19" x14ac:dyDescent="0.25">
      <c r="A26" s="166" t="s">
        <v>201</v>
      </c>
      <c r="B26" s="168">
        <f>SUM(B20:B25)</f>
        <v>61</v>
      </c>
      <c r="C26" s="168">
        <f t="shared" ref="C26:R26" si="2">SUM(C20:C25)</f>
        <v>5</v>
      </c>
      <c r="D26" s="167">
        <f>SUM(D20:D25)</f>
        <v>8804</v>
      </c>
      <c r="E26" s="207">
        <f>SUM(E20:E25)</f>
        <v>1205</v>
      </c>
      <c r="F26" s="168">
        <f t="shared" si="2"/>
        <v>790</v>
      </c>
      <c r="G26" s="168">
        <f t="shared" si="2"/>
        <v>4222</v>
      </c>
      <c r="H26" s="168">
        <f t="shared" si="2"/>
        <v>1199</v>
      </c>
      <c r="I26" s="168">
        <f t="shared" si="2"/>
        <v>6854</v>
      </c>
      <c r="J26" s="168">
        <f t="shared" si="2"/>
        <v>481</v>
      </c>
      <c r="K26" s="168">
        <f t="shared" si="2"/>
        <v>13901</v>
      </c>
      <c r="L26" s="168">
        <f t="shared" si="2"/>
        <v>6143</v>
      </c>
      <c r="M26" s="168">
        <f t="shared" si="2"/>
        <v>1720</v>
      </c>
      <c r="N26" s="168">
        <f t="shared" si="2"/>
        <v>7701</v>
      </c>
      <c r="O26" s="168">
        <f t="shared" si="2"/>
        <v>328</v>
      </c>
      <c r="P26" s="168">
        <f t="shared" si="2"/>
        <v>2931</v>
      </c>
      <c r="Q26" s="168">
        <f t="shared" si="2"/>
        <v>856</v>
      </c>
      <c r="R26" s="168">
        <f t="shared" si="2"/>
        <v>426</v>
      </c>
      <c r="S26" s="168">
        <f t="shared" si="0"/>
        <v>57627</v>
      </c>
    </row>
    <row r="28" spans="1:19" x14ac:dyDescent="0.25">
      <c r="A28" s="136" t="s">
        <v>215</v>
      </c>
    </row>
    <row r="32" spans="1:19" x14ac:dyDescent="0.25">
      <c r="I32" s="165"/>
    </row>
  </sheetData>
  <customSheetViews>
    <customSheetView guid="{5C1AC1D3-85B3-4E04-85A0-6DC6BB9B9281}">
      <selection sqref="A1:J1"/>
      <pageMargins left="0.7" right="0.7" top="0.75" bottom="0.75" header="0.3" footer="0.3"/>
      <pageSetup paperSize="9" orientation="portrait" horizontalDpi="300" verticalDpi="300" r:id="rId1"/>
    </customSheetView>
    <customSheetView guid="{7EC37734-A9CE-4FFC-AA9D-42870EAB5D9B}">
      <selection activeCell="R26" sqref="B26:R26"/>
      <pageMargins left="0.7" right="0.7" top="0.75" bottom="0.75" header="0.3" footer="0.3"/>
      <pageSetup paperSize="9" orientation="portrait" horizontalDpi="300" verticalDpi="300" r:id="rId2"/>
    </customSheetView>
  </customSheetViews>
  <mergeCells count="23">
    <mergeCell ref="A1:J1"/>
    <mergeCell ref="A4:A6"/>
    <mergeCell ref="B4:G4"/>
    <mergeCell ref="H4:I4"/>
    <mergeCell ref="J4:N4"/>
    <mergeCell ref="L5:L6"/>
    <mergeCell ref="M5:M6"/>
    <mergeCell ref="N5:N6"/>
    <mergeCell ref="A2:J2"/>
    <mergeCell ref="S4:S6"/>
    <mergeCell ref="B5:B6"/>
    <mergeCell ref="C5:C6"/>
    <mergeCell ref="D5:F5"/>
    <mergeCell ref="G5:G6"/>
    <mergeCell ref="H5:H6"/>
    <mergeCell ref="I5:I6"/>
    <mergeCell ref="J5:J6"/>
    <mergeCell ref="K5:K6"/>
    <mergeCell ref="O5:O6"/>
    <mergeCell ref="P5:P6"/>
    <mergeCell ref="Q5:Q6"/>
    <mergeCell ref="R5:R6"/>
    <mergeCell ref="O4:R4"/>
  </mergeCells>
  <hyperlinks>
    <hyperlink ref="S1" location="Sommaire!A1" display="sommaire"/>
  </hyperlinks>
  <pageMargins left="0.7" right="0.7" top="0.75" bottom="0.75" header="0.3" footer="0.3"/>
  <pageSetup paperSize="9" orientation="portrait" horizontalDpi="300" verticalDpi="300"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4" tint="0.39997558519241921"/>
  </sheetPr>
  <dimension ref="A1:T39"/>
  <sheetViews>
    <sheetView showGridLines="0" workbookViewId="0">
      <selection sqref="A1:J1"/>
    </sheetView>
  </sheetViews>
  <sheetFormatPr baseColWidth="10" defaultColWidth="9.140625" defaultRowHeight="15" x14ac:dyDescent="0.25"/>
  <cols>
    <col min="1" max="1" width="29.7109375" style="170" customWidth="1"/>
    <col min="2" max="2" width="14.5703125" style="170" customWidth="1"/>
    <col min="3" max="3" width="9.28515625" style="170" customWidth="1"/>
    <col min="4" max="4" width="11.28515625" style="170" customWidth="1"/>
    <col min="5" max="5" width="10.140625" style="170" customWidth="1"/>
    <col min="6" max="6" width="9.85546875" style="170" customWidth="1"/>
    <col min="7" max="7" width="9.140625" style="170"/>
    <col min="8" max="8" width="13" style="170" customWidth="1"/>
    <col min="9" max="9" width="10.5703125" style="170" customWidth="1"/>
    <col min="10" max="10" width="9.7109375" style="170" customWidth="1"/>
    <col min="11" max="11" width="11.42578125" style="170" customWidth="1"/>
    <col min="12" max="12" width="10.140625" style="170" customWidth="1"/>
    <col min="13" max="13" width="12.28515625" style="170" customWidth="1"/>
    <col min="14" max="14" width="10.28515625" style="170" customWidth="1"/>
    <col min="15" max="15" width="10.5703125" style="170" customWidth="1"/>
    <col min="16" max="17" width="9.140625" style="170"/>
    <col min="18" max="18" width="10.140625" style="170" customWidth="1"/>
    <col min="19" max="16384" width="9.140625" style="170"/>
  </cols>
  <sheetData>
    <row r="1" spans="1:20" s="143" customFormat="1" ht="15.75" x14ac:dyDescent="0.25">
      <c r="A1" s="323" t="s">
        <v>286</v>
      </c>
      <c r="B1" s="323"/>
      <c r="C1" s="323"/>
      <c r="D1" s="323"/>
      <c r="E1" s="323"/>
      <c r="F1" s="323"/>
      <c r="G1" s="323"/>
      <c r="H1" s="323"/>
      <c r="I1" s="323"/>
      <c r="J1" s="323"/>
      <c r="S1" s="171" t="s">
        <v>128</v>
      </c>
    </row>
    <row r="2" spans="1:20" s="143" customFormat="1" ht="41.25" customHeight="1" x14ac:dyDescent="0.25">
      <c r="A2" s="324" t="s">
        <v>302</v>
      </c>
      <c r="B2" s="324"/>
      <c r="C2" s="324"/>
      <c r="D2" s="324"/>
      <c r="E2" s="324"/>
      <c r="F2" s="324"/>
      <c r="G2" s="324"/>
      <c r="H2" s="324"/>
      <c r="I2" s="324"/>
      <c r="J2" s="324"/>
    </row>
    <row r="3" spans="1:20" s="143" customFormat="1" x14ac:dyDescent="0.25">
      <c r="A3" s="172"/>
      <c r="B3" s="172"/>
      <c r="C3" s="172"/>
      <c r="D3" s="172"/>
      <c r="E3" s="172"/>
      <c r="F3" s="172"/>
      <c r="G3" s="162"/>
    </row>
    <row r="4" spans="1:20" s="208" customFormat="1" ht="21" customHeight="1" x14ac:dyDescent="0.25">
      <c r="A4" s="361"/>
      <c r="B4" s="362" t="s">
        <v>217</v>
      </c>
      <c r="C4" s="363"/>
      <c r="D4" s="363"/>
      <c r="E4" s="363"/>
      <c r="F4" s="363"/>
      <c r="G4" s="364"/>
      <c r="H4" s="360" t="s">
        <v>218</v>
      </c>
      <c r="I4" s="360"/>
      <c r="J4" s="326" t="s">
        <v>221</v>
      </c>
      <c r="K4" s="328"/>
      <c r="L4" s="328"/>
      <c r="M4" s="328"/>
      <c r="N4" s="327"/>
      <c r="O4" s="360" t="s">
        <v>222</v>
      </c>
      <c r="P4" s="360"/>
      <c r="Q4" s="360"/>
      <c r="R4" s="360"/>
      <c r="S4" s="311" t="s">
        <v>29</v>
      </c>
    </row>
    <row r="5" spans="1:20" s="197" customFormat="1" x14ac:dyDescent="0.25">
      <c r="A5" s="361"/>
      <c r="B5" s="329" t="s">
        <v>103</v>
      </c>
      <c r="C5" s="334" t="s">
        <v>104</v>
      </c>
      <c r="D5" s="365" t="s">
        <v>106</v>
      </c>
      <c r="E5" s="366"/>
      <c r="F5" s="367"/>
      <c r="G5" s="309" t="s">
        <v>108</v>
      </c>
      <c r="H5" s="309" t="s">
        <v>111</v>
      </c>
      <c r="I5" s="309" t="s">
        <v>113</v>
      </c>
      <c r="J5" s="309" t="s">
        <v>114</v>
      </c>
      <c r="K5" s="309" t="s">
        <v>115</v>
      </c>
      <c r="L5" s="309" t="s">
        <v>116</v>
      </c>
      <c r="M5" s="309" t="s">
        <v>204</v>
      </c>
      <c r="N5" s="309" t="s">
        <v>118</v>
      </c>
      <c r="O5" s="309" t="s">
        <v>119</v>
      </c>
      <c r="P5" s="309" t="s">
        <v>120</v>
      </c>
      <c r="Q5" s="309" t="s">
        <v>121</v>
      </c>
      <c r="R5" s="309" t="s">
        <v>122</v>
      </c>
      <c r="S5" s="312"/>
    </row>
    <row r="6" spans="1:20" s="197" customFormat="1" ht="45" x14ac:dyDescent="0.25">
      <c r="A6" s="361"/>
      <c r="B6" s="330"/>
      <c r="C6" s="335"/>
      <c r="D6" s="194" t="s">
        <v>6</v>
      </c>
      <c r="E6" s="195" t="s">
        <v>7</v>
      </c>
      <c r="F6" s="196" t="s">
        <v>8</v>
      </c>
      <c r="G6" s="330"/>
      <c r="H6" s="310"/>
      <c r="I6" s="310"/>
      <c r="J6" s="310"/>
      <c r="K6" s="310"/>
      <c r="L6" s="310"/>
      <c r="M6" s="310"/>
      <c r="N6" s="310"/>
      <c r="O6" s="310"/>
      <c r="P6" s="310"/>
      <c r="Q6" s="310"/>
      <c r="R6" s="310"/>
      <c r="S6" s="313"/>
    </row>
    <row r="7" spans="1:20" x14ac:dyDescent="0.25">
      <c r="A7" s="176" t="s">
        <v>70</v>
      </c>
      <c r="B7" s="178">
        <v>4</v>
      </c>
      <c r="C7" s="179">
        <v>1</v>
      </c>
      <c r="D7" s="209">
        <v>1308</v>
      </c>
      <c r="E7" s="210">
        <v>449</v>
      </c>
      <c r="F7" s="211">
        <v>46</v>
      </c>
      <c r="G7" s="179">
        <v>154</v>
      </c>
      <c r="H7" s="178">
        <v>83</v>
      </c>
      <c r="I7" s="179">
        <v>383</v>
      </c>
      <c r="J7" s="178">
        <v>8</v>
      </c>
      <c r="K7" s="179">
        <v>429</v>
      </c>
      <c r="L7" s="178">
        <v>150</v>
      </c>
      <c r="M7" s="179">
        <v>131</v>
      </c>
      <c r="N7" s="178">
        <v>245</v>
      </c>
      <c r="O7" s="179">
        <v>12</v>
      </c>
      <c r="P7" s="178">
        <v>137</v>
      </c>
      <c r="Q7" s="179">
        <v>31</v>
      </c>
      <c r="R7" s="178">
        <v>9</v>
      </c>
      <c r="S7" s="178">
        <f>SUM(B7:R7)</f>
        <v>3580</v>
      </c>
      <c r="T7" s="182"/>
    </row>
    <row r="8" spans="1:20" x14ac:dyDescent="0.25">
      <c r="A8" s="176" t="s">
        <v>71</v>
      </c>
      <c r="B8" s="178">
        <v>0</v>
      </c>
      <c r="C8" s="179">
        <v>0</v>
      </c>
      <c r="D8" s="212">
        <v>179</v>
      </c>
      <c r="E8" s="213">
        <v>34</v>
      </c>
      <c r="F8" s="211">
        <v>6</v>
      </c>
      <c r="G8" s="179">
        <v>122</v>
      </c>
      <c r="H8" s="178">
        <v>11</v>
      </c>
      <c r="I8" s="179">
        <v>75</v>
      </c>
      <c r="J8" s="178">
        <v>13</v>
      </c>
      <c r="K8" s="179">
        <v>112</v>
      </c>
      <c r="L8" s="178">
        <v>55</v>
      </c>
      <c r="M8" s="179">
        <v>48</v>
      </c>
      <c r="N8" s="178">
        <v>75</v>
      </c>
      <c r="O8" s="179">
        <v>6</v>
      </c>
      <c r="P8" s="178">
        <v>25</v>
      </c>
      <c r="Q8" s="179">
        <v>13</v>
      </c>
      <c r="R8" s="178">
        <v>5</v>
      </c>
      <c r="S8" s="178">
        <f t="shared" ref="S8:S26" si="0">SUM(B8:R8)</f>
        <v>779</v>
      </c>
      <c r="T8" s="182"/>
    </row>
    <row r="9" spans="1:20" x14ac:dyDescent="0.25">
      <c r="A9" s="176" t="s">
        <v>72</v>
      </c>
      <c r="B9" s="178">
        <v>0</v>
      </c>
      <c r="C9" s="179">
        <v>0</v>
      </c>
      <c r="D9" s="212">
        <v>347</v>
      </c>
      <c r="E9" s="213">
        <v>15</v>
      </c>
      <c r="F9" s="211">
        <v>51</v>
      </c>
      <c r="G9" s="179">
        <v>159</v>
      </c>
      <c r="H9" s="178">
        <v>22</v>
      </c>
      <c r="I9" s="179">
        <v>126</v>
      </c>
      <c r="J9" s="178">
        <v>24</v>
      </c>
      <c r="K9" s="179">
        <v>205</v>
      </c>
      <c r="L9" s="178">
        <v>49</v>
      </c>
      <c r="M9" s="179">
        <v>64</v>
      </c>
      <c r="N9" s="178">
        <v>92</v>
      </c>
      <c r="O9" s="179">
        <v>4</v>
      </c>
      <c r="P9" s="178">
        <v>64</v>
      </c>
      <c r="Q9" s="179">
        <v>13</v>
      </c>
      <c r="R9" s="178">
        <v>5</v>
      </c>
      <c r="S9" s="178">
        <f t="shared" si="0"/>
        <v>1240</v>
      </c>
      <c r="T9" s="182"/>
    </row>
    <row r="10" spans="1:20" x14ac:dyDescent="0.25">
      <c r="A10" s="176" t="s">
        <v>205</v>
      </c>
      <c r="B10" s="178">
        <v>2</v>
      </c>
      <c r="C10" s="179">
        <v>0</v>
      </c>
      <c r="D10" s="212">
        <v>130</v>
      </c>
      <c r="E10" s="213">
        <v>4</v>
      </c>
      <c r="F10" s="211">
        <v>20</v>
      </c>
      <c r="G10" s="179">
        <v>64</v>
      </c>
      <c r="H10" s="178">
        <v>16</v>
      </c>
      <c r="I10" s="179">
        <v>137</v>
      </c>
      <c r="J10" s="178">
        <v>9</v>
      </c>
      <c r="K10" s="179">
        <v>132</v>
      </c>
      <c r="L10" s="178">
        <v>36</v>
      </c>
      <c r="M10" s="179">
        <v>51</v>
      </c>
      <c r="N10" s="178">
        <v>67</v>
      </c>
      <c r="O10" s="179">
        <v>0</v>
      </c>
      <c r="P10" s="178">
        <v>12</v>
      </c>
      <c r="Q10" s="179">
        <v>9</v>
      </c>
      <c r="R10" s="178">
        <v>0</v>
      </c>
      <c r="S10" s="178">
        <f t="shared" si="0"/>
        <v>689</v>
      </c>
      <c r="T10" s="182"/>
    </row>
    <row r="11" spans="1:20" x14ac:dyDescent="0.25">
      <c r="A11" s="176" t="s">
        <v>74</v>
      </c>
      <c r="B11" s="178">
        <v>0</v>
      </c>
      <c r="C11" s="179">
        <v>0</v>
      </c>
      <c r="D11" s="212">
        <v>6</v>
      </c>
      <c r="E11" s="213">
        <v>0</v>
      </c>
      <c r="F11" s="211">
        <v>4</v>
      </c>
      <c r="G11" s="179">
        <v>6</v>
      </c>
      <c r="H11" s="178">
        <v>0</v>
      </c>
      <c r="I11" s="179">
        <v>7</v>
      </c>
      <c r="J11" s="178">
        <v>0</v>
      </c>
      <c r="K11" s="179">
        <v>9</v>
      </c>
      <c r="L11" s="178">
        <v>6</v>
      </c>
      <c r="M11" s="179">
        <v>0</v>
      </c>
      <c r="N11" s="178">
        <v>4</v>
      </c>
      <c r="O11" s="179">
        <v>0</v>
      </c>
      <c r="P11" s="178">
        <v>2</v>
      </c>
      <c r="Q11" s="179">
        <v>0</v>
      </c>
      <c r="R11" s="178">
        <v>0</v>
      </c>
      <c r="S11" s="178">
        <f t="shared" si="0"/>
        <v>44</v>
      </c>
      <c r="T11" s="182"/>
    </row>
    <row r="12" spans="1:20" x14ac:dyDescent="0.25">
      <c r="A12" s="176" t="s">
        <v>198</v>
      </c>
      <c r="B12" s="178">
        <v>8</v>
      </c>
      <c r="C12" s="179">
        <v>0</v>
      </c>
      <c r="D12" s="212">
        <v>359</v>
      </c>
      <c r="E12" s="213">
        <v>134</v>
      </c>
      <c r="F12" s="211">
        <v>0</v>
      </c>
      <c r="G12" s="179">
        <v>136</v>
      </c>
      <c r="H12" s="178">
        <v>43</v>
      </c>
      <c r="I12" s="179">
        <v>208</v>
      </c>
      <c r="J12" s="178">
        <v>22</v>
      </c>
      <c r="K12" s="179">
        <v>334</v>
      </c>
      <c r="L12" s="178">
        <v>154</v>
      </c>
      <c r="M12" s="179">
        <v>125</v>
      </c>
      <c r="N12" s="178">
        <v>142</v>
      </c>
      <c r="O12" s="179">
        <v>7</v>
      </c>
      <c r="P12" s="178">
        <v>74</v>
      </c>
      <c r="Q12" s="179">
        <v>29</v>
      </c>
      <c r="R12" s="178">
        <v>1</v>
      </c>
      <c r="S12" s="178">
        <f t="shared" si="0"/>
        <v>1776</v>
      </c>
      <c r="T12" s="182"/>
    </row>
    <row r="13" spans="1:20" x14ac:dyDescent="0.25">
      <c r="A13" s="176" t="s">
        <v>76</v>
      </c>
      <c r="B13" s="178">
        <v>0</v>
      </c>
      <c r="C13" s="179">
        <v>0</v>
      </c>
      <c r="D13" s="212">
        <v>557</v>
      </c>
      <c r="E13" s="213">
        <v>69</v>
      </c>
      <c r="F13" s="211">
        <v>68</v>
      </c>
      <c r="G13" s="179">
        <v>168</v>
      </c>
      <c r="H13" s="178">
        <v>51</v>
      </c>
      <c r="I13" s="179">
        <v>270</v>
      </c>
      <c r="J13" s="178">
        <v>8</v>
      </c>
      <c r="K13" s="179">
        <v>387</v>
      </c>
      <c r="L13" s="178">
        <v>97</v>
      </c>
      <c r="M13" s="179">
        <v>61</v>
      </c>
      <c r="N13" s="178">
        <v>245</v>
      </c>
      <c r="O13" s="179">
        <v>13</v>
      </c>
      <c r="P13" s="178">
        <v>93</v>
      </c>
      <c r="Q13" s="179">
        <v>20</v>
      </c>
      <c r="R13" s="178">
        <v>7</v>
      </c>
      <c r="S13" s="178">
        <f t="shared" si="0"/>
        <v>2114</v>
      </c>
      <c r="T13" s="182"/>
    </row>
    <row r="14" spans="1:20" x14ac:dyDescent="0.25">
      <c r="A14" s="176" t="s">
        <v>206</v>
      </c>
      <c r="B14" s="178">
        <v>7</v>
      </c>
      <c r="C14" s="179">
        <v>0</v>
      </c>
      <c r="D14" s="212">
        <v>908</v>
      </c>
      <c r="E14" s="213">
        <v>94</v>
      </c>
      <c r="F14" s="211">
        <v>23</v>
      </c>
      <c r="G14" s="179">
        <v>158</v>
      </c>
      <c r="H14" s="178">
        <v>51</v>
      </c>
      <c r="I14" s="179">
        <v>395</v>
      </c>
      <c r="J14" s="178">
        <v>9</v>
      </c>
      <c r="K14" s="179">
        <v>758</v>
      </c>
      <c r="L14" s="178">
        <v>565</v>
      </c>
      <c r="M14" s="179">
        <v>146</v>
      </c>
      <c r="N14" s="178">
        <v>348</v>
      </c>
      <c r="O14" s="179">
        <v>41</v>
      </c>
      <c r="P14" s="178">
        <v>280</v>
      </c>
      <c r="Q14" s="179">
        <v>52</v>
      </c>
      <c r="R14" s="178">
        <v>40</v>
      </c>
      <c r="S14" s="178">
        <f t="shared" si="0"/>
        <v>3875</v>
      </c>
      <c r="T14" s="182"/>
    </row>
    <row r="15" spans="1:20" x14ac:dyDescent="0.25">
      <c r="A15" s="176" t="s">
        <v>78</v>
      </c>
      <c r="B15" s="178">
        <v>3</v>
      </c>
      <c r="C15" s="179">
        <v>0</v>
      </c>
      <c r="D15" s="212">
        <v>345</v>
      </c>
      <c r="E15" s="213">
        <v>14</v>
      </c>
      <c r="F15" s="211">
        <v>47</v>
      </c>
      <c r="G15" s="179">
        <v>83</v>
      </c>
      <c r="H15" s="178">
        <v>15</v>
      </c>
      <c r="I15" s="179">
        <v>100</v>
      </c>
      <c r="J15" s="178">
        <v>10</v>
      </c>
      <c r="K15" s="179">
        <v>146</v>
      </c>
      <c r="L15" s="178">
        <v>31</v>
      </c>
      <c r="M15" s="179">
        <v>42</v>
      </c>
      <c r="N15" s="178">
        <v>78</v>
      </c>
      <c r="O15" s="179">
        <v>1</v>
      </c>
      <c r="P15" s="178">
        <v>45</v>
      </c>
      <c r="Q15" s="179">
        <v>6</v>
      </c>
      <c r="R15" s="178">
        <v>7</v>
      </c>
      <c r="S15" s="178">
        <f t="shared" si="0"/>
        <v>973</v>
      </c>
      <c r="T15" s="182"/>
    </row>
    <row r="16" spans="1:20" x14ac:dyDescent="0.25">
      <c r="A16" s="176" t="s">
        <v>79</v>
      </c>
      <c r="B16" s="178">
        <v>4</v>
      </c>
      <c r="C16" s="179">
        <v>0</v>
      </c>
      <c r="D16" s="212">
        <v>658</v>
      </c>
      <c r="E16" s="213">
        <v>132</v>
      </c>
      <c r="F16" s="211">
        <v>51</v>
      </c>
      <c r="G16" s="179">
        <v>174</v>
      </c>
      <c r="H16" s="178">
        <v>51</v>
      </c>
      <c r="I16" s="179">
        <v>283</v>
      </c>
      <c r="J16" s="178">
        <v>19</v>
      </c>
      <c r="K16" s="179">
        <v>366</v>
      </c>
      <c r="L16" s="178">
        <v>88</v>
      </c>
      <c r="M16" s="179">
        <v>130</v>
      </c>
      <c r="N16" s="178">
        <v>155</v>
      </c>
      <c r="O16" s="179">
        <v>7</v>
      </c>
      <c r="P16" s="178">
        <v>88</v>
      </c>
      <c r="Q16" s="179">
        <v>24</v>
      </c>
      <c r="R16" s="178">
        <v>16</v>
      </c>
      <c r="S16" s="178">
        <f t="shared" si="0"/>
        <v>2246</v>
      </c>
      <c r="T16" s="182"/>
    </row>
    <row r="17" spans="1:20" x14ac:dyDescent="0.25">
      <c r="A17" s="176" t="s">
        <v>80</v>
      </c>
      <c r="B17" s="178">
        <v>14</v>
      </c>
      <c r="C17" s="179">
        <v>0</v>
      </c>
      <c r="D17" s="212">
        <v>656</v>
      </c>
      <c r="E17" s="213">
        <v>115</v>
      </c>
      <c r="F17" s="211">
        <v>61</v>
      </c>
      <c r="G17" s="179">
        <v>87</v>
      </c>
      <c r="H17" s="178">
        <v>37</v>
      </c>
      <c r="I17" s="179">
        <v>296</v>
      </c>
      <c r="J17" s="178">
        <v>13</v>
      </c>
      <c r="K17" s="179">
        <v>312</v>
      </c>
      <c r="L17" s="178">
        <v>92</v>
      </c>
      <c r="M17" s="179">
        <v>120</v>
      </c>
      <c r="N17" s="178">
        <v>117</v>
      </c>
      <c r="O17" s="179">
        <v>24</v>
      </c>
      <c r="P17" s="178">
        <v>74</v>
      </c>
      <c r="Q17" s="179">
        <v>15</v>
      </c>
      <c r="R17" s="178">
        <v>20</v>
      </c>
      <c r="S17" s="178">
        <f t="shared" si="0"/>
        <v>2053</v>
      </c>
      <c r="T17" s="182"/>
    </row>
    <row r="18" spans="1:20" x14ac:dyDescent="0.25">
      <c r="A18" s="176" t="s">
        <v>199</v>
      </c>
      <c r="B18" s="178">
        <v>1</v>
      </c>
      <c r="C18" s="179">
        <v>0</v>
      </c>
      <c r="D18" s="212">
        <v>257</v>
      </c>
      <c r="E18" s="213">
        <v>40</v>
      </c>
      <c r="F18" s="211">
        <v>71</v>
      </c>
      <c r="G18" s="179">
        <v>69</v>
      </c>
      <c r="H18" s="178">
        <v>22</v>
      </c>
      <c r="I18" s="179">
        <v>80</v>
      </c>
      <c r="J18" s="178">
        <v>0</v>
      </c>
      <c r="K18" s="179">
        <v>130</v>
      </c>
      <c r="L18" s="178">
        <v>94</v>
      </c>
      <c r="M18" s="179">
        <v>102</v>
      </c>
      <c r="N18" s="178">
        <v>104</v>
      </c>
      <c r="O18" s="179">
        <v>11</v>
      </c>
      <c r="P18" s="178">
        <v>41</v>
      </c>
      <c r="Q18" s="179">
        <v>19</v>
      </c>
      <c r="R18" s="178">
        <v>11</v>
      </c>
      <c r="S18" s="178">
        <f t="shared" si="0"/>
        <v>1052</v>
      </c>
      <c r="T18" s="182"/>
    </row>
    <row r="19" spans="1:20" x14ac:dyDescent="0.25">
      <c r="A19" s="176" t="s">
        <v>82</v>
      </c>
      <c r="B19" s="178">
        <v>7</v>
      </c>
      <c r="C19" s="179">
        <v>0</v>
      </c>
      <c r="D19" s="212">
        <v>408</v>
      </c>
      <c r="E19" s="213">
        <v>29</v>
      </c>
      <c r="F19" s="211">
        <v>67</v>
      </c>
      <c r="G19" s="179">
        <v>80</v>
      </c>
      <c r="H19" s="178">
        <v>15</v>
      </c>
      <c r="I19" s="179">
        <v>184</v>
      </c>
      <c r="J19" s="178">
        <v>7</v>
      </c>
      <c r="K19" s="179">
        <v>294</v>
      </c>
      <c r="L19" s="178">
        <v>101</v>
      </c>
      <c r="M19" s="179">
        <v>72</v>
      </c>
      <c r="N19" s="178">
        <v>140</v>
      </c>
      <c r="O19" s="179">
        <v>6</v>
      </c>
      <c r="P19" s="178">
        <v>126</v>
      </c>
      <c r="Q19" s="179">
        <v>22</v>
      </c>
      <c r="R19" s="178">
        <v>24</v>
      </c>
      <c r="S19" s="178">
        <f t="shared" si="0"/>
        <v>1582</v>
      </c>
      <c r="T19" s="182"/>
    </row>
    <row r="20" spans="1:20" x14ac:dyDescent="0.25">
      <c r="A20" s="183" t="s">
        <v>83</v>
      </c>
      <c r="B20" s="185">
        <f>SUM(B7:B19)</f>
        <v>50</v>
      </c>
      <c r="C20" s="184">
        <f t="shared" ref="C20:R20" si="1">SUM(C7:C19)</f>
        <v>1</v>
      </c>
      <c r="D20" s="214">
        <f>SUM(D7:D19)</f>
        <v>6118</v>
      </c>
      <c r="E20" s="215">
        <f>SUM(E7:E19)</f>
        <v>1129</v>
      </c>
      <c r="F20" s="185">
        <f t="shared" si="1"/>
        <v>515</v>
      </c>
      <c r="G20" s="185">
        <f t="shared" si="1"/>
        <v>1460</v>
      </c>
      <c r="H20" s="185">
        <f t="shared" si="1"/>
        <v>417</v>
      </c>
      <c r="I20" s="185">
        <f t="shared" si="1"/>
        <v>2544</v>
      </c>
      <c r="J20" s="185">
        <f t="shared" si="1"/>
        <v>142</v>
      </c>
      <c r="K20" s="185">
        <f t="shared" si="1"/>
        <v>3614</v>
      </c>
      <c r="L20" s="185">
        <f t="shared" si="1"/>
        <v>1518</v>
      </c>
      <c r="M20" s="185">
        <f t="shared" si="1"/>
        <v>1092</v>
      </c>
      <c r="N20" s="185">
        <f t="shared" si="1"/>
        <v>1812</v>
      </c>
      <c r="O20" s="185">
        <f t="shared" si="1"/>
        <v>132</v>
      </c>
      <c r="P20" s="185">
        <f t="shared" si="1"/>
        <v>1061</v>
      </c>
      <c r="Q20" s="185">
        <f t="shared" si="1"/>
        <v>253</v>
      </c>
      <c r="R20" s="185">
        <f t="shared" si="1"/>
        <v>145</v>
      </c>
      <c r="S20" s="185">
        <f t="shared" si="0"/>
        <v>22003</v>
      </c>
      <c r="T20" s="182"/>
    </row>
    <row r="21" spans="1:20" x14ac:dyDescent="0.25">
      <c r="A21" s="176" t="s">
        <v>84</v>
      </c>
      <c r="B21" s="178">
        <v>0</v>
      </c>
      <c r="C21" s="179">
        <v>0</v>
      </c>
      <c r="D21" s="212">
        <v>62</v>
      </c>
      <c r="E21" s="213">
        <v>0</v>
      </c>
      <c r="F21" s="211">
        <v>5</v>
      </c>
      <c r="G21" s="179">
        <v>0</v>
      </c>
      <c r="H21" s="178">
        <v>6</v>
      </c>
      <c r="I21" s="179">
        <v>19</v>
      </c>
      <c r="J21" s="178">
        <v>0</v>
      </c>
      <c r="K21" s="179">
        <v>20</v>
      </c>
      <c r="L21" s="178">
        <v>4</v>
      </c>
      <c r="M21" s="179">
        <v>0</v>
      </c>
      <c r="N21" s="178">
        <v>9</v>
      </c>
      <c r="O21" s="179">
        <v>0</v>
      </c>
      <c r="P21" s="178">
        <v>9</v>
      </c>
      <c r="Q21" s="179">
        <v>0</v>
      </c>
      <c r="R21" s="178">
        <v>0</v>
      </c>
      <c r="S21" s="178">
        <f t="shared" si="0"/>
        <v>134</v>
      </c>
      <c r="T21" s="182"/>
    </row>
    <row r="22" spans="1:20" x14ac:dyDescent="0.25">
      <c r="A22" s="176" t="s">
        <v>85</v>
      </c>
      <c r="B22" s="178">
        <v>0</v>
      </c>
      <c r="C22" s="179">
        <v>0</v>
      </c>
      <c r="D22" s="212">
        <v>18</v>
      </c>
      <c r="E22" s="213">
        <v>0</v>
      </c>
      <c r="F22" s="211">
        <v>0</v>
      </c>
      <c r="G22" s="179">
        <v>0</v>
      </c>
      <c r="H22" s="178">
        <v>0</v>
      </c>
      <c r="I22" s="179">
        <v>0</v>
      </c>
      <c r="J22" s="178">
        <v>0</v>
      </c>
      <c r="K22" s="179">
        <v>3</v>
      </c>
      <c r="L22" s="178">
        <v>0</v>
      </c>
      <c r="M22" s="179">
        <v>0</v>
      </c>
      <c r="N22" s="178">
        <v>0</v>
      </c>
      <c r="O22" s="179">
        <v>0</v>
      </c>
      <c r="P22" s="178">
        <v>0</v>
      </c>
      <c r="Q22" s="179">
        <v>0</v>
      </c>
      <c r="R22" s="178">
        <v>0</v>
      </c>
      <c r="S22" s="178">
        <f t="shared" si="0"/>
        <v>21</v>
      </c>
      <c r="T22" s="182"/>
    </row>
    <row r="23" spans="1:20" x14ac:dyDescent="0.25">
      <c r="A23" s="176" t="s">
        <v>200</v>
      </c>
      <c r="B23" s="178">
        <v>0</v>
      </c>
      <c r="C23" s="179">
        <v>0</v>
      </c>
      <c r="D23" s="212">
        <v>69</v>
      </c>
      <c r="E23" s="213">
        <v>0</v>
      </c>
      <c r="F23" s="211">
        <v>26</v>
      </c>
      <c r="G23" s="179">
        <v>68</v>
      </c>
      <c r="H23" s="178">
        <v>19</v>
      </c>
      <c r="I23" s="179">
        <v>46</v>
      </c>
      <c r="J23" s="178">
        <v>3</v>
      </c>
      <c r="K23" s="179">
        <v>34</v>
      </c>
      <c r="L23" s="178">
        <v>20</v>
      </c>
      <c r="M23" s="179">
        <v>9</v>
      </c>
      <c r="N23" s="178">
        <v>22</v>
      </c>
      <c r="O23" s="179">
        <v>0</v>
      </c>
      <c r="P23" s="178">
        <v>18</v>
      </c>
      <c r="Q23" s="179">
        <v>11</v>
      </c>
      <c r="R23" s="178">
        <v>7</v>
      </c>
      <c r="S23" s="178">
        <f t="shared" si="0"/>
        <v>352</v>
      </c>
      <c r="T23" s="182"/>
    </row>
    <row r="24" spans="1:20" x14ac:dyDescent="0.25">
      <c r="A24" s="176" t="s">
        <v>86</v>
      </c>
      <c r="B24" s="178">
        <v>0</v>
      </c>
      <c r="C24" s="179">
        <v>0</v>
      </c>
      <c r="D24" s="212">
        <v>119</v>
      </c>
      <c r="E24" s="213">
        <v>14</v>
      </c>
      <c r="F24" s="211">
        <v>24</v>
      </c>
      <c r="G24" s="179">
        <v>0</v>
      </c>
      <c r="H24" s="178">
        <v>12</v>
      </c>
      <c r="I24" s="179">
        <v>13</v>
      </c>
      <c r="J24" s="178">
        <v>0</v>
      </c>
      <c r="K24" s="179">
        <v>18</v>
      </c>
      <c r="L24" s="178">
        <v>14</v>
      </c>
      <c r="M24" s="179">
        <v>0</v>
      </c>
      <c r="N24" s="178">
        <v>14</v>
      </c>
      <c r="O24" s="179">
        <v>0</v>
      </c>
      <c r="P24" s="178">
        <v>4</v>
      </c>
      <c r="Q24" s="179">
        <v>0</v>
      </c>
      <c r="R24" s="178">
        <v>0</v>
      </c>
      <c r="S24" s="178">
        <f t="shared" si="0"/>
        <v>232</v>
      </c>
      <c r="T24" s="182"/>
    </row>
    <row r="25" spans="1:20" x14ac:dyDescent="0.25">
      <c r="A25" s="176" t="s">
        <v>87</v>
      </c>
      <c r="B25" s="178">
        <v>0</v>
      </c>
      <c r="C25" s="179">
        <v>0</v>
      </c>
      <c r="D25" s="212">
        <v>0</v>
      </c>
      <c r="E25" s="213">
        <v>0</v>
      </c>
      <c r="F25" s="211">
        <v>0</v>
      </c>
      <c r="G25" s="179">
        <v>0</v>
      </c>
      <c r="H25" s="178">
        <v>0</v>
      </c>
      <c r="I25" s="179">
        <v>1</v>
      </c>
      <c r="J25" s="178">
        <v>0</v>
      </c>
      <c r="K25" s="179">
        <v>0</v>
      </c>
      <c r="L25" s="178">
        <v>0</v>
      </c>
      <c r="M25" s="179">
        <v>0</v>
      </c>
      <c r="N25" s="178">
        <v>0</v>
      </c>
      <c r="O25" s="179">
        <v>0</v>
      </c>
      <c r="P25" s="178">
        <v>0</v>
      </c>
      <c r="Q25" s="179">
        <v>0</v>
      </c>
      <c r="R25" s="178">
        <v>0</v>
      </c>
      <c r="S25" s="178">
        <f t="shared" si="0"/>
        <v>1</v>
      </c>
      <c r="T25" s="182"/>
    </row>
    <row r="26" spans="1:20" x14ac:dyDescent="0.25">
      <c r="A26" s="183" t="s">
        <v>201</v>
      </c>
      <c r="B26" s="185">
        <f>SUM(B20:B25)</f>
        <v>50</v>
      </c>
      <c r="C26" s="184">
        <f t="shared" ref="C26:R26" si="2">SUM(C20:C25)</f>
        <v>1</v>
      </c>
      <c r="D26" s="214">
        <f>SUM(D20:D25)</f>
        <v>6386</v>
      </c>
      <c r="E26" s="215">
        <f>SUM(E20:E25)</f>
        <v>1143</v>
      </c>
      <c r="F26" s="185">
        <f t="shared" si="2"/>
        <v>570</v>
      </c>
      <c r="G26" s="185">
        <f t="shared" si="2"/>
        <v>1528</v>
      </c>
      <c r="H26" s="185">
        <f t="shared" si="2"/>
        <v>454</v>
      </c>
      <c r="I26" s="185">
        <f t="shared" si="2"/>
        <v>2623</v>
      </c>
      <c r="J26" s="185">
        <f t="shared" si="2"/>
        <v>145</v>
      </c>
      <c r="K26" s="185">
        <f t="shared" si="2"/>
        <v>3689</v>
      </c>
      <c r="L26" s="185">
        <f t="shared" si="2"/>
        <v>1556</v>
      </c>
      <c r="M26" s="185">
        <f t="shared" si="2"/>
        <v>1101</v>
      </c>
      <c r="N26" s="185">
        <f t="shared" si="2"/>
        <v>1857</v>
      </c>
      <c r="O26" s="185">
        <f t="shared" si="2"/>
        <v>132</v>
      </c>
      <c r="P26" s="185">
        <f t="shared" si="2"/>
        <v>1092</v>
      </c>
      <c r="Q26" s="185">
        <f t="shared" si="2"/>
        <v>264</v>
      </c>
      <c r="R26" s="185">
        <f t="shared" si="2"/>
        <v>152</v>
      </c>
      <c r="S26" s="185">
        <f t="shared" si="0"/>
        <v>22743</v>
      </c>
      <c r="T26" s="182"/>
    </row>
    <row r="28" spans="1:20" x14ac:dyDescent="0.25">
      <c r="A28" s="170" t="s">
        <v>215</v>
      </c>
    </row>
    <row r="39" spans="14:19" x14ac:dyDescent="0.25">
      <c r="N39" s="359"/>
      <c r="O39" s="359"/>
      <c r="P39" s="359"/>
      <c r="Q39" s="359"/>
      <c r="R39" s="359"/>
      <c r="S39" s="359"/>
    </row>
  </sheetData>
  <customSheetViews>
    <customSheetView guid="{5C1AC1D3-85B3-4E04-85A0-6DC6BB9B9281}">
      <selection sqref="A1:G1"/>
      <pageMargins left="0.7" right="0.7" top="0.75" bottom="0.75" header="0.3" footer="0.3"/>
      <pageSetup paperSize="9" orientation="portrait" horizontalDpi="300" verticalDpi="300"/>
    </customSheetView>
    <customSheetView guid="{7EC37734-A9CE-4FFC-AA9D-42870EAB5D9B}">
      <selection activeCell="R26" sqref="B26:R26"/>
      <pageMargins left="0.7" right="0.7" top="0.75" bottom="0.75" header="0.3" footer="0.3"/>
      <pageSetup paperSize="9" orientation="portrait" horizontalDpi="300" verticalDpi="300"/>
    </customSheetView>
  </customSheetViews>
  <mergeCells count="24">
    <mergeCell ref="A1:J1"/>
    <mergeCell ref="A2:J2"/>
    <mergeCell ref="A4:A6"/>
    <mergeCell ref="B4:G4"/>
    <mergeCell ref="H4:I4"/>
    <mergeCell ref="I5:I6"/>
    <mergeCell ref="B5:B6"/>
    <mergeCell ref="C5:C6"/>
    <mergeCell ref="D5:F5"/>
    <mergeCell ref="G5:G6"/>
    <mergeCell ref="H5:H6"/>
    <mergeCell ref="J5:J6"/>
    <mergeCell ref="K5:K6"/>
    <mergeCell ref="J4:N4"/>
    <mergeCell ref="L5:L6"/>
    <mergeCell ref="M5:M6"/>
    <mergeCell ref="N5:N6"/>
    <mergeCell ref="Q5:Q6"/>
    <mergeCell ref="R5:R6"/>
    <mergeCell ref="N39:S39"/>
    <mergeCell ref="O4:R4"/>
    <mergeCell ref="S4:S6"/>
    <mergeCell ref="O5:O6"/>
    <mergeCell ref="P5:P6"/>
  </mergeCells>
  <hyperlinks>
    <hyperlink ref="S1" location="Sommaire!A1" display="sommaire"/>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4" tint="0.39997558519241921"/>
  </sheetPr>
  <dimension ref="A1:S28"/>
  <sheetViews>
    <sheetView showGridLines="0" workbookViewId="0">
      <selection sqref="A1:J1"/>
    </sheetView>
  </sheetViews>
  <sheetFormatPr baseColWidth="10" defaultColWidth="9.140625" defaultRowHeight="15" x14ac:dyDescent="0.25"/>
  <cols>
    <col min="1" max="1" width="29.28515625" style="170" customWidth="1"/>
    <col min="2" max="2" width="14.140625" style="170" customWidth="1"/>
    <col min="3" max="3" width="9.7109375" style="170" customWidth="1"/>
    <col min="4" max="4" width="10.85546875" style="170" customWidth="1"/>
    <col min="5" max="5" width="11.28515625" style="170" customWidth="1"/>
    <col min="6" max="6" width="10.140625" style="170" customWidth="1"/>
    <col min="7" max="7" width="9.85546875" style="170" customWidth="1"/>
    <col min="8" max="8" width="14" style="170" customWidth="1"/>
    <col min="9" max="9" width="11.28515625" style="170" customWidth="1"/>
    <col min="10" max="10" width="10.140625" style="170" customWidth="1"/>
    <col min="11" max="11" width="9.85546875" style="170" bestFit="1" customWidth="1"/>
    <col min="12" max="12" width="10.5703125" style="170" customWidth="1"/>
    <col min="13" max="13" width="11.85546875" style="170" customWidth="1"/>
    <col min="14" max="14" width="9.42578125" style="170" customWidth="1"/>
    <col min="15" max="15" width="10.5703125" style="170" customWidth="1"/>
    <col min="16" max="16" width="10.28515625" style="170" customWidth="1"/>
    <col min="17" max="17" width="9.140625" style="170"/>
    <col min="18" max="18" width="11.5703125" style="170" customWidth="1"/>
    <col min="19" max="20" width="9.140625" style="170"/>
    <col min="21" max="21" width="10.28515625" style="170" customWidth="1"/>
    <col min="22" max="16384" width="9.140625" style="170"/>
  </cols>
  <sheetData>
    <row r="1" spans="1:19" s="143" customFormat="1" ht="15.75" x14ac:dyDescent="0.25">
      <c r="A1" s="323" t="s">
        <v>287</v>
      </c>
      <c r="B1" s="323"/>
      <c r="C1" s="323"/>
      <c r="D1" s="323"/>
      <c r="E1" s="323"/>
      <c r="F1" s="323"/>
      <c r="G1" s="323"/>
      <c r="H1" s="323"/>
      <c r="I1" s="323"/>
      <c r="J1" s="323"/>
      <c r="S1" s="171" t="s">
        <v>128</v>
      </c>
    </row>
    <row r="2" spans="1:19" s="143" customFormat="1" ht="42" customHeight="1" x14ac:dyDescent="0.25">
      <c r="A2" s="370" t="s">
        <v>303</v>
      </c>
      <c r="B2" s="370"/>
      <c r="C2" s="370"/>
      <c r="D2" s="370"/>
      <c r="E2" s="370"/>
      <c r="F2" s="370"/>
      <c r="G2" s="370"/>
      <c r="H2" s="370"/>
      <c r="I2" s="370"/>
      <c r="J2" s="370"/>
    </row>
    <row r="3" spans="1:19" s="143" customFormat="1" x14ac:dyDescent="0.25">
      <c r="A3" s="172"/>
      <c r="B3" s="172"/>
      <c r="C3" s="172"/>
      <c r="D3" s="172"/>
      <c r="E3" s="172"/>
      <c r="F3" s="172"/>
      <c r="G3" s="162"/>
      <c r="H3" s="162"/>
      <c r="I3" s="162"/>
      <c r="J3" s="162"/>
    </row>
    <row r="4" spans="1:19" x14ac:dyDescent="0.25">
      <c r="A4" s="361"/>
      <c r="B4" s="369" t="s">
        <v>217</v>
      </c>
      <c r="C4" s="336"/>
      <c r="D4" s="336"/>
      <c r="E4" s="336"/>
      <c r="F4" s="336"/>
      <c r="G4" s="337"/>
      <c r="H4" s="341" t="s">
        <v>218</v>
      </c>
      <c r="I4" s="341"/>
      <c r="J4" s="326" t="s">
        <v>221</v>
      </c>
      <c r="K4" s="328"/>
      <c r="L4" s="328"/>
      <c r="M4" s="328"/>
      <c r="N4" s="327"/>
      <c r="O4" s="341" t="s">
        <v>222</v>
      </c>
      <c r="P4" s="341"/>
      <c r="Q4" s="341"/>
      <c r="R4" s="341"/>
      <c r="S4" s="368" t="s">
        <v>208</v>
      </c>
    </row>
    <row r="5" spans="1:19" s="197" customFormat="1" ht="30" customHeight="1" x14ac:dyDescent="0.25">
      <c r="A5" s="361"/>
      <c r="B5" s="329" t="s">
        <v>103</v>
      </c>
      <c r="C5" s="334" t="s">
        <v>104</v>
      </c>
      <c r="D5" s="331" t="s">
        <v>106</v>
      </c>
      <c r="E5" s="332"/>
      <c r="F5" s="332"/>
      <c r="G5" s="309" t="s">
        <v>108</v>
      </c>
      <c r="H5" s="309" t="s">
        <v>111</v>
      </c>
      <c r="I5" s="334" t="s">
        <v>113</v>
      </c>
      <c r="J5" s="309" t="s">
        <v>114</v>
      </c>
      <c r="K5" s="334" t="s">
        <v>115</v>
      </c>
      <c r="L5" s="309" t="s">
        <v>116</v>
      </c>
      <c r="M5" s="334" t="s">
        <v>204</v>
      </c>
      <c r="N5" s="309" t="s">
        <v>118</v>
      </c>
      <c r="O5" s="334" t="s">
        <v>119</v>
      </c>
      <c r="P5" s="309" t="s">
        <v>120</v>
      </c>
      <c r="Q5" s="334" t="s">
        <v>121</v>
      </c>
      <c r="R5" s="309" t="s">
        <v>122</v>
      </c>
      <c r="S5" s="368"/>
    </row>
    <row r="6" spans="1:19" s="197" customFormat="1" ht="48.75" customHeight="1" x14ac:dyDescent="0.25">
      <c r="A6" s="361"/>
      <c r="B6" s="330"/>
      <c r="C6" s="335"/>
      <c r="D6" s="194" t="s">
        <v>6</v>
      </c>
      <c r="E6" s="195" t="s">
        <v>7</v>
      </c>
      <c r="F6" s="196" t="s">
        <v>8</v>
      </c>
      <c r="G6" s="310"/>
      <c r="H6" s="310"/>
      <c r="I6" s="335"/>
      <c r="J6" s="310"/>
      <c r="K6" s="335"/>
      <c r="L6" s="310"/>
      <c r="M6" s="335"/>
      <c r="N6" s="310"/>
      <c r="O6" s="335"/>
      <c r="P6" s="310"/>
      <c r="Q6" s="335"/>
      <c r="R6" s="310"/>
      <c r="S6" s="368"/>
    </row>
    <row r="7" spans="1:19" x14ac:dyDescent="0.25">
      <c r="A7" s="176" t="s">
        <v>70</v>
      </c>
      <c r="B7" s="178">
        <v>75</v>
      </c>
      <c r="C7" s="179">
        <v>100</v>
      </c>
      <c r="D7" s="212">
        <v>91.982182628062361</v>
      </c>
      <c r="E7" s="216">
        <v>86.238532110091754</v>
      </c>
      <c r="F7" s="179">
        <v>97.826086956521735</v>
      </c>
      <c r="G7" s="178">
        <v>81.168831168831161</v>
      </c>
      <c r="H7" s="178">
        <v>90.361445783132538</v>
      </c>
      <c r="I7" s="179">
        <v>74.934725848563971</v>
      </c>
      <c r="J7" s="178">
        <v>50</v>
      </c>
      <c r="K7" s="179">
        <v>79.953379953379951</v>
      </c>
      <c r="L7" s="178">
        <v>98</v>
      </c>
      <c r="M7" s="179">
        <v>96</v>
      </c>
      <c r="N7" s="178">
        <v>95.102040816326522</v>
      </c>
      <c r="O7" s="179">
        <v>91.666666666666657</v>
      </c>
      <c r="P7" s="178">
        <v>73.722627737226276</v>
      </c>
      <c r="Q7" s="179">
        <v>61.29032258064516</v>
      </c>
      <c r="R7" s="178">
        <v>33.333333333333329</v>
      </c>
      <c r="S7" s="217">
        <v>85.920479302832248</v>
      </c>
    </row>
    <row r="8" spans="1:19" x14ac:dyDescent="0.25">
      <c r="A8" s="176" t="s">
        <v>71</v>
      </c>
      <c r="B8" s="178">
        <v>0</v>
      </c>
      <c r="C8" s="179">
        <v>0</v>
      </c>
      <c r="D8" s="212">
        <v>82.35294117647058</v>
      </c>
      <c r="E8" s="216">
        <v>88.268156424581008</v>
      </c>
      <c r="F8" s="179">
        <v>83.333333333333343</v>
      </c>
      <c r="G8" s="178">
        <v>82.786885245901644</v>
      </c>
      <c r="H8" s="178">
        <v>90.909090909090907</v>
      </c>
      <c r="I8" s="179">
        <v>58.666666666666664</v>
      </c>
      <c r="J8" s="178">
        <v>38.461538461538467</v>
      </c>
      <c r="K8" s="179">
        <v>84.821428571428569</v>
      </c>
      <c r="L8" s="178">
        <v>96.36363636363636</v>
      </c>
      <c r="M8" s="179">
        <v>95.833333333333343</v>
      </c>
      <c r="N8" s="178">
        <v>90.666666666666657</v>
      </c>
      <c r="O8" s="179">
        <v>100</v>
      </c>
      <c r="P8" s="178">
        <v>76</v>
      </c>
      <c r="Q8" s="179">
        <v>84.615384615384613</v>
      </c>
      <c r="R8" s="178">
        <v>40</v>
      </c>
      <c r="S8" s="217">
        <v>83.568677792041086</v>
      </c>
    </row>
    <row r="9" spans="1:19" x14ac:dyDescent="0.25">
      <c r="A9" s="176" t="s">
        <v>72</v>
      </c>
      <c r="B9" s="178">
        <v>0</v>
      </c>
      <c r="C9" s="179">
        <v>0</v>
      </c>
      <c r="D9" s="212">
        <v>100</v>
      </c>
      <c r="E9" s="216">
        <v>89.625360230547543</v>
      </c>
      <c r="F9" s="179">
        <v>92.156862745098039</v>
      </c>
      <c r="G9" s="178">
        <v>76.100628930817621</v>
      </c>
      <c r="H9" s="178">
        <v>86.36363636363636</v>
      </c>
      <c r="I9" s="179">
        <v>81.746031746031747</v>
      </c>
      <c r="J9" s="178">
        <v>41.666666666666671</v>
      </c>
      <c r="K9" s="179">
        <v>65.365853658536594</v>
      </c>
      <c r="L9" s="178">
        <v>100</v>
      </c>
      <c r="M9" s="179">
        <v>98.4375</v>
      </c>
      <c r="N9" s="178">
        <v>100</v>
      </c>
      <c r="O9" s="179">
        <v>50</v>
      </c>
      <c r="P9" s="178">
        <v>76.5625</v>
      </c>
      <c r="Q9" s="179">
        <v>76.923076923076934</v>
      </c>
      <c r="R9" s="178">
        <v>40</v>
      </c>
      <c r="S9" s="217">
        <v>82.822580645161295</v>
      </c>
    </row>
    <row r="10" spans="1:19" x14ac:dyDescent="0.25">
      <c r="A10" s="176" t="s">
        <v>205</v>
      </c>
      <c r="B10" s="178">
        <v>100</v>
      </c>
      <c r="C10" s="179">
        <v>0</v>
      </c>
      <c r="D10" s="212">
        <v>100</v>
      </c>
      <c r="E10" s="216">
        <v>89.230769230769241</v>
      </c>
      <c r="F10" s="179">
        <v>85</v>
      </c>
      <c r="G10" s="178">
        <v>75</v>
      </c>
      <c r="H10" s="178">
        <v>87.5</v>
      </c>
      <c r="I10" s="179">
        <v>72.992700729927009</v>
      </c>
      <c r="J10" s="178">
        <v>77.777777777777786</v>
      </c>
      <c r="K10" s="179">
        <v>77.272727272727266</v>
      </c>
      <c r="L10" s="178">
        <v>100</v>
      </c>
      <c r="M10" s="179">
        <v>96.078431372549019</v>
      </c>
      <c r="N10" s="178">
        <v>95.522388059701484</v>
      </c>
      <c r="O10" s="179">
        <v>0</v>
      </c>
      <c r="P10" s="178">
        <v>75</v>
      </c>
      <c r="Q10" s="179">
        <v>77.777777777777786</v>
      </c>
      <c r="R10" s="178">
        <v>0</v>
      </c>
      <c r="S10" s="217">
        <v>83.454281567489119</v>
      </c>
    </row>
    <row r="11" spans="1:19" x14ac:dyDescent="0.25">
      <c r="A11" s="176" t="s">
        <v>74</v>
      </c>
      <c r="B11" s="178">
        <v>0</v>
      </c>
      <c r="C11" s="179">
        <v>0</v>
      </c>
      <c r="D11" s="212">
        <v>0</v>
      </c>
      <c r="E11" s="216">
        <v>83.333333333333343</v>
      </c>
      <c r="F11" s="179">
        <v>100</v>
      </c>
      <c r="G11" s="178">
        <v>83.333333333333343</v>
      </c>
      <c r="H11" s="178">
        <v>0</v>
      </c>
      <c r="I11" s="179">
        <v>42.857142857142854</v>
      </c>
      <c r="J11" s="178">
        <v>0</v>
      </c>
      <c r="K11" s="179">
        <v>88.888888888888886</v>
      </c>
      <c r="L11" s="178">
        <v>100</v>
      </c>
      <c r="M11" s="179">
        <v>0</v>
      </c>
      <c r="N11" s="178">
        <v>100</v>
      </c>
      <c r="O11" s="179">
        <v>0</v>
      </c>
      <c r="P11" s="178">
        <v>100</v>
      </c>
      <c r="Q11" s="179">
        <v>0</v>
      </c>
      <c r="R11" s="178">
        <v>0</v>
      </c>
      <c r="S11" s="217">
        <v>84.090909090909093</v>
      </c>
    </row>
    <row r="12" spans="1:19" x14ac:dyDescent="0.25">
      <c r="A12" s="176" t="s">
        <v>198</v>
      </c>
      <c r="B12" s="178">
        <v>100</v>
      </c>
      <c r="C12" s="179">
        <v>0</v>
      </c>
      <c r="D12" s="212">
        <v>92.537313432835816</v>
      </c>
      <c r="E12" s="216">
        <v>88.300835654596099</v>
      </c>
      <c r="F12" s="179">
        <v>0</v>
      </c>
      <c r="G12" s="178">
        <v>88.970588235294116</v>
      </c>
      <c r="H12" s="178">
        <v>93.023255813953483</v>
      </c>
      <c r="I12" s="179">
        <v>73.076923076923066</v>
      </c>
      <c r="J12" s="178">
        <v>68.181818181818173</v>
      </c>
      <c r="K12" s="179">
        <v>76.646706586826355</v>
      </c>
      <c r="L12" s="178">
        <v>97.402597402597408</v>
      </c>
      <c r="M12" s="179">
        <v>98.4</v>
      </c>
      <c r="N12" s="178">
        <v>95.070422535211264</v>
      </c>
      <c r="O12" s="179">
        <v>85.714285714285708</v>
      </c>
      <c r="P12" s="178">
        <v>74.324324324324323</v>
      </c>
      <c r="Q12" s="179">
        <v>75.862068965517238</v>
      </c>
      <c r="R12" s="178">
        <v>100</v>
      </c>
      <c r="S12" s="217">
        <v>85.867117117117118</v>
      </c>
    </row>
    <row r="13" spans="1:19" x14ac:dyDescent="0.25">
      <c r="A13" s="176" t="s">
        <v>76</v>
      </c>
      <c r="B13" s="178">
        <v>0</v>
      </c>
      <c r="C13" s="179">
        <v>0</v>
      </c>
      <c r="D13" s="212">
        <v>97.101449275362313</v>
      </c>
      <c r="E13" s="216">
        <v>86.355475763016159</v>
      </c>
      <c r="F13" s="179">
        <v>98.529411764705884</v>
      </c>
      <c r="G13" s="178">
        <v>88.69047619047619</v>
      </c>
      <c r="H13" s="178">
        <v>98.039215686274503</v>
      </c>
      <c r="I13" s="179">
        <v>68.888888888888886</v>
      </c>
      <c r="J13" s="178">
        <v>25</v>
      </c>
      <c r="K13" s="179">
        <v>79.069767441860463</v>
      </c>
      <c r="L13" s="178">
        <v>97.9381443298969</v>
      </c>
      <c r="M13" s="179">
        <v>98.360655737704917</v>
      </c>
      <c r="N13" s="178">
        <v>92.244897959183675</v>
      </c>
      <c r="O13" s="179">
        <v>92.307692307692307</v>
      </c>
      <c r="P13" s="178">
        <v>65.591397849462368</v>
      </c>
      <c r="Q13" s="179">
        <v>75</v>
      </c>
      <c r="R13" s="178">
        <v>14.285714285714285</v>
      </c>
      <c r="S13" s="217">
        <v>84.105960264900659</v>
      </c>
    </row>
    <row r="14" spans="1:19" x14ac:dyDescent="0.25">
      <c r="A14" s="176" t="s">
        <v>206</v>
      </c>
      <c r="B14" s="178">
        <v>100</v>
      </c>
      <c r="C14" s="179">
        <v>0</v>
      </c>
      <c r="D14" s="212">
        <v>91.489361702127653</v>
      </c>
      <c r="E14" s="216">
        <v>88.876651982378846</v>
      </c>
      <c r="F14" s="179">
        <v>100</v>
      </c>
      <c r="G14" s="178">
        <v>91.139240506329116</v>
      </c>
      <c r="H14" s="178">
        <v>96.078431372549019</v>
      </c>
      <c r="I14" s="179">
        <v>74.936708860759495</v>
      </c>
      <c r="J14" s="178">
        <v>33.333333333333329</v>
      </c>
      <c r="K14" s="179">
        <v>81.530343007915562</v>
      </c>
      <c r="L14" s="178">
        <v>96.814159292035399</v>
      </c>
      <c r="M14" s="179">
        <v>96.575342465753423</v>
      </c>
      <c r="N14" s="178">
        <v>94.827586206896555</v>
      </c>
      <c r="O14" s="179">
        <v>87.804878048780495</v>
      </c>
      <c r="P14" s="178">
        <v>75.714285714285708</v>
      </c>
      <c r="Q14" s="179">
        <v>55.769230769230774</v>
      </c>
      <c r="R14" s="178">
        <v>40</v>
      </c>
      <c r="S14" s="217">
        <v>86.296774193548387</v>
      </c>
    </row>
    <row r="15" spans="1:19" x14ac:dyDescent="0.25">
      <c r="A15" s="176" t="s">
        <v>78</v>
      </c>
      <c r="B15" s="178">
        <v>66.666666666666657</v>
      </c>
      <c r="C15" s="179">
        <v>0</v>
      </c>
      <c r="D15" s="212">
        <v>92.857142857142861</v>
      </c>
      <c r="E15" s="216">
        <v>88.985507246376812</v>
      </c>
      <c r="F15" s="179">
        <v>82.978723404255319</v>
      </c>
      <c r="G15" s="178">
        <v>85.542168674698786</v>
      </c>
      <c r="H15" s="178">
        <v>100</v>
      </c>
      <c r="I15" s="179">
        <v>74</v>
      </c>
      <c r="J15" s="178">
        <v>50</v>
      </c>
      <c r="K15" s="179">
        <v>84.246575342465761</v>
      </c>
      <c r="L15" s="178">
        <v>100</v>
      </c>
      <c r="M15" s="179">
        <v>92.857142857142861</v>
      </c>
      <c r="N15" s="178">
        <v>92.307692307692307</v>
      </c>
      <c r="O15" s="179">
        <v>100</v>
      </c>
      <c r="P15" s="178">
        <v>64.444444444444443</v>
      </c>
      <c r="Q15" s="179">
        <v>50</v>
      </c>
      <c r="R15" s="178">
        <v>57.142857142857139</v>
      </c>
      <c r="S15" s="217">
        <v>85.097636176772866</v>
      </c>
    </row>
    <row r="16" spans="1:19" x14ac:dyDescent="0.25">
      <c r="A16" s="176" t="s">
        <v>79</v>
      </c>
      <c r="B16" s="178">
        <v>75</v>
      </c>
      <c r="C16" s="179">
        <v>0</v>
      </c>
      <c r="D16" s="212">
        <v>89.393939393939391</v>
      </c>
      <c r="E16" s="216">
        <v>87.2340425531915</v>
      </c>
      <c r="F16" s="179">
        <v>94.117647058823522</v>
      </c>
      <c r="G16" s="178">
        <v>79.885057471264361</v>
      </c>
      <c r="H16" s="178">
        <v>94.117647058823522</v>
      </c>
      <c r="I16" s="179">
        <v>75.971731448763251</v>
      </c>
      <c r="J16" s="178">
        <v>57.894736842105267</v>
      </c>
      <c r="K16" s="179">
        <v>77.595628415300538</v>
      </c>
      <c r="L16" s="178">
        <v>98.86363636363636</v>
      </c>
      <c r="M16" s="179">
        <v>98.461538461538467</v>
      </c>
      <c r="N16" s="178">
        <v>92.903225806451616</v>
      </c>
      <c r="O16" s="179">
        <v>100</v>
      </c>
      <c r="P16" s="178">
        <v>71.590909090909093</v>
      </c>
      <c r="Q16" s="179">
        <v>70.833333333333343</v>
      </c>
      <c r="R16" s="178">
        <v>68.75</v>
      </c>
      <c r="S16" s="217">
        <v>84.461264470169198</v>
      </c>
    </row>
    <row r="17" spans="1:19" x14ac:dyDescent="0.25">
      <c r="A17" s="176" t="s">
        <v>80</v>
      </c>
      <c r="B17" s="178">
        <v>85.714285714285708</v>
      </c>
      <c r="C17" s="179">
        <v>0</v>
      </c>
      <c r="D17" s="212">
        <v>83.478260869565219</v>
      </c>
      <c r="E17" s="216">
        <v>87.042682926829272</v>
      </c>
      <c r="F17" s="179">
        <v>93.442622950819683</v>
      </c>
      <c r="G17" s="178">
        <v>86.206896551724128</v>
      </c>
      <c r="H17" s="178">
        <v>97.297297297297305</v>
      </c>
      <c r="I17" s="179">
        <v>68.581081081081081</v>
      </c>
      <c r="J17" s="178">
        <v>15.384615384615385</v>
      </c>
      <c r="K17" s="179">
        <v>75.320512820512818</v>
      </c>
      <c r="L17" s="178">
        <v>96.739130434782609</v>
      </c>
      <c r="M17" s="179">
        <v>98.333333333333329</v>
      </c>
      <c r="N17" s="178">
        <v>94.01709401709401</v>
      </c>
      <c r="O17" s="179">
        <v>100</v>
      </c>
      <c r="P17" s="178">
        <v>74.324324324324323</v>
      </c>
      <c r="Q17" s="179">
        <v>66.666666666666657</v>
      </c>
      <c r="R17" s="178">
        <v>80</v>
      </c>
      <c r="S17" s="217">
        <v>83.244033122260106</v>
      </c>
    </row>
    <row r="18" spans="1:19" x14ac:dyDescent="0.25">
      <c r="A18" s="176" t="s">
        <v>199</v>
      </c>
      <c r="B18" s="178">
        <v>100</v>
      </c>
      <c r="C18" s="179">
        <v>0</v>
      </c>
      <c r="D18" s="212">
        <v>92.5</v>
      </c>
      <c r="E18" s="216">
        <v>89.494163424124523</v>
      </c>
      <c r="F18" s="179">
        <v>94.366197183098592</v>
      </c>
      <c r="G18" s="178">
        <v>79.710144927536234</v>
      </c>
      <c r="H18" s="178">
        <v>90.909090909090907</v>
      </c>
      <c r="I18" s="179">
        <v>66.25</v>
      </c>
      <c r="J18" s="178">
        <v>0</v>
      </c>
      <c r="K18" s="179">
        <v>80.769230769230774</v>
      </c>
      <c r="L18" s="178">
        <v>93.61702127659575</v>
      </c>
      <c r="M18" s="179">
        <v>97.058823529411768</v>
      </c>
      <c r="N18" s="178">
        <v>94.230769230769226</v>
      </c>
      <c r="O18" s="179">
        <v>100</v>
      </c>
      <c r="P18" s="178">
        <v>87.804878048780495</v>
      </c>
      <c r="Q18" s="179">
        <v>63.157894736842103</v>
      </c>
      <c r="R18" s="178">
        <v>63.636363636363633</v>
      </c>
      <c r="S18" s="217">
        <v>87.357414448669203</v>
      </c>
    </row>
    <row r="19" spans="1:19" x14ac:dyDescent="0.25">
      <c r="A19" s="176" t="s">
        <v>82</v>
      </c>
      <c r="B19" s="178">
        <v>85.714285714285708</v>
      </c>
      <c r="C19" s="179">
        <v>0</v>
      </c>
      <c r="D19" s="212">
        <v>100</v>
      </c>
      <c r="E19" s="216">
        <v>87.745098039215691</v>
      </c>
      <c r="F19" s="179">
        <v>98.507462686567166</v>
      </c>
      <c r="G19" s="178">
        <v>80</v>
      </c>
      <c r="H19" s="178">
        <v>93.333333333333329</v>
      </c>
      <c r="I19" s="179">
        <v>72.826086956521735</v>
      </c>
      <c r="J19" s="178">
        <v>71.428571428571431</v>
      </c>
      <c r="K19" s="179">
        <v>81.632653061224488</v>
      </c>
      <c r="L19" s="178">
        <v>95.049504950495049</v>
      </c>
      <c r="M19" s="179">
        <v>93.055555555555557</v>
      </c>
      <c r="N19" s="178">
        <v>95</v>
      </c>
      <c r="O19" s="179">
        <v>66.666666666666657</v>
      </c>
      <c r="P19" s="178">
        <v>69.047619047619051</v>
      </c>
      <c r="Q19" s="179">
        <v>72.727272727272734</v>
      </c>
      <c r="R19" s="178">
        <v>58.333333333333336</v>
      </c>
      <c r="S19" s="217">
        <v>84.260429835651081</v>
      </c>
    </row>
    <row r="20" spans="1:19" s="220" customFormat="1" x14ac:dyDescent="0.25">
      <c r="A20" s="183" t="s">
        <v>83</v>
      </c>
      <c r="B20" s="185">
        <v>88</v>
      </c>
      <c r="C20" s="218">
        <v>100</v>
      </c>
      <c r="D20" s="214">
        <v>91.231178033658097</v>
      </c>
      <c r="E20" s="219">
        <v>87.659365805818894</v>
      </c>
      <c r="F20" s="218">
        <v>94.174757281553397</v>
      </c>
      <c r="G20" s="185">
        <v>83.424657534246577</v>
      </c>
      <c r="H20" s="185">
        <v>93.525179856115102</v>
      </c>
      <c r="I20" s="218">
        <v>72.720125786163521</v>
      </c>
      <c r="J20" s="185">
        <v>48.591549295774648</v>
      </c>
      <c r="K20" s="218">
        <v>78.832318760376324</v>
      </c>
      <c r="L20" s="185">
        <v>97.101449275362313</v>
      </c>
      <c r="M20" s="218">
        <v>97.128378378378372</v>
      </c>
      <c r="N20" s="185">
        <v>94.315673289183223</v>
      </c>
      <c r="O20" s="218">
        <v>90.909090909090907</v>
      </c>
      <c r="P20" s="185">
        <v>73.327049952874646</v>
      </c>
      <c r="Q20" s="218">
        <v>67.588932806324109</v>
      </c>
      <c r="R20" s="185">
        <v>53.103448275862064</v>
      </c>
      <c r="S20" s="215">
        <v>84.987553745191221</v>
      </c>
    </row>
    <row r="21" spans="1:19" x14ac:dyDescent="0.25">
      <c r="A21" s="176" t="s">
        <v>84</v>
      </c>
      <c r="B21" s="178">
        <v>0</v>
      </c>
      <c r="C21" s="179">
        <v>0</v>
      </c>
      <c r="D21" s="212">
        <v>0</v>
      </c>
      <c r="E21" s="216">
        <v>100</v>
      </c>
      <c r="F21" s="179">
        <v>100</v>
      </c>
      <c r="G21" s="178">
        <v>0</v>
      </c>
      <c r="H21" s="178">
        <v>100</v>
      </c>
      <c r="I21" s="179">
        <v>52.631578947368418</v>
      </c>
      <c r="J21" s="178">
        <v>0</v>
      </c>
      <c r="K21" s="179">
        <v>75</v>
      </c>
      <c r="L21" s="178">
        <v>100</v>
      </c>
      <c r="M21" s="179">
        <v>0</v>
      </c>
      <c r="N21" s="178">
        <v>77.777777777777786</v>
      </c>
      <c r="O21" s="179">
        <v>0</v>
      </c>
      <c r="P21" s="178">
        <v>55.555555555555557</v>
      </c>
      <c r="Q21" s="179">
        <v>0</v>
      </c>
      <c r="R21" s="178">
        <v>0</v>
      </c>
      <c r="S21" s="217">
        <v>85.074626865671647</v>
      </c>
    </row>
    <row r="22" spans="1:19" x14ac:dyDescent="0.25">
      <c r="A22" s="176" t="s">
        <v>85</v>
      </c>
      <c r="B22" s="178">
        <v>0</v>
      </c>
      <c r="C22" s="179">
        <v>0</v>
      </c>
      <c r="D22" s="212">
        <v>0</v>
      </c>
      <c r="E22" s="216">
        <v>100</v>
      </c>
      <c r="F22" s="179">
        <v>0</v>
      </c>
      <c r="G22" s="178">
        <v>0</v>
      </c>
      <c r="H22" s="178">
        <v>0</v>
      </c>
      <c r="I22" s="179">
        <v>0</v>
      </c>
      <c r="J22" s="178">
        <v>0</v>
      </c>
      <c r="K22" s="179">
        <v>100</v>
      </c>
      <c r="L22" s="178">
        <v>0</v>
      </c>
      <c r="M22" s="179">
        <v>0</v>
      </c>
      <c r="N22" s="178">
        <v>0</v>
      </c>
      <c r="O22" s="179">
        <v>0</v>
      </c>
      <c r="P22" s="178">
        <v>0</v>
      </c>
      <c r="Q22" s="179">
        <v>0</v>
      </c>
      <c r="R22" s="178">
        <v>0</v>
      </c>
      <c r="S22" s="217">
        <v>100</v>
      </c>
    </row>
    <row r="23" spans="1:19" x14ac:dyDescent="0.25">
      <c r="A23" s="176" t="s">
        <v>200</v>
      </c>
      <c r="B23" s="178">
        <v>0</v>
      </c>
      <c r="C23" s="179">
        <v>0</v>
      </c>
      <c r="D23" s="212">
        <v>0</v>
      </c>
      <c r="E23" s="216">
        <v>97.101449275362313</v>
      </c>
      <c r="F23" s="179">
        <v>88.461538461538453</v>
      </c>
      <c r="G23" s="178">
        <v>94.117647058823522</v>
      </c>
      <c r="H23" s="178">
        <v>94.73684210526315</v>
      </c>
      <c r="I23" s="179">
        <v>73.91304347826086</v>
      </c>
      <c r="J23" s="178">
        <v>66.666666666666657</v>
      </c>
      <c r="K23" s="179">
        <v>85.294117647058826</v>
      </c>
      <c r="L23" s="178">
        <v>100</v>
      </c>
      <c r="M23" s="179">
        <v>100</v>
      </c>
      <c r="N23" s="178">
        <v>90.909090909090907</v>
      </c>
      <c r="O23" s="179">
        <v>0</v>
      </c>
      <c r="P23" s="178">
        <v>77.777777777777786</v>
      </c>
      <c r="Q23" s="179">
        <v>63.636363636363633</v>
      </c>
      <c r="R23" s="178">
        <v>71.428571428571431</v>
      </c>
      <c r="S23" s="217">
        <v>88.63636363636364</v>
      </c>
    </row>
    <row r="24" spans="1:19" x14ac:dyDescent="0.25">
      <c r="A24" s="176" t="s">
        <v>86</v>
      </c>
      <c r="B24" s="178">
        <v>0</v>
      </c>
      <c r="C24" s="179">
        <v>0</v>
      </c>
      <c r="D24" s="212">
        <v>100</v>
      </c>
      <c r="E24" s="216">
        <v>97.47899159663865</v>
      </c>
      <c r="F24" s="179">
        <v>95.833333333333343</v>
      </c>
      <c r="G24" s="178">
        <v>0</v>
      </c>
      <c r="H24" s="178">
        <v>83.333333333333343</v>
      </c>
      <c r="I24" s="179">
        <v>92.307692307692307</v>
      </c>
      <c r="J24" s="178">
        <v>0</v>
      </c>
      <c r="K24" s="179">
        <v>83.333333333333343</v>
      </c>
      <c r="L24" s="178">
        <v>92.857142857142861</v>
      </c>
      <c r="M24" s="179">
        <v>0</v>
      </c>
      <c r="N24" s="178">
        <v>92.857142857142861</v>
      </c>
      <c r="O24" s="179">
        <v>0</v>
      </c>
      <c r="P24" s="178">
        <v>100</v>
      </c>
      <c r="Q24" s="179">
        <v>0</v>
      </c>
      <c r="R24" s="178">
        <v>0</v>
      </c>
      <c r="S24" s="217">
        <v>94.827586206896555</v>
      </c>
    </row>
    <row r="25" spans="1:19" x14ac:dyDescent="0.25">
      <c r="A25" s="176" t="s">
        <v>87</v>
      </c>
      <c r="B25" s="178">
        <v>0</v>
      </c>
      <c r="C25" s="179">
        <v>0</v>
      </c>
      <c r="D25" s="212">
        <v>0</v>
      </c>
      <c r="E25" s="216">
        <v>0</v>
      </c>
      <c r="F25" s="179">
        <v>0</v>
      </c>
      <c r="G25" s="178">
        <v>0</v>
      </c>
      <c r="H25" s="178">
        <v>0</v>
      </c>
      <c r="I25" s="179">
        <v>0</v>
      </c>
      <c r="J25" s="178">
        <v>0</v>
      </c>
      <c r="K25" s="179">
        <v>0</v>
      </c>
      <c r="L25" s="178">
        <v>0</v>
      </c>
      <c r="M25" s="179">
        <v>0</v>
      </c>
      <c r="N25" s="178">
        <v>0</v>
      </c>
      <c r="O25" s="179">
        <v>0</v>
      </c>
      <c r="P25" s="178">
        <v>0</v>
      </c>
      <c r="Q25" s="179">
        <v>0</v>
      </c>
      <c r="R25" s="178">
        <v>0</v>
      </c>
      <c r="S25" s="217">
        <v>0</v>
      </c>
    </row>
    <row r="26" spans="1:19" x14ac:dyDescent="0.25">
      <c r="A26" s="183" t="s">
        <v>201</v>
      </c>
      <c r="B26" s="185">
        <v>88</v>
      </c>
      <c r="C26" s="218">
        <v>100</v>
      </c>
      <c r="D26" s="214">
        <v>91.338582677165363</v>
      </c>
      <c r="E26" s="219">
        <v>88.098966489195121</v>
      </c>
      <c r="F26" s="218">
        <v>94.035087719298247</v>
      </c>
      <c r="G26" s="185">
        <v>83.900523560209422</v>
      </c>
      <c r="H26" s="185">
        <v>93.392070484581495</v>
      </c>
      <c r="I26" s="218">
        <v>72.664887533358751</v>
      </c>
      <c r="J26" s="185">
        <v>48.96551724137931</v>
      </c>
      <c r="K26" s="218">
        <v>78.910273786934127</v>
      </c>
      <c r="L26" s="185">
        <v>97.107969151670943</v>
      </c>
      <c r="M26" s="218">
        <v>97.150041911148364</v>
      </c>
      <c r="N26" s="185">
        <v>94.184168012924076</v>
      </c>
      <c r="O26" s="218">
        <v>90.909090909090907</v>
      </c>
      <c r="P26" s="185">
        <v>73.35164835164835</v>
      </c>
      <c r="Q26" s="218">
        <v>67.424242424242422</v>
      </c>
      <c r="R26" s="185">
        <v>53.94736842105263</v>
      </c>
      <c r="S26" s="215">
        <v>85.154368294285106</v>
      </c>
    </row>
    <row r="28" spans="1:19" x14ac:dyDescent="0.25">
      <c r="A28" s="170" t="s">
        <v>215</v>
      </c>
    </row>
  </sheetData>
  <customSheetViews>
    <customSheetView guid="{5C1AC1D3-85B3-4E04-85A0-6DC6BB9B9281}">
      <selection sqref="A1:J1"/>
      <pageMargins left="0.7" right="0.7" top="0.75" bottom="0.75" header="0.3" footer="0.3"/>
      <pageSetup paperSize="9" orientation="portrait" horizontalDpi="300" verticalDpi="300"/>
    </customSheetView>
    <customSheetView guid="{7EC37734-A9CE-4FFC-AA9D-42870EAB5D9B}">
      <selection activeCell="S19" sqref="S7:S19"/>
      <pageMargins left="0.7" right="0.7" top="0.75" bottom="0.75" header="0.3" footer="0.3"/>
      <pageSetup paperSize="9" orientation="portrait" horizontalDpi="300" verticalDpi="300"/>
    </customSheetView>
  </customSheetViews>
  <mergeCells count="23">
    <mergeCell ref="A1:J1"/>
    <mergeCell ref="A4:A6"/>
    <mergeCell ref="B4:G4"/>
    <mergeCell ref="H4:I4"/>
    <mergeCell ref="J4:N4"/>
    <mergeCell ref="L5:L6"/>
    <mergeCell ref="M5:M6"/>
    <mergeCell ref="N5:N6"/>
    <mergeCell ref="A2:J2"/>
    <mergeCell ref="S4:S6"/>
    <mergeCell ref="B5:B6"/>
    <mergeCell ref="C5:C6"/>
    <mergeCell ref="D5:F5"/>
    <mergeCell ref="G5:G6"/>
    <mergeCell ref="H5:H6"/>
    <mergeCell ref="I5:I6"/>
    <mergeCell ref="J5:J6"/>
    <mergeCell ref="K5:K6"/>
    <mergeCell ref="O5:O6"/>
    <mergeCell ref="P5:P6"/>
    <mergeCell ref="Q5:Q6"/>
    <mergeCell ref="R5:R6"/>
    <mergeCell ref="O4:R4"/>
  </mergeCells>
  <hyperlinks>
    <hyperlink ref="S1" location="Sommaire!A1" display="sommaire"/>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7" tint="0.59999389629810485"/>
  </sheetPr>
  <dimension ref="A1:E43"/>
  <sheetViews>
    <sheetView showGridLines="0" view="pageBreakPreview" zoomScaleNormal="100" zoomScaleSheetLayoutView="100" workbookViewId="0">
      <selection activeCell="A3" sqref="A3:E3"/>
    </sheetView>
  </sheetViews>
  <sheetFormatPr baseColWidth="10" defaultRowHeight="15" x14ac:dyDescent="0.25"/>
  <cols>
    <col min="1" max="1" width="51.7109375" customWidth="1"/>
    <col min="5" max="5" width="13.140625" customWidth="1"/>
  </cols>
  <sheetData>
    <row r="1" spans="1:5" x14ac:dyDescent="0.25">
      <c r="A1" s="252" t="s">
        <v>24</v>
      </c>
      <c r="B1" s="252"/>
      <c r="C1" s="252"/>
      <c r="D1" s="252"/>
      <c r="E1" s="252"/>
    </row>
    <row r="2" spans="1:5" x14ac:dyDescent="0.25">
      <c r="E2" s="85" t="s">
        <v>128</v>
      </c>
    </row>
    <row r="3" spans="1:5" x14ac:dyDescent="0.25">
      <c r="A3" s="254" t="s">
        <v>58</v>
      </c>
      <c r="B3" s="254"/>
      <c r="C3" s="254"/>
      <c r="D3" s="254"/>
      <c r="E3" s="254"/>
    </row>
    <row r="4" spans="1:5" s="143" customFormat="1" ht="37.5" customHeight="1" x14ac:dyDescent="0.25">
      <c r="A4" s="253" t="s">
        <v>297</v>
      </c>
      <c r="B4" s="253"/>
      <c r="C4" s="253"/>
      <c r="D4" s="253"/>
      <c r="E4" s="253"/>
    </row>
    <row r="5" spans="1:5" x14ac:dyDescent="0.25">
      <c r="A5" s="113"/>
      <c r="B5" s="114"/>
      <c r="C5" s="114"/>
      <c r="D5" s="107"/>
    </row>
    <row r="6" spans="1:5" x14ac:dyDescent="0.25">
      <c r="A6" s="1" t="s">
        <v>1</v>
      </c>
      <c r="B6" s="2" t="s">
        <v>45</v>
      </c>
      <c r="C6" s="2" t="s">
        <v>46</v>
      </c>
      <c r="D6" s="9" t="s">
        <v>29</v>
      </c>
      <c r="E6" s="2" t="s">
        <v>54</v>
      </c>
    </row>
    <row r="7" spans="1:5" s="142" customFormat="1" x14ac:dyDescent="0.25">
      <c r="A7" s="144" t="s">
        <v>51</v>
      </c>
      <c r="B7" s="145">
        <v>24844</v>
      </c>
      <c r="C7" s="145">
        <v>4539</v>
      </c>
      <c r="D7" s="145">
        <v>29383</v>
      </c>
      <c r="E7" s="149" t="s">
        <v>292</v>
      </c>
    </row>
    <row r="8" spans="1:5" s="142" customFormat="1" x14ac:dyDescent="0.25">
      <c r="A8" s="144" t="s">
        <v>52</v>
      </c>
      <c r="B8" s="145">
        <v>14731</v>
      </c>
      <c r="C8" s="145">
        <v>3412</v>
      </c>
      <c r="D8" s="145">
        <v>18143</v>
      </c>
      <c r="E8" s="149" t="s">
        <v>293</v>
      </c>
    </row>
    <row r="9" spans="1:5" s="142" customFormat="1" x14ac:dyDescent="0.25">
      <c r="A9" s="144" t="s">
        <v>53</v>
      </c>
      <c r="B9" s="145">
        <v>8524</v>
      </c>
      <c r="C9" s="145">
        <v>1577</v>
      </c>
      <c r="D9" s="145">
        <v>10101</v>
      </c>
      <c r="E9" s="149" t="s">
        <v>294</v>
      </c>
    </row>
    <row r="10" spans="1:5" s="142" customFormat="1" x14ac:dyDescent="0.25">
      <c r="A10" s="146" t="s">
        <v>29</v>
      </c>
      <c r="B10" s="145">
        <v>48099</v>
      </c>
      <c r="C10" s="145">
        <v>9528</v>
      </c>
      <c r="D10" s="145">
        <v>57627</v>
      </c>
      <c r="E10" s="149" t="s">
        <v>295</v>
      </c>
    </row>
    <row r="11" spans="1:5" s="142" customFormat="1" x14ac:dyDescent="0.25">
      <c r="A11" s="147" t="s">
        <v>48</v>
      </c>
      <c r="B11" s="145">
        <v>161</v>
      </c>
      <c r="C11" s="145">
        <v>36</v>
      </c>
      <c r="D11" s="145">
        <v>197</v>
      </c>
      <c r="E11" s="130" t="s">
        <v>95</v>
      </c>
    </row>
    <row r="12" spans="1:5" s="142" customFormat="1" x14ac:dyDescent="0.25">
      <c r="A12" s="147" t="s">
        <v>49</v>
      </c>
      <c r="B12" s="145">
        <v>2071</v>
      </c>
      <c r="C12" s="145">
        <v>442</v>
      </c>
      <c r="D12" s="145">
        <v>2513</v>
      </c>
      <c r="E12" s="130" t="s">
        <v>95</v>
      </c>
    </row>
    <row r="13" spans="1:5" s="142" customFormat="1" x14ac:dyDescent="0.25">
      <c r="A13" s="147" t="s">
        <v>50</v>
      </c>
      <c r="B13" s="145">
        <v>23749.2542372881</v>
      </c>
      <c r="C13" s="145">
        <v>4425</v>
      </c>
      <c r="D13" s="145">
        <v>28174.2542372881</v>
      </c>
      <c r="E13" s="130" t="s">
        <v>95</v>
      </c>
    </row>
    <row r="14" spans="1:5" x14ac:dyDescent="0.25">
      <c r="A14" s="255" t="s">
        <v>47</v>
      </c>
      <c r="B14" s="255"/>
      <c r="C14" s="255"/>
      <c r="D14" s="255"/>
      <c r="E14" s="255"/>
    </row>
    <row r="15" spans="1:5" x14ac:dyDescent="0.25">
      <c r="A15" s="115"/>
      <c r="B15" s="107"/>
      <c r="C15" s="107"/>
      <c r="D15" s="107"/>
    </row>
    <row r="16" spans="1:5" x14ac:dyDescent="0.25">
      <c r="A16" s="1" t="s">
        <v>2</v>
      </c>
      <c r="B16" s="2" t="s">
        <v>45</v>
      </c>
      <c r="C16" s="2" t="s">
        <v>46</v>
      </c>
      <c r="D16" s="9" t="s">
        <v>29</v>
      </c>
    </row>
    <row r="17" spans="1:4" s="142" customFormat="1" x14ac:dyDescent="0.25">
      <c r="A17" s="150" t="s">
        <v>281</v>
      </c>
      <c r="B17" s="145">
        <v>22301</v>
      </c>
      <c r="C17" s="145">
        <v>4058</v>
      </c>
      <c r="D17" s="145">
        <v>26359</v>
      </c>
    </row>
    <row r="18" spans="1:4" s="142" customFormat="1" x14ac:dyDescent="0.25">
      <c r="A18" s="150" t="s">
        <v>282</v>
      </c>
      <c r="B18" s="145">
        <v>19354</v>
      </c>
      <c r="C18" s="145">
        <v>3389</v>
      </c>
      <c r="D18" s="145">
        <v>22743</v>
      </c>
    </row>
    <row r="19" spans="1:4" s="142" customFormat="1" ht="26.25" x14ac:dyDescent="0.25">
      <c r="A19" s="150" t="s">
        <v>283</v>
      </c>
      <c r="B19" s="145">
        <v>995</v>
      </c>
      <c r="C19" s="145">
        <v>241</v>
      </c>
      <c r="D19" s="145">
        <v>1236</v>
      </c>
    </row>
    <row r="20" spans="1:4" s="142" customFormat="1" ht="26.25" x14ac:dyDescent="0.25">
      <c r="A20" s="150" t="s">
        <v>284</v>
      </c>
      <c r="B20" s="145">
        <v>868</v>
      </c>
      <c r="C20" s="145">
        <v>194</v>
      </c>
      <c r="D20" s="145">
        <v>1062</v>
      </c>
    </row>
    <row r="21" spans="1:4" x14ac:dyDescent="0.25">
      <c r="A21" s="116"/>
      <c r="B21" s="107"/>
      <c r="C21" s="107"/>
      <c r="D21" s="107"/>
    </row>
    <row r="22" spans="1:4" x14ac:dyDescent="0.25">
      <c r="A22" s="1" t="s">
        <v>3</v>
      </c>
      <c r="B22" s="2" t="s">
        <v>45</v>
      </c>
      <c r="C22" s="2" t="s">
        <v>46</v>
      </c>
      <c r="D22" s="9" t="s">
        <v>29</v>
      </c>
    </row>
    <row r="23" spans="1:4" ht="26.25" x14ac:dyDescent="0.25">
      <c r="A23" s="7" t="s">
        <v>42</v>
      </c>
      <c r="B23" s="16">
        <v>76851</v>
      </c>
      <c r="C23" s="16">
        <v>12737</v>
      </c>
      <c r="D23" s="16">
        <v>89588</v>
      </c>
    </row>
    <row r="24" spans="1:4" ht="26.25" x14ac:dyDescent="0.25">
      <c r="A24" s="7" t="s">
        <v>43</v>
      </c>
      <c r="B24" s="16">
        <v>37709</v>
      </c>
      <c r="C24" s="16">
        <v>6300</v>
      </c>
      <c r="D24" s="16">
        <v>44009</v>
      </c>
    </row>
    <row r="25" spans="1:4" x14ac:dyDescent="0.25">
      <c r="A25" s="256" t="s">
        <v>41</v>
      </c>
      <c r="B25" s="256"/>
      <c r="C25" s="256"/>
      <c r="D25" s="256"/>
    </row>
    <row r="27" spans="1:4" x14ac:dyDescent="0.25">
      <c r="A27" s="251" t="s">
        <v>44</v>
      </c>
      <c r="B27" s="251"/>
    </row>
    <row r="28" spans="1:4" s="142" customFormat="1" x14ac:dyDescent="0.25">
      <c r="A28" s="144" t="s">
        <v>0</v>
      </c>
      <c r="B28" s="151">
        <v>189</v>
      </c>
    </row>
    <row r="29" spans="1:4" s="142" customFormat="1" x14ac:dyDescent="0.25">
      <c r="A29" s="144" t="s">
        <v>38</v>
      </c>
      <c r="B29" s="151">
        <v>853</v>
      </c>
    </row>
    <row r="30" spans="1:4" s="142" customFormat="1" x14ac:dyDescent="0.25">
      <c r="A30" s="144" t="s">
        <v>39</v>
      </c>
      <c r="B30" s="151">
        <v>24</v>
      </c>
    </row>
    <row r="31" spans="1:4" s="142" customFormat="1" x14ac:dyDescent="0.25">
      <c r="A31" s="152" t="s">
        <v>29</v>
      </c>
      <c r="B31" s="151">
        <v>1066</v>
      </c>
    </row>
    <row r="32" spans="1:4" ht="23.25" customHeight="1" x14ac:dyDescent="0.25">
      <c r="A32" s="249" t="s">
        <v>40</v>
      </c>
      <c r="B32" s="249"/>
    </row>
    <row r="33" spans="1:5" x14ac:dyDescent="0.25">
      <c r="B33" s="107"/>
      <c r="C33" s="107"/>
      <c r="D33" s="107"/>
      <c r="E33" s="107"/>
    </row>
    <row r="34" spans="1:5" ht="25.5" x14ac:dyDescent="0.25">
      <c r="A34" s="1" t="s">
        <v>4</v>
      </c>
      <c r="B34" s="2" t="s">
        <v>26</v>
      </c>
      <c r="C34" s="2" t="s">
        <v>27</v>
      </c>
      <c r="D34" s="2" t="s">
        <v>28</v>
      </c>
      <c r="E34" s="3" t="s">
        <v>29</v>
      </c>
    </row>
    <row r="35" spans="1:5" s="142" customFormat="1" x14ac:dyDescent="0.25">
      <c r="A35" s="153" t="s">
        <v>30</v>
      </c>
      <c r="B35" s="145">
        <v>15898</v>
      </c>
      <c r="C35" s="145">
        <v>9597</v>
      </c>
      <c r="D35" s="145">
        <v>7316</v>
      </c>
      <c r="E35" s="145">
        <v>32811</v>
      </c>
    </row>
    <row r="36" spans="1:5" s="142" customFormat="1" x14ac:dyDescent="0.25">
      <c r="A36" s="153" t="s">
        <v>31</v>
      </c>
      <c r="B36" s="145">
        <v>1461</v>
      </c>
      <c r="C36" s="145">
        <v>986</v>
      </c>
      <c r="D36" s="145">
        <v>73</v>
      </c>
      <c r="E36" s="145">
        <v>2520</v>
      </c>
    </row>
    <row r="37" spans="1:5" s="142" customFormat="1" x14ac:dyDescent="0.25">
      <c r="A37" s="153" t="s">
        <v>32</v>
      </c>
      <c r="B37" s="145">
        <v>1952</v>
      </c>
      <c r="C37" s="145">
        <v>1269</v>
      </c>
      <c r="D37" s="145">
        <v>380</v>
      </c>
      <c r="E37" s="145">
        <v>3601</v>
      </c>
    </row>
    <row r="38" spans="1:5" s="142" customFormat="1" x14ac:dyDescent="0.25">
      <c r="A38" s="153" t="s">
        <v>33</v>
      </c>
      <c r="B38" s="145">
        <v>1032</v>
      </c>
      <c r="C38" s="145">
        <v>287</v>
      </c>
      <c r="D38" s="145">
        <v>152</v>
      </c>
      <c r="E38" s="145">
        <v>1471</v>
      </c>
    </row>
    <row r="39" spans="1:5" s="142" customFormat="1" x14ac:dyDescent="0.25">
      <c r="A39" s="153" t="s">
        <v>34</v>
      </c>
      <c r="B39" s="145">
        <v>5216</v>
      </c>
      <c r="C39" s="145">
        <v>4264</v>
      </c>
      <c r="D39" s="145">
        <v>1028</v>
      </c>
      <c r="E39" s="145">
        <v>10508</v>
      </c>
    </row>
    <row r="40" spans="1:5" s="142" customFormat="1" x14ac:dyDescent="0.25">
      <c r="A40" s="153" t="s">
        <v>35</v>
      </c>
      <c r="B40" s="145">
        <v>1434</v>
      </c>
      <c r="C40" s="145">
        <v>607</v>
      </c>
      <c r="D40" s="145">
        <v>312</v>
      </c>
      <c r="E40" s="145">
        <v>2353</v>
      </c>
    </row>
    <row r="41" spans="1:5" s="142" customFormat="1" x14ac:dyDescent="0.25">
      <c r="A41" s="154" t="s">
        <v>36</v>
      </c>
      <c r="B41" s="155">
        <v>26993</v>
      </c>
      <c r="C41" s="155">
        <v>17010</v>
      </c>
      <c r="D41" s="155">
        <v>9261</v>
      </c>
      <c r="E41" s="155">
        <v>53264</v>
      </c>
    </row>
    <row r="42" spans="1:5" s="142" customFormat="1" x14ac:dyDescent="0.25">
      <c r="A42" s="154" t="s">
        <v>37</v>
      </c>
      <c r="B42" s="155">
        <v>2763</v>
      </c>
      <c r="C42" s="155">
        <v>1466</v>
      </c>
      <c r="D42" s="155">
        <v>915</v>
      </c>
      <c r="E42" s="155">
        <v>5144</v>
      </c>
    </row>
    <row r="43" spans="1:5" ht="27" customHeight="1" x14ac:dyDescent="0.25">
      <c r="A43" s="250" t="s">
        <v>285</v>
      </c>
      <c r="B43" s="250"/>
      <c r="C43" s="250"/>
      <c r="D43" s="250"/>
      <c r="E43" s="250"/>
    </row>
  </sheetData>
  <customSheetViews>
    <customSheetView guid="{5C1AC1D3-85B3-4E04-85A0-6DC6BB9B9281}" showPageBreaks="1" showGridLines="0" view="pageBreakPreview">
      <selection sqref="A1:E1"/>
      <pageMargins left="0.7" right="0.7" top="0.75" bottom="0.75" header="0.3" footer="0.3"/>
      <pageSetup paperSize="9" scale="89" orientation="portrait" horizontalDpi="90" verticalDpi="90" r:id="rId1"/>
    </customSheetView>
    <customSheetView guid="{7EC37734-A9CE-4FFC-AA9D-42870EAB5D9B}" showPageBreaks="1" showGridLines="0" view="pageBreakPreview" topLeftCell="A19">
      <selection activeCell="I42" sqref="I42"/>
      <pageMargins left="0.7" right="0.7" top="0.75" bottom="0.75" header="0.3" footer="0.3"/>
      <pageSetup paperSize="9" scale="89" orientation="portrait" horizontalDpi="90" verticalDpi="90" r:id="rId2"/>
    </customSheetView>
  </customSheetViews>
  <mergeCells count="8">
    <mergeCell ref="A32:B32"/>
    <mergeCell ref="A43:E43"/>
    <mergeCell ref="A27:B27"/>
    <mergeCell ref="A1:E1"/>
    <mergeCell ref="A4:E4"/>
    <mergeCell ref="A3:E3"/>
    <mergeCell ref="A14:E14"/>
    <mergeCell ref="A25:D25"/>
  </mergeCells>
  <hyperlinks>
    <hyperlink ref="E2" location="Sommaire!A1" display="sommaire"/>
  </hyperlinks>
  <pageMargins left="0.7" right="0.7" top="0.75" bottom="0.75" header="0.3" footer="0.3"/>
  <pageSetup paperSize="9" scale="79" orientation="portrait" horizontalDpi="90" verticalDpi="9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7" tint="0.59999389629810485"/>
  </sheetPr>
  <dimension ref="A1:G66"/>
  <sheetViews>
    <sheetView showGridLines="0" view="pageBreakPreview" zoomScaleNormal="100" zoomScaleSheetLayoutView="100" workbookViewId="0">
      <selection activeCell="A2" sqref="A2"/>
    </sheetView>
  </sheetViews>
  <sheetFormatPr baseColWidth="10" defaultRowHeight="15" x14ac:dyDescent="0.25"/>
  <cols>
    <col min="1" max="1" width="51.7109375" customWidth="1"/>
    <col min="5" max="5" width="15" customWidth="1"/>
  </cols>
  <sheetData>
    <row r="1" spans="1:7" x14ac:dyDescent="0.25">
      <c r="A1" s="252" t="s">
        <v>17</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40</v>
      </c>
      <c r="C7" s="16">
        <v>4</v>
      </c>
      <c r="D7" s="16">
        <v>44</v>
      </c>
      <c r="E7" s="102" t="s">
        <v>223</v>
      </c>
    </row>
    <row r="8" spans="1:7" x14ac:dyDescent="0.25">
      <c r="A8" s="7" t="s">
        <v>52</v>
      </c>
      <c r="B8" s="16">
        <v>14</v>
      </c>
      <c r="C8" s="16">
        <v>3</v>
      </c>
      <c r="D8" s="16">
        <v>17</v>
      </c>
      <c r="E8" s="102" t="s">
        <v>224</v>
      </c>
    </row>
    <row r="9" spans="1:7" x14ac:dyDescent="0.25">
      <c r="A9" s="7" t="s">
        <v>53</v>
      </c>
      <c r="B9" s="16">
        <v>0</v>
      </c>
      <c r="C9" s="16">
        <v>0</v>
      </c>
      <c r="D9" s="16">
        <v>0</v>
      </c>
      <c r="E9" s="102" t="s">
        <v>223</v>
      </c>
    </row>
    <row r="10" spans="1:7" x14ac:dyDescent="0.25">
      <c r="A10" s="11" t="s">
        <v>29</v>
      </c>
      <c r="B10" s="16">
        <v>54</v>
      </c>
      <c r="C10" s="16">
        <v>7</v>
      </c>
      <c r="D10" s="16">
        <v>61</v>
      </c>
      <c r="E10" s="102" t="s">
        <v>224</v>
      </c>
    </row>
    <row r="11" spans="1:7" x14ac:dyDescent="0.25">
      <c r="A11" s="10" t="s">
        <v>48</v>
      </c>
      <c r="B11" s="16">
        <v>1</v>
      </c>
      <c r="C11" s="16">
        <v>0</v>
      </c>
      <c r="D11" s="16">
        <v>1</v>
      </c>
      <c r="E11" s="130" t="s">
        <v>95</v>
      </c>
    </row>
    <row r="12" spans="1:7" x14ac:dyDescent="0.25">
      <c r="A12" s="10" t="s">
        <v>49</v>
      </c>
      <c r="B12" s="16">
        <v>27</v>
      </c>
      <c r="C12" s="16">
        <v>3</v>
      </c>
      <c r="D12" s="16">
        <v>30</v>
      </c>
      <c r="E12" s="130" t="s">
        <v>95</v>
      </c>
    </row>
    <row r="13" spans="1:7" x14ac:dyDescent="0.25">
      <c r="A13" s="10" t="s">
        <v>50</v>
      </c>
      <c r="B13" s="16">
        <v>6</v>
      </c>
      <c r="C13" s="16">
        <v>2</v>
      </c>
      <c r="D13" s="16">
        <v>8</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51</v>
      </c>
      <c r="C17" s="16">
        <v>9</v>
      </c>
      <c r="D17" s="16">
        <v>60</v>
      </c>
    </row>
    <row r="18" spans="1:4" x14ac:dyDescent="0.25">
      <c r="A18" s="129" t="s">
        <v>282</v>
      </c>
      <c r="B18" s="16">
        <v>44</v>
      </c>
      <c r="C18" s="16">
        <v>6</v>
      </c>
      <c r="D18" s="16">
        <v>50</v>
      </c>
    </row>
    <row r="19" spans="1:4" ht="26.25" x14ac:dyDescent="0.25">
      <c r="A19" s="129" t="s">
        <v>283</v>
      </c>
      <c r="B19" s="16">
        <v>29</v>
      </c>
      <c r="C19" s="16">
        <v>3</v>
      </c>
      <c r="D19" s="16">
        <v>32</v>
      </c>
    </row>
    <row r="20" spans="1:4" ht="26.25" x14ac:dyDescent="0.25">
      <c r="A20" s="129" t="s">
        <v>284</v>
      </c>
      <c r="B20" s="16">
        <v>19</v>
      </c>
      <c r="C20" s="16">
        <v>3</v>
      </c>
      <c r="D20" s="16">
        <v>22</v>
      </c>
    </row>
    <row r="22" spans="1:4" x14ac:dyDescent="0.25">
      <c r="A22" s="1" t="s">
        <v>3</v>
      </c>
      <c r="B22" s="2" t="s">
        <v>45</v>
      </c>
      <c r="C22" s="2" t="s">
        <v>46</v>
      </c>
      <c r="D22" s="9" t="s">
        <v>29</v>
      </c>
    </row>
    <row r="23" spans="1:4" ht="26.25" x14ac:dyDescent="0.25">
      <c r="A23" s="7" t="s">
        <v>42</v>
      </c>
      <c r="B23" s="16">
        <v>2</v>
      </c>
      <c r="C23" s="16">
        <v>0</v>
      </c>
      <c r="D23" s="16">
        <v>2</v>
      </c>
    </row>
    <row r="24" spans="1:4" ht="26.25" x14ac:dyDescent="0.25">
      <c r="A24" s="7" t="s">
        <v>43</v>
      </c>
      <c r="B24" s="16">
        <v>2</v>
      </c>
      <c r="C24" s="16">
        <v>0</v>
      </c>
      <c r="D24" s="16">
        <v>2</v>
      </c>
    </row>
    <row r="25" spans="1:4" x14ac:dyDescent="0.25">
      <c r="A25" s="257" t="s">
        <v>41</v>
      </c>
      <c r="B25" s="257"/>
      <c r="C25" s="257"/>
      <c r="D25" s="257"/>
    </row>
    <row r="27" spans="1:4" x14ac:dyDescent="0.25">
      <c r="A27" s="264" t="s">
        <v>44</v>
      </c>
      <c r="B27" s="265"/>
    </row>
    <row r="28" spans="1:4" x14ac:dyDescent="0.25">
      <c r="A28" s="7" t="s">
        <v>0</v>
      </c>
      <c r="B28" s="6">
        <v>4</v>
      </c>
    </row>
    <row r="29" spans="1:4" x14ac:dyDescent="0.25">
      <c r="A29" s="7" t="s">
        <v>38</v>
      </c>
      <c r="B29" s="6">
        <v>25</v>
      </c>
    </row>
    <row r="30" spans="1:4" x14ac:dyDescent="0.25">
      <c r="A30" s="7" t="s">
        <v>39</v>
      </c>
      <c r="B30" s="6">
        <v>0</v>
      </c>
    </row>
    <row r="31" spans="1:4" x14ac:dyDescent="0.25">
      <c r="A31" s="8" t="s">
        <v>29</v>
      </c>
      <c r="B31" s="6">
        <v>29</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2</v>
      </c>
      <c r="C35" s="16">
        <v>0</v>
      </c>
      <c r="D35" s="16">
        <v>0</v>
      </c>
      <c r="E35" s="16">
        <v>2</v>
      </c>
    </row>
    <row r="36" spans="1:7" x14ac:dyDescent="0.25">
      <c r="A36" s="4" t="s">
        <v>31</v>
      </c>
      <c r="B36" s="16">
        <v>0</v>
      </c>
      <c r="C36" s="16">
        <v>0</v>
      </c>
      <c r="D36" s="16">
        <v>0</v>
      </c>
      <c r="E36" s="16">
        <v>0</v>
      </c>
    </row>
    <row r="37" spans="1:7" x14ac:dyDescent="0.25">
      <c r="A37" s="4" t="s">
        <v>32</v>
      </c>
      <c r="B37" s="16">
        <v>1</v>
      </c>
      <c r="C37" s="16">
        <v>1</v>
      </c>
      <c r="D37" s="16">
        <v>0</v>
      </c>
      <c r="E37" s="16">
        <v>2</v>
      </c>
    </row>
    <row r="38" spans="1:7" x14ac:dyDescent="0.25">
      <c r="A38" s="4" t="s">
        <v>33</v>
      </c>
      <c r="B38" s="16">
        <v>1</v>
      </c>
      <c r="C38" s="16">
        <v>2</v>
      </c>
      <c r="D38" s="16">
        <v>0</v>
      </c>
      <c r="E38" s="16">
        <v>3</v>
      </c>
    </row>
    <row r="39" spans="1:7" x14ac:dyDescent="0.25">
      <c r="A39" s="4" t="s">
        <v>34</v>
      </c>
      <c r="B39" s="16">
        <v>2</v>
      </c>
      <c r="C39" s="16">
        <v>3</v>
      </c>
      <c r="D39" s="16">
        <v>0</v>
      </c>
      <c r="E39" s="16">
        <v>5</v>
      </c>
    </row>
    <row r="40" spans="1:7" x14ac:dyDescent="0.25">
      <c r="A40" s="4" t="s">
        <v>35</v>
      </c>
      <c r="B40" s="16">
        <v>1</v>
      </c>
      <c r="C40" s="16">
        <v>1</v>
      </c>
      <c r="D40" s="16">
        <v>0</v>
      </c>
      <c r="E40" s="16">
        <v>2</v>
      </c>
    </row>
    <row r="41" spans="1:7" x14ac:dyDescent="0.25">
      <c r="A41" s="5" t="s">
        <v>36</v>
      </c>
      <c r="B41" s="16">
        <v>7</v>
      </c>
      <c r="C41" s="16">
        <v>7</v>
      </c>
      <c r="D41" s="16">
        <v>0</v>
      </c>
      <c r="E41" s="16">
        <v>14</v>
      </c>
    </row>
    <row r="42" spans="1:7" x14ac:dyDescent="0.25">
      <c r="A42" s="5" t="s">
        <v>37</v>
      </c>
      <c r="B42" s="16">
        <v>37</v>
      </c>
      <c r="C42" s="16">
        <v>12</v>
      </c>
      <c r="D42" s="16">
        <v>0</v>
      </c>
      <c r="E42" s="16">
        <v>49</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248</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2</v>
      </c>
      <c r="C47" s="39">
        <v>3</v>
      </c>
      <c r="D47" s="39">
        <v>5</v>
      </c>
      <c r="E47" s="39">
        <v>3</v>
      </c>
      <c r="F47" s="39">
        <v>1</v>
      </c>
      <c r="G47" s="42">
        <v>0</v>
      </c>
    </row>
    <row r="48" spans="1:7" x14ac:dyDescent="0.25">
      <c r="A48" s="39" t="s">
        <v>71</v>
      </c>
      <c r="B48" s="39">
        <v>0</v>
      </c>
      <c r="C48" s="39">
        <v>0</v>
      </c>
      <c r="D48" s="39">
        <v>6</v>
      </c>
      <c r="E48" s="39">
        <v>6</v>
      </c>
      <c r="F48" s="39">
        <v>1</v>
      </c>
      <c r="G48" s="42">
        <v>1</v>
      </c>
    </row>
    <row r="49" spans="1:7" x14ac:dyDescent="0.25">
      <c r="A49" s="39" t="s">
        <v>72</v>
      </c>
      <c r="B49" s="39">
        <v>0</v>
      </c>
      <c r="C49" s="39">
        <v>0</v>
      </c>
      <c r="D49" s="39">
        <v>2</v>
      </c>
      <c r="E49" s="39">
        <v>2</v>
      </c>
      <c r="F49" s="39">
        <v>0</v>
      </c>
      <c r="G49" s="42">
        <v>0</v>
      </c>
    </row>
    <row r="50" spans="1:7" x14ac:dyDescent="0.25">
      <c r="A50" s="39" t="s">
        <v>73</v>
      </c>
      <c r="B50" s="39">
        <v>0</v>
      </c>
      <c r="C50" s="39">
        <v>0</v>
      </c>
      <c r="D50" s="39">
        <v>6</v>
      </c>
      <c r="E50" s="39">
        <v>4</v>
      </c>
      <c r="F50" s="39">
        <v>1</v>
      </c>
      <c r="G50" s="42">
        <v>0</v>
      </c>
    </row>
    <row r="51" spans="1:7" x14ac:dyDescent="0.25">
      <c r="A51" s="39" t="s">
        <v>74</v>
      </c>
      <c r="B51" s="39">
        <v>0</v>
      </c>
      <c r="C51" s="39">
        <v>0</v>
      </c>
      <c r="D51" s="39">
        <v>0</v>
      </c>
      <c r="E51" s="39">
        <v>0</v>
      </c>
      <c r="F51" s="39">
        <v>0</v>
      </c>
      <c r="G51" s="42">
        <v>0</v>
      </c>
    </row>
    <row r="52" spans="1:7" x14ac:dyDescent="0.25">
      <c r="A52" s="39" t="s">
        <v>75</v>
      </c>
      <c r="B52" s="39">
        <v>0</v>
      </c>
      <c r="C52" s="39">
        <v>0</v>
      </c>
      <c r="D52" s="39">
        <v>4</v>
      </c>
      <c r="E52" s="39">
        <v>4</v>
      </c>
      <c r="F52" s="39">
        <v>0</v>
      </c>
      <c r="G52" s="42">
        <v>0</v>
      </c>
    </row>
    <row r="53" spans="1:7" x14ac:dyDescent="0.25">
      <c r="A53" s="39" t="s">
        <v>76</v>
      </c>
      <c r="B53" s="39">
        <v>1</v>
      </c>
      <c r="C53" s="39">
        <v>1</v>
      </c>
      <c r="D53" s="39">
        <v>6</v>
      </c>
      <c r="E53" s="39">
        <v>2</v>
      </c>
      <c r="F53" s="39">
        <v>3</v>
      </c>
      <c r="G53" s="42">
        <v>0</v>
      </c>
    </row>
    <row r="54" spans="1:7" x14ac:dyDescent="0.25">
      <c r="A54" s="39" t="s">
        <v>77</v>
      </c>
      <c r="B54" s="39">
        <v>0</v>
      </c>
      <c r="C54" s="39">
        <v>1</v>
      </c>
      <c r="D54" s="39">
        <v>7</v>
      </c>
      <c r="E54" s="39">
        <v>4</v>
      </c>
      <c r="F54" s="39">
        <v>2</v>
      </c>
      <c r="G54" s="42">
        <v>0</v>
      </c>
    </row>
    <row r="55" spans="1:7" x14ac:dyDescent="0.25">
      <c r="A55" s="39" t="s">
        <v>78</v>
      </c>
      <c r="B55" s="39">
        <v>0</v>
      </c>
      <c r="C55" s="39">
        <v>0</v>
      </c>
      <c r="D55" s="39">
        <v>2</v>
      </c>
      <c r="E55" s="39">
        <v>6</v>
      </c>
      <c r="F55" s="39">
        <v>2</v>
      </c>
      <c r="G55" s="42">
        <v>1</v>
      </c>
    </row>
    <row r="56" spans="1:7" x14ac:dyDescent="0.25">
      <c r="A56" s="39" t="s">
        <v>79</v>
      </c>
      <c r="B56" s="39">
        <v>0</v>
      </c>
      <c r="C56" s="39">
        <v>1</v>
      </c>
      <c r="D56" s="39">
        <v>9</v>
      </c>
      <c r="E56" s="39">
        <v>7</v>
      </c>
      <c r="F56" s="39">
        <v>5</v>
      </c>
      <c r="G56" s="42">
        <v>0</v>
      </c>
    </row>
    <row r="57" spans="1:7" x14ac:dyDescent="0.25">
      <c r="A57" s="39" t="s">
        <v>80</v>
      </c>
      <c r="B57" s="39">
        <v>0</v>
      </c>
      <c r="C57" s="39">
        <v>2</v>
      </c>
      <c r="D57" s="39">
        <v>13</v>
      </c>
      <c r="E57" s="39">
        <v>8</v>
      </c>
      <c r="F57" s="39">
        <v>1</v>
      </c>
      <c r="G57" s="42">
        <v>0</v>
      </c>
    </row>
    <row r="58" spans="1:7" x14ac:dyDescent="0.25">
      <c r="A58" s="39" t="s">
        <v>81</v>
      </c>
      <c r="B58" s="39">
        <v>0</v>
      </c>
      <c r="C58" s="39">
        <v>0</v>
      </c>
      <c r="D58" s="39">
        <v>3</v>
      </c>
      <c r="E58" s="39">
        <v>5</v>
      </c>
      <c r="F58" s="39">
        <v>0</v>
      </c>
      <c r="G58" s="42">
        <v>0</v>
      </c>
    </row>
    <row r="59" spans="1:7" x14ac:dyDescent="0.25">
      <c r="A59" s="39" t="s">
        <v>82</v>
      </c>
      <c r="B59" s="39">
        <v>1</v>
      </c>
      <c r="C59" s="39">
        <v>2</v>
      </c>
      <c r="D59" s="39">
        <v>4</v>
      </c>
      <c r="E59" s="39">
        <v>6</v>
      </c>
      <c r="F59" s="39">
        <v>0</v>
      </c>
      <c r="G59" s="42">
        <v>1</v>
      </c>
    </row>
    <row r="60" spans="1:7" x14ac:dyDescent="0.25">
      <c r="A60" s="43" t="s">
        <v>83</v>
      </c>
      <c r="B60" s="44">
        <f>SUM(B47:B59)</f>
        <v>4</v>
      </c>
      <c r="C60" s="44">
        <f t="shared" ref="C60:G60" si="0">SUM(C47:C59)</f>
        <v>10</v>
      </c>
      <c r="D60" s="44">
        <f t="shared" si="0"/>
        <v>67</v>
      </c>
      <c r="E60" s="44">
        <f t="shared" si="0"/>
        <v>57</v>
      </c>
      <c r="F60" s="44">
        <f t="shared" si="0"/>
        <v>16</v>
      </c>
      <c r="G60" s="44">
        <f t="shared" si="0"/>
        <v>3</v>
      </c>
    </row>
    <row r="61" spans="1:7" x14ac:dyDescent="0.25">
      <c r="A61" s="39" t="s">
        <v>84</v>
      </c>
      <c r="B61" s="39">
        <v>0</v>
      </c>
      <c r="C61" s="39">
        <v>0</v>
      </c>
      <c r="D61" s="39">
        <v>0</v>
      </c>
      <c r="E61" s="39">
        <v>0</v>
      </c>
      <c r="F61" s="39">
        <v>0</v>
      </c>
      <c r="G61" s="42">
        <v>1</v>
      </c>
    </row>
    <row r="62" spans="1:7" x14ac:dyDescent="0.25">
      <c r="A62" s="39" t="s">
        <v>85</v>
      </c>
      <c r="B62" s="39">
        <v>0</v>
      </c>
      <c r="C62" s="39">
        <v>0</v>
      </c>
      <c r="D62" s="39">
        <v>0</v>
      </c>
      <c r="E62" s="39">
        <v>0</v>
      </c>
      <c r="F62" s="39">
        <v>0</v>
      </c>
      <c r="G62" s="42">
        <v>0</v>
      </c>
    </row>
    <row r="63" spans="1:7" x14ac:dyDescent="0.25">
      <c r="A63" s="39" t="s">
        <v>86</v>
      </c>
      <c r="B63" s="39">
        <v>0</v>
      </c>
      <c r="C63" s="39">
        <v>0</v>
      </c>
      <c r="D63" s="39">
        <v>1</v>
      </c>
      <c r="E63" s="39">
        <v>1</v>
      </c>
      <c r="F63" s="39">
        <v>0</v>
      </c>
      <c r="G63" s="42">
        <v>0</v>
      </c>
    </row>
    <row r="64" spans="1:7" x14ac:dyDescent="0.25">
      <c r="A64" s="39" t="s">
        <v>87</v>
      </c>
      <c r="B64" s="39">
        <v>0</v>
      </c>
      <c r="C64" s="39">
        <v>0</v>
      </c>
      <c r="D64" s="39">
        <v>0</v>
      </c>
      <c r="E64" s="39">
        <v>0</v>
      </c>
      <c r="F64" s="39">
        <v>0</v>
      </c>
      <c r="G64" s="42">
        <v>0</v>
      </c>
    </row>
    <row r="65" spans="1:7" x14ac:dyDescent="0.25">
      <c r="A65" s="39" t="s">
        <v>88</v>
      </c>
      <c r="B65" s="39">
        <v>0</v>
      </c>
      <c r="C65" s="39">
        <v>0</v>
      </c>
      <c r="D65" s="39">
        <v>0</v>
      </c>
      <c r="E65" s="39">
        <v>9</v>
      </c>
      <c r="F65" s="39">
        <v>1</v>
      </c>
      <c r="G65" s="42">
        <v>0</v>
      </c>
    </row>
    <row r="66" spans="1:7" x14ac:dyDescent="0.25">
      <c r="A66" s="43" t="s">
        <v>89</v>
      </c>
      <c r="B66" s="44">
        <f>SUM(B60:B65)</f>
        <v>4</v>
      </c>
      <c r="C66" s="44">
        <f t="shared" ref="C66:G66" si="1">SUM(C60:C65)</f>
        <v>10</v>
      </c>
      <c r="D66" s="44">
        <f t="shared" si="1"/>
        <v>68</v>
      </c>
      <c r="E66" s="44">
        <f t="shared" si="1"/>
        <v>67</v>
      </c>
      <c r="F66" s="44">
        <f t="shared" si="1"/>
        <v>17</v>
      </c>
      <c r="G66" s="44">
        <f t="shared" si="1"/>
        <v>4</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34">
      <selection activeCell="E35" sqref="E35:E40"/>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7" tint="0.59999389629810485"/>
  </sheetPr>
  <dimension ref="A1:G66"/>
  <sheetViews>
    <sheetView showGridLines="0" view="pageBreakPreview" zoomScaleNormal="100" zoomScaleSheetLayoutView="100" workbookViewId="0">
      <selection activeCell="A33" sqref="A33"/>
    </sheetView>
  </sheetViews>
  <sheetFormatPr baseColWidth="10" defaultRowHeight="15" x14ac:dyDescent="0.25"/>
  <cols>
    <col min="1" max="1" width="51.7109375" customWidth="1"/>
    <col min="5" max="5" width="15" customWidth="1"/>
  </cols>
  <sheetData>
    <row r="1" spans="1:7" x14ac:dyDescent="0.25">
      <c r="A1" s="252" t="s">
        <v>21</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5</v>
      </c>
      <c r="C7" s="16">
        <v>0</v>
      </c>
      <c r="D7" s="16">
        <v>5</v>
      </c>
      <c r="E7" s="102" t="s">
        <v>223</v>
      </c>
    </row>
    <row r="8" spans="1:7" x14ac:dyDescent="0.25">
      <c r="A8" s="7" t="s">
        <v>52</v>
      </c>
      <c r="B8" s="16">
        <v>0</v>
      </c>
      <c r="C8" s="16">
        <v>0</v>
      </c>
      <c r="D8" s="16">
        <v>0</v>
      </c>
      <c r="E8" s="102" t="s">
        <v>223</v>
      </c>
    </row>
    <row r="9" spans="1:7" x14ac:dyDescent="0.25">
      <c r="A9" s="7" t="s">
        <v>53</v>
      </c>
      <c r="B9" s="16">
        <v>0</v>
      </c>
      <c r="C9" s="16">
        <v>0</v>
      </c>
      <c r="D9" s="16">
        <v>0</v>
      </c>
      <c r="E9" s="102" t="s">
        <v>223</v>
      </c>
    </row>
    <row r="10" spans="1:7" x14ac:dyDescent="0.25">
      <c r="A10" s="11" t="s">
        <v>29</v>
      </c>
      <c r="B10" s="16">
        <v>5</v>
      </c>
      <c r="C10" s="16">
        <v>0</v>
      </c>
      <c r="D10" s="16">
        <v>5</v>
      </c>
      <c r="E10" s="102" t="s">
        <v>223</v>
      </c>
    </row>
    <row r="11" spans="1:7" x14ac:dyDescent="0.25">
      <c r="A11" s="10" t="s">
        <v>48</v>
      </c>
      <c r="B11" s="16">
        <v>0</v>
      </c>
      <c r="C11" s="16">
        <v>0</v>
      </c>
      <c r="D11" s="16">
        <v>0</v>
      </c>
      <c r="E11" s="130" t="s">
        <v>95</v>
      </c>
    </row>
    <row r="12" spans="1:7" x14ac:dyDescent="0.25">
      <c r="A12" s="10" t="s">
        <v>49</v>
      </c>
      <c r="B12" s="16">
        <v>3</v>
      </c>
      <c r="C12" s="16">
        <v>0</v>
      </c>
      <c r="D12" s="16">
        <v>3</v>
      </c>
      <c r="E12" s="130" t="s">
        <v>95</v>
      </c>
    </row>
    <row r="13" spans="1:7" x14ac:dyDescent="0.25">
      <c r="A13" s="10" t="s">
        <v>50</v>
      </c>
      <c r="B13" s="16">
        <v>1</v>
      </c>
      <c r="C13" s="16">
        <v>0</v>
      </c>
      <c r="D13" s="16">
        <v>1</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4</v>
      </c>
      <c r="C17" s="16">
        <v>0</v>
      </c>
      <c r="D17" s="16">
        <v>4</v>
      </c>
    </row>
    <row r="18" spans="1:4" x14ac:dyDescent="0.25">
      <c r="A18" s="129" t="s">
        <v>282</v>
      </c>
      <c r="B18" s="16">
        <v>1</v>
      </c>
      <c r="C18" s="16">
        <v>0</v>
      </c>
      <c r="D18" s="16">
        <v>1</v>
      </c>
    </row>
    <row r="19" spans="1:4" ht="26.25" x14ac:dyDescent="0.25">
      <c r="A19" s="129" t="s">
        <v>283</v>
      </c>
      <c r="B19" s="16">
        <v>2</v>
      </c>
      <c r="C19" s="16">
        <v>0</v>
      </c>
      <c r="D19" s="16">
        <v>2</v>
      </c>
    </row>
    <row r="20" spans="1:4" ht="26.25" x14ac:dyDescent="0.25">
      <c r="A20" s="129" t="s">
        <v>284</v>
      </c>
      <c r="B20" s="16">
        <v>2</v>
      </c>
      <c r="C20" s="16">
        <v>0</v>
      </c>
      <c r="D20" s="16">
        <v>2</v>
      </c>
    </row>
    <row r="22" spans="1:4" x14ac:dyDescent="0.25">
      <c r="A22" s="1" t="s">
        <v>3</v>
      </c>
      <c r="B22" s="2" t="s">
        <v>45</v>
      </c>
      <c r="C22" s="2" t="s">
        <v>46</v>
      </c>
      <c r="D22" s="9" t="s">
        <v>29</v>
      </c>
    </row>
    <row r="23" spans="1:4" ht="26.25" x14ac:dyDescent="0.25">
      <c r="A23" s="7" t="s">
        <v>42</v>
      </c>
      <c r="B23" s="16">
        <v>0</v>
      </c>
      <c r="C23" s="16">
        <v>0</v>
      </c>
      <c r="D23" s="16">
        <v>0</v>
      </c>
    </row>
    <row r="24" spans="1:4" ht="26.25" x14ac:dyDescent="0.25">
      <c r="A24" s="7" t="s">
        <v>43</v>
      </c>
      <c r="B24" s="16">
        <v>0</v>
      </c>
      <c r="C24" s="16">
        <v>0</v>
      </c>
      <c r="D24" s="16">
        <v>0</v>
      </c>
    </row>
    <row r="25" spans="1:4" x14ac:dyDescent="0.25">
      <c r="A25" s="257" t="s">
        <v>41</v>
      </c>
      <c r="B25" s="257"/>
      <c r="C25" s="257"/>
      <c r="D25" s="257"/>
    </row>
    <row r="27" spans="1:4" x14ac:dyDescent="0.25">
      <c r="A27" s="264" t="s">
        <v>44</v>
      </c>
      <c r="B27" s="265"/>
    </row>
    <row r="28" spans="1:4" x14ac:dyDescent="0.25">
      <c r="A28" s="7" t="s">
        <v>0</v>
      </c>
      <c r="B28" s="6">
        <v>2</v>
      </c>
    </row>
    <row r="29" spans="1:4" x14ac:dyDescent="0.25">
      <c r="A29" s="7" t="s">
        <v>38</v>
      </c>
      <c r="B29" s="6">
        <v>4</v>
      </c>
    </row>
    <row r="30" spans="1:4" x14ac:dyDescent="0.25">
      <c r="A30" s="7" t="s">
        <v>39</v>
      </c>
      <c r="B30" s="6">
        <v>0</v>
      </c>
    </row>
    <row r="31" spans="1:4" x14ac:dyDescent="0.25">
      <c r="A31" s="8" t="s">
        <v>29</v>
      </c>
      <c r="B31" s="6">
        <v>6</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1</v>
      </c>
      <c r="C35" s="16">
        <v>0</v>
      </c>
      <c r="D35" s="16">
        <v>0</v>
      </c>
      <c r="E35" s="16">
        <v>1</v>
      </c>
    </row>
    <row r="36" spans="1:7" x14ac:dyDescent="0.25">
      <c r="A36" s="4" t="s">
        <v>31</v>
      </c>
      <c r="B36" s="16">
        <v>0</v>
      </c>
      <c r="C36" s="16">
        <v>0</v>
      </c>
      <c r="D36" s="16">
        <v>0</v>
      </c>
      <c r="E36" s="16">
        <v>0</v>
      </c>
    </row>
    <row r="37" spans="1:7" x14ac:dyDescent="0.25">
      <c r="A37" s="4" t="s">
        <v>32</v>
      </c>
      <c r="B37" s="16">
        <v>0</v>
      </c>
      <c r="C37" s="16">
        <v>0</v>
      </c>
      <c r="D37" s="16">
        <v>0</v>
      </c>
      <c r="E37" s="16">
        <v>0</v>
      </c>
    </row>
    <row r="38" spans="1:7" x14ac:dyDescent="0.25">
      <c r="A38" s="4" t="s">
        <v>33</v>
      </c>
      <c r="B38" s="16">
        <v>2</v>
      </c>
      <c r="C38" s="16">
        <v>0</v>
      </c>
      <c r="D38" s="16">
        <v>0</v>
      </c>
      <c r="E38" s="16">
        <v>2</v>
      </c>
    </row>
    <row r="39" spans="1:7" x14ac:dyDescent="0.25">
      <c r="A39" s="4" t="s">
        <v>34</v>
      </c>
      <c r="B39" s="16">
        <v>0</v>
      </c>
      <c r="C39" s="16">
        <v>0</v>
      </c>
      <c r="D39" s="16">
        <v>0</v>
      </c>
      <c r="E39" s="16">
        <v>0</v>
      </c>
    </row>
    <row r="40" spans="1:7" x14ac:dyDescent="0.25">
      <c r="A40" s="4" t="s">
        <v>35</v>
      </c>
      <c r="B40" s="16">
        <v>0</v>
      </c>
      <c r="C40" s="16">
        <v>0</v>
      </c>
      <c r="D40" s="16">
        <v>0</v>
      </c>
      <c r="E40" s="16">
        <v>0</v>
      </c>
    </row>
    <row r="41" spans="1:7" x14ac:dyDescent="0.25">
      <c r="A41" s="5" t="s">
        <v>36</v>
      </c>
      <c r="B41" s="16">
        <v>3</v>
      </c>
      <c r="C41" s="16">
        <v>0</v>
      </c>
      <c r="D41" s="16">
        <v>0</v>
      </c>
      <c r="E41" s="16">
        <v>3</v>
      </c>
    </row>
    <row r="42" spans="1:7" x14ac:dyDescent="0.25">
      <c r="A42" s="5" t="s">
        <v>37</v>
      </c>
      <c r="B42" s="16">
        <v>2</v>
      </c>
      <c r="C42" s="16">
        <v>0</v>
      </c>
      <c r="D42" s="16">
        <v>0</v>
      </c>
      <c r="E42" s="16">
        <v>2</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247</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0</v>
      </c>
      <c r="C47" s="39">
        <v>0</v>
      </c>
      <c r="D47" s="39">
        <v>8</v>
      </c>
      <c r="E47" s="39">
        <v>13</v>
      </c>
      <c r="F47" s="39">
        <v>1</v>
      </c>
      <c r="G47" s="42">
        <v>0</v>
      </c>
    </row>
    <row r="48" spans="1:7" x14ac:dyDescent="0.25">
      <c r="A48" s="39" t="s">
        <v>71</v>
      </c>
      <c r="B48" s="39">
        <v>1</v>
      </c>
      <c r="C48" s="39">
        <v>1</v>
      </c>
      <c r="D48" s="39">
        <v>5</v>
      </c>
      <c r="E48" s="39">
        <v>1</v>
      </c>
      <c r="F48" s="39">
        <v>1</v>
      </c>
      <c r="G48" s="42">
        <v>0</v>
      </c>
    </row>
    <row r="49" spans="1:7" x14ac:dyDescent="0.25">
      <c r="A49" s="39" t="s">
        <v>72</v>
      </c>
      <c r="B49" s="39">
        <v>0</v>
      </c>
      <c r="C49" s="39">
        <v>0</v>
      </c>
      <c r="D49" s="39">
        <v>3</v>
      </c>
      <c r="E49" s="39">
        <v>3</v>
      </c>
      <c r="F49" s="39">
        <v>4</v>
      </c>
      <c r="G49" s="42">
        <v>2</v>
      </c>
    </row>
    <row r="50" spans="1:7" x14ac:dyDescent="0.25">
      <c r="A50" s="39" t="s">
        <v>73</v>
      </c>
      <c r="B50" s="39">
        <v>0</v>
      </c>
      <c r="C50" s="39">
        <v>0</v>
      </c>
      <c r="D50" s="39">
        <v>5</v>
      </c>
      <c r="E50" s="39">
        <v>3</v>
      </c>
      <c r="F50" s="39">
        <v>2</v>
      </c>
      <c r="G50" s="42">
        <v>0</v>
      </c>
    </row>
    <row r="51" spans="1:7" x14ac:dyDescent="0.25">
      <c r="A51" s="39" t="s">
        <v>74</v>
      </c>
      <c r="B51" s="39">
        <v>0</v>
      </c>
      <c r="C51" s="39">
        <v>0</v>
      </c>
      <c r="D51" s="39">
        <v>0</v>
      </c>
      <c r="E51" s="39">
        <v>0</v>
      </c>
      <c r="F51" s="39">
        <v>0</v>
      </c>
      <c r="G51" s="42">
        <v>0</v>
      </c>
    </row>
    <row r="52" spans="1:7" x14ac:dyDescent="0.25">
      <c r="A52" s="39" t="s">
        <v>75</v>
      </c>
      <c r="B52" s="39">
        <v>0</v>
      </c>
      <c r="C52" s="39">
        <v>0</v>
      </c>
      <c r="D52" s="39">
        <v>5</v>
      </c>
      <c r="E52" s="39">
        <v>7</v>
      </c>
      <c r="F52" s="39">
        <v>2</v>
      </c>
      <c r="G52" s="42">
        <v>0</v>
      </c>
    </row>
    <row r="53" spans="1:7" x14ac:dyDescent="0.25">
      <c r="A53" s="39" t="s">
        <v>76</v>
      </c>
      <c r="B53" s="39">
        <v>0</v>
      </c>
      <c r="C53" s="39">
        <v>0</v>
      </c>
      <c r="D53" s="39">
        <v>7</v>
      </c>
      <c r="E53" s="39">
        <v>16</v>
      </c>
      <c r="F53" s="39">
        <v>7</v>
      </c>
      <c r="G53" s="42">
        <v>0</v>
      </c>
    </row>
    <row r="54" spans="1:7" x14ac:dyDescent="0.25">
      <c r="A54" s="39" t="s">
        <v>77</v>
      </c>
      <c r="B54" s="39">
        <v>0</v>
      </c>
      <c r="C54" s="39">
        <v>0</v>
      </c>
      <c r="D54" s="39">
        <v>30</v>
      </c>
      <c r="E54" s="39">
        <v>19</v>
      </c>
      <c r="F54" s="39">
        <v>17</v>
      </c>
      <c r="G54" s="42">
        <v>1</v>
      </c>
    </row>
    <row r="55" spans="1:7" x14ac:dyDescent="0.25">
      <c r="A55" s="39" t="s">
        <v>78</v>
      </c>
      <c r="B55" s="39">
        <v>0</v>
      </c>
      <c r="C55" s="39">
        <v>0</v>
      </c>
      <c r="D55" s="39">
        <v>7</v>
      </c>
      <c r="E55" s="39">
        <v>7</v>
      </c>
      <c r="F55" s="39">
        <v>3</v>
      </c>
      <c r="G55" s="42">
        <v>0</v>
      </c>
    </row>
    <row r="56" spans="1:7" x14ac:dyDescent="0.25">
      <c r="A56" s="39" t="s">
        <v>79</v>
      </c>
      <c r="B56" s="39">
        <v>0</v>
      </c>
      <c r="C56" s="39">
        <v>0</v>
      </c>
      <c r="D56" s="39">
        <v>9</v>
      </c>
      <c r="E56" s="39">
        <v>17</v>
      </c>
      <c r="F56" s="39">
        <v>6</v>
      </c>
      <c r="G56" s="42">
        <v>1</v>
      </c>
    </row>
    <row r="57" spans="1:7" x14ac:dyDescent="0.25">
      <c r="A57" s="39" t="s">
        <v>80</v>
      </c>
      <c r="B57" s="39">
        <v>0</v>
      </c>
      <c r="C57" s="39">
        <v>0</v>
      </c>
      <c r="D57" s="39">
        <v>19</v>
      </c>
      <c r="E57" s="39">
        <v>12</v>
      </c>
      <c r="F57" s="39">
        <v>6</v>
      </c>
      <c r="G57" s="42">
        <v>1</v>
      </c>
    </row>
    <row r="58" spans="1:7" x14ac:dyDescent="0.25">
      <c r="A58" s="39" t="s">
        <v>81</v>
      </c>
      <c r="B58" s="39">
        <v>0</v>
      </c>
      <c r="C58" s="39">
        <v>0</v>
      </c>
      <c r="D58" s="39">
        <v>4</v>
      </c>
      <c r="E58" s="39">
        <v>19</v>
      </c>
      <c r="F58" s="39">
        <v>1</v>
      </c>
      <c r="G58" s="42">
        <v>0</v>
      </c>
    </row>
    <row r="59" spans="1:7" x14ac:dyDescent="0.25">
      <c r="A59" s="39" t="s">
        <v>82</v>
      </c>
      <c r="B59" s="39">
        <v>0</v>
      </c>
      <c r="C59" s="39">
        <v>0</v>
      </c>
      <c r="D59" s="39">
        <v>5</v>
      </c>
      <c r="E59" s="39">
        <v>8</v>
      </c>
      <c r="F59" s="39">
        <v>0</v>
      </c>
      <c r="G59" s="42">
        <v>0</v>
      </c>
    </row>
    <row r="60" spans="1:7" x14ac:dyDescent="0.25">
      <c r="A60" s="43" t="s">
        <v>83</v>
      </c>
      <c r="B60" s="44">
        <f>SUM(B47:B59)</f>
        <v>1</v>
      </c>
      <c r="C60" s="44">
        <f t="shared" ref="C60:G60" si="0">SUM(C47:C59)</f>
        <v>1</v>
      </c>
      <c r="D60" s="44">
        <f t="shared" si="0"/>
        <v>107</v>
      </c>
      <c r="E60" s="44">
        <f t="shared" si="0"/>
        <v>125</v>
      </c>
      <c r="F60" s="44">
        <f t="shared" si="0"/>
        <v>50</v>
      </c>
      <c r="G60" s="44">
        <f t="shared" si="0"/>
        <v>5</v>
      </c>
    </row>
    <row r="61" spans="1:7" x14ac:dyDescent="0.25">
      <c r="A61" s="39" t="s">
        <v>84</v>
      </c>
      <c r="B61" s="39">
        <v>0</v>
      </c>
      <c r="C61" s="39">
        <v>0</v>
      </c>
      <c r="D61" s="39">
        <v>5</v>
      </c>
      <c r="E61" s="39">
        <v>4</v>
      </c>
      <c r="F61" s="39">
        <v>1</v>
      </c>
      <c r="G61" s="42">
        <v>0</v>
      </c>
    </row>
    <row r="62" spans="1:7" x14ac:dyDescent="0.25">
      <c r="A62" s="39" t="s">
        <v>85</v>
      </c>
      <c r="B62" s="39">
        <v>0</v>
      </c>
      <c r="C62" s="39">
        <v>0</v>
      </c>
      <c r="D62" s="39">
        <v>0</v>
      </c>
      <c r="E62" s="39">
        <v>0</v>
      </c>
      <c r="F62" s="39">
        <v>0</v>
      </c>
      <c r="G62" s="42">
        <v>0</v>
      </c>
    </row>
    <row r="63" spans="1:7" x14ac:dyDescent="0.25">
      <c r="A63" s="39" t="s">
        <v>86</v>
      </c>
      <c r="B63" s="39">
        <v>0</v>
      </c>
      <c r="C63" s="39">
        <v>0</v>
      </c>
      <c r="D63" s="39">
        <v>0</v>
      </c>
      <c r="E63" s="39">
        <v>0</v>
      </c>
      <c r="F63" s="39">
        <v>0</v>
      </c>
      <c r="G63" s="42">
        <v>0</v>
      </c>
    </row>
    <row r="64" spans="1:7" x14ac:dyDescent="0.25">
      <c r="A64" s="39" t="s">
        <v>87</v>
      </c>
      <c r="B64" s="39">
        <v>0</v>
      </c>
      <c r="C64" s="39">
        <v>0</v>
      </c>
      <c r="D64" s="39">
        <v>0</v>
      </c>
      <c r="E64" s="39">
        <v>0</v>
      </c>
      <c r="F64" s="39">
        <v>0</v>
      </c>
      <c r="G64" s="42">
        <v>0</v>
      </c>
    </row>
    <row r="65" spans="1:7" x14ac:dyDescent="0.25">
      <c r="A65" s="39" t="s">
        <v>88</v>
      </c>
      <c r="B65" s="39">
        <v>0</v>
      </c>
      <c r="C65" s="39">
        <v>0</v>
      </c>
      <c r="D65" s="39">
        <v>0</v>
      </c>
      <c r="E65" s="39">
        <v>22</v>
      </c>
      <c r="F65" s="39">
        <v>4</v>
      </c>
      <c r="G65" s="42">
        <v>0</v>
      </c>
    </row>
    <row r="66" spans="1:7" x14ac:dyDescent="0.25">
      <c r="A66" s="43" t="s">
        <v>89</v>
      </c>
      <c r="B66" s="44">
        <f>SUM(B60:B65)</f>
        <v>1</v>
      </c>
      <c r="C66" s="44">
        <f t="shared" ref="C66:G66" si="1">SUM(C60:C65)</f>
        <v>1</v>
      </c>
      <c r="D66" s="44">
        <f t="shared" si="1"/>
        <v>112</v>
      </c>
      <c r="E66" s="44">
        <f t="shared" si="1"/>
        <v>151</v>
      </c>
      <c r="F66" s="44">
        <f t="shared" si="1"/>
        <v>55</v>
      </c>
      <c r="G66" s="44">
        <f t="shared" si="1"/>
        <v>5</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22">
      <selection activeCell="F58" sqref="F58"/>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7" tint="0.59999389629810485"/>
  </sheetPr>
  <dimension ref="A1:S74"/>
  <sheetViews>
    <sheetView showGridLines="0" view="pageBreakPreview" zoomScaleNormal="100" zoomScaleSheetLayoutView="100" workbookViewId="0">
      <selection activeCell="J45" sqref="J45"/>
    </sheetView>
  </sheetViews>
  <sheetFormatPr baseColWidth="10" defaultRowHeight="15" x14ac:dyDescent="0.25"/>
  <cols>
    <col min="1" max="1" width="45.7109375" customWidth="1"/>
  </cols>
  <sheetData>
    <row r="1" spans="1:19" ht="15.75" customHeight="1" x14ac:dyDescent="0.25">
      <c r="A1" s="252" t="s">
        <v>25</v>
      </c>
      <c r="B1" s="252"/>
      <c r="C1" s="252"/>
      <c r="D1" s="252"/>
      <c r="E1" s="252"/>
      <c r="F1" s="252"/>
      <c r="G1" s="252"/>
      <c r="H1" s="252"/>
      <c r="I1" s="252"/>
      <c r="J1" s="252"/>
      <c r="K1" s="252"/>
      <c r="L1" s="252"/>
      <c r="M1" s="252"/>
      <c r="N1" s="252"/>
      <c r="O1" s="252"/>
      <c r="P1" s="252"/>
      <c r="Q1" s="252"/>
      <c r="R1" s="252"/>
      <c r="S1" s="252"/>
    </row>
    <row r="2" spans="1:19" x14ac:dyDescent="0.25">
      <c r="S2" s="85" t="s">
        <v>128</v>
      </c>
    </row>
    <row r="3" spans="1:19" x14ac:dyDescent="0.25">
      <c r="A3" s="15" t="s">
        <v>62</v>
      </c>
    </row>
    <row r="4" spans="1:19" x14ac:dyDescent="0.25">
      <c r="A4" s="15" t="s">
        <v>59</v>
      </c>
    </row>
    <row r="5" spans="1:19" x14ac:dyDescent="0.25">
      <c r="A5" s="117"/>
    </row>
    <row r="6" spans="1:19" x14ac:dyDescent="0.25">
      <c r="B6" s="267" t="s">
        <v>6</v>
      </c>
      <c r="C6" s="268"/>
      <c r="D6" s="268"/>
      <c r="E6" s="268"/>
      <c r="F6" s="269" t="s">
        <v>7</v>
      </c>
      <c r="G6" s="268"/>
      <c r="H6" s="268"/>
      <c r="I6" s="270"/>
      <c r="J6" s="268" t="s">
        <v>8</v>
      </c>
      <c r="K6" s="268"/>
      <c r="L6" s="268"/>
      <c r="M6" s="271"/>
    </row>
    <row r="7" spans="1:19" ht="25.5" x14ac:dyDescent="0.25">
      <c r="A7" s="17" t="s">
        <v>1</v>
      </c>
      <c r="B7" s="2" t="s">
        <v>45</v>
      </c>
      <c r="C7" s="2" t="s">
        <v>46</v>
      </c>
      <c r="D7" s="9" t="s">
        <v>29</v>
      </c>
      <c r="E7" s="27" t="s">
        <v>54</v>
      </c>
      <c r="F7" s="22" t="s">
        <v>45</v>
      </c>
      <c r="G7" s="2" t="s">
        <v>46</v>
      </c>
      <c r="H7" s="9" t="s">
        <v>29</v>
      </c>
      <c r="I7" s="26" t="s">
        <v>54</v>
      </c>
      <c r="J7" s="122" t="s">
        <v>45</v>
      </c>
      <c r="K7" s="2" t="s">
        <v>46</v>
      </c>
      <c r="L7" s="9" t="s">
        <v>29</v>
      </c>
      <c r="M7" s="28" t="s">
        <v>54</v>
      </c>
    </row>
    <row r="8" spans="1:19" x14ac:dyDescent="0.25">
      <c r="A8" s="20" t="s">
        <v>51</v>
      </c>
      <c r="B8" s="16">
        <v>6355</v>
      </c>
      <c r="C8" s="16">
        <v>918</v>
      </c>
      <c r="D8" s="16">
        <v>7273</v>
      </c>
      <c r="E8" s="120">
        <f>394</f>
        <v>394</v>
      </c>
      <c r="F8" s="121">
        <v>1011</v>
      </c>
      <c r="G8" s="16">
        <v>102</v>
      </c>
      <c r="H8" s="16">
        <v>1113</v>
      </c>
      <c r="I8" s="124">
        <f>72</f>
        <v>72</v>
      </c>
      <c r="J8" s="123">
        <v>650</v>
      </c>
      <c r="K8" s="16">
        <v>65</v>
      </c>
      <c r="L8" s="16">
        <v>715</v>
      </c>
      <c r="M8" s="16">
        <f>18</f>
        <v>18</v>
      </c>
    </row>
    <row r="9" spans="1:19" x14ac:dyDescent="0.25">
      <c r="A9" s="20" t="s">
        <v>52</v>
      </c>
      <c r="B9" s="16">
        <v>1307</v>
      </c>
      <c r="C9" s="16">
        <v>224</v>
      </c>
      <c r="D9" s="16">
        <v>1531</v>
      </c>
      <c r="E9" s="120">
        <f>93</f>
        <v>93</v>
      </c>
      <c r="F9" s="121">
        <v>82</v>
      </c>
      <c r="G9" s="16">
        <v>10</v>
      </c>
      <c r="H9" s="16">
        <v>92</v>
      </c>
      <c r="I9" s="124">
        <f>17</f>
        <v>17</v>
      </c>
      <c r="J9" s="123">
        <v>69</v>
      </c>
      <c r="K9" s="16">
        <v>6</v>
      </c>
      <c r="L9" s="16">
        <v>75</v>
      </c>
      <c r="M9" s="16">
        <f>2</f>
        <v>2</v>
      </c>
    </row>
    <row r="10" spans="1:19" x14ac:dyDescent="0.25">
      <c r="A10" s="20" t="s">
        <v>53</v>
      </c>
      <c r="B10" s="16">
        <v>0</v>
      </c>
      <c r="C10" s="16">
        <v>0</v>
      </c>
      <c r="D10" s="16">
        <v>0</v>
      </c>
      <c r="E10" s="120">
        <f>0</f>
        <v>0</v>
      </c>
      <c r="F10" s="121">
        <v>0</v>
      </c>
      <c r="G10" s="16">
        <v>0</v>
      </c>
      <c r="H10" s="16">
        <v>0</v>
      </c>
      <c r="I10" s="124">
        <f>0</f>
        <v>0</v>
      </c>
      <c r="J10" s="123">
        <v>0</v>
      </c>
      <c r="K10" s="16">
        <v>0</v>
      </c>
      <c r="L10" s="16">
        <v>0</v>
      </c>
      <c r="M10" s="16">
        <f>0</f>
        <v>0</v>
      </c>
    </row>
    <row r="11" spans="1:19" x14ac:dyDescent="0.25">
      <c r="A11" s="24" t="s">
        <v>29</v>
      </c>
      <c r="B11" s="16">
        <v>7662</v>
      </c>
      <c r="C11" s="16">
        <v>1142</v>
      </c>
      <c r="D11" s="16">
        <v>8804</v>
      </c>
      <c r="E11" s="120">
        <f>487</f>
        <v>487</v>
      </c>
      <c r="F11" s="121">
        <v>1093</v>
      </c>
      <c r="G11" s="16">
        <v>112</v>
      </c>
      <c r="H11" s="16">
        <v>1205</v>
      </c>
      <c r="I11" s="124">
        <f>89</f>
        <v>89</v>
      </c>
      <c r="J11" s="123">
        <v>719</v>
      </c>
      <c r="K11" s="16">
        <v>71</v>
      </c>
      <c r="L11" s="16">
        <v>790</v>
      </c>
      <c r="M11" s="16">
        <f>20</f>
        <v>20</v>
      </c>
    </row>
    <row r="12" spans="1:19" x14ac:dyDescent="0.25">
      <c r="A12" s="25" t="s">
        <v>48</v>
      </c>
      <c r="B12" s="16">
        <v>11</v>
      </c>
      <c r="C12" s="16">
        <v>2</v>
      </c>
      <c r="D12" s="16">
        <v>13</v>
      </c>
      <c r="E12" s="131" t="s">
        <v>95</v>
      </c>
      <c r="F12" s="121">
        <v>34</v>
      </c>
      <c r="G12" s="16">
        <v>1</v>
      </c>
      <c r="H12" s="16">
        <v>35</v>
      </c>
      <c r="I12" s="132" t="s">
        <v>95</v>
      </c>
      <c r="J12" s="123">
        <v>9</v>
      </c>
      <c r="K12" s="16">
        <v>1</v>
      </c>
      <c r="L12" s="16">
        <v>10</v>
      </c>
      <c r="M12" s="130" t="s">
        <v>95</v>
      </c>
    </row>
    <row r="13" spans="1:19" x14ac:dyDescent="0.25">
      <c r="A13" s="25" t="s">
        <v>49</v>
      </c>
      <c r="B13" s="16">
        <v>493</v>
      </c>
      <c r="C13" s="16">
        <v>34</v>
      </c>
      <c r="D13" s="16">
        <v>527</v>
      </c>
      <c r="E13" s="131" t="s">
        <v>95</v>
      </c>
      <c r="F13" s="121">
        <v>31</v>
      </c>
      <c r="G13" s="16">
        <v>4</v>
      </c>
      <c r="H13" s="16">
        <v>35</v>
      </c>
      <c r="I13" s="132" t="s">
        <v>95</v>
      </c>
      <c r="J13" s="123">
        <v>89</v>
      </c>
      <c r="K13" s="16">
        <v>4</v>
      </c>
      <c r="L13" s="16">
        <v>93</v>
      </c>
      <c r="M13" s="130" t="s">
        <v>95</v>
      </c>
    </row>
    <row r="14" spans="1:19" x14ac:dyDescent="0.25">
      <c r="A14" s="25" t="s">
        <v>50</v>
      </c>
      <c r="B14" s="16">
        <v>5956</v>
      </c>
      <c r="C14" s="16">
        <v>869</v>
      </c>
      <c r="D14" s="16">
        <v>6825</v>
      </c>
      <c r="E14" s="131" t="s">
        <v>95</v>
      </c>
      <c r="F14" s="121">
        <v>959</v>
      </c>
      <c r="G14" s="16">
        <v>99</v>
      </c>
      <c r="H14" s="16">
        <v>1058</v>
      </c>
      <c r="I14" s="132" t="s">
        <v>95</v>
      </c>
      <c r="J14" s="123">
        <v>610</v>
      </c>
      <c r="K14" s="16">
        <v>66</v>
      </c>
      <c r="L14" s="16">
        <v>676</v>
      </c>
      <c r="M14" s="130" t="s">
        <v>95</v>
      </c>
    </row>
    <row r="15" spans="1:19" x14ac:dyDescent="0.25">
      <c r="A15" s="29" t="s">
        <v>47</v>
      </c>
    </row>
    <row r="17" spans="1:10" x14ac:dyDescent="0.25">
      <c r="B17" s="272" t="s">
        <v>6</v>
      </c>
      <c r="C17" s="273"/>
      <c r="D17" s="274"/>
      <c r="E17" s="275" t="s">
        <v>7</v>
      </c>
      <c r="F17" s="273"/>
      <c r="G17" s="273"/>
      <c r="H17" s="275" t="s">
        <v>8</v>
      </c>
      <c r="I17" s="273"/>
      <c r="J17" s="276"/>
    </row>
    <row r="18" spans="1:10" x14ac:dyDescent="0.25">
      <c r="A18" s="17" t="s">
        <v>2</v>
      </c>
      <c r="B18" s="2" t="s">
        <v>45</v>
      </c>
      <c r="C18" s="2" t="s">
        <v>46</v>
      </c>
      <c r="D18" s="21" t="s">
        <v>29</v>
      </c>
      <c r="E18" s="22" t="s">
        <v>45</v>
      </c>
      <c r="F18" s="2" t="s">
        <v>46</v>
      </c>
      <c r="G18" s="23" t="s">
        <v>29</v>
      </c>
      <c r="H18" s="22" t="s">
        <v>45</v>
      </c>
      <c r="I18" s="2" t="s">
        <v>46</v>
      </c>
      <c r="J18" s="9" t="s">
        <v>29</v>
      </c>
    </row>
    <row r="19" spans="1:10" ht="26.25" x14ac:dyDescent="0.25">
      <c r="A19" s="129" t="s">
        <v>281</v>
      </c>
      <c r="B19" s="46">
        <v>5931</v>
      </c>
      <c r="C19" s="46">
        <v>818</v>
      </c>
      <c r="D19" s="47">
        <v>6749</v>
      </c>
      <c r="E19" s="48">
        <v>1116</v>
      </c>
      <c r="F19" s="46">
        <v>107</v>
      </c>
      <c r="G19" s="49">
        <v>1223</v>
      </c>
      <c r="H19" s="48">
        <v>631</v>
      </c>
      <c r="I19" s="46">
        <v>46</v>
      </c>
      <c r="J19" s="50">
        <v>677</v>
      </c>
    </row>
    <row r="20" spans="1:10" ht="21.75" customHeight="1" x14ac:dyDescent="0.25">
      <c r="A20" s="129" t="s">
        <v>282</v>
      </c>
      <c r="B20" s="46">
        <v>5626</v>
      </c>
      <c r="C20" s="46">
        <v>760</v>
      </c>
      <c r="D20" s="47">
        <v>6386</v>
      </c>
      <c r="E20" s="48">
        <v>1044</v>
      </c>
      <c r="F20" s="46">
        <v>99</v>
      </c>
      <c r="G20" s="49">
        <v>1143</v>
      </c>
      <c r="H20" s="48">
        <v>536</v>
      </c>
      <c r="I20" s="46">
        <v>34</v>
      </c>
      <c r="J20" s="50">
        <v>570</v>
      </c>
    </row>
    <row r="21" spans="1:10" ht="27.75" customHeight="1" x14ac:dyDescent="0.25">
      <c r="A21" s="129" t="s">
        <v>283</v>
      </c>
      <c r="B21" s="46">
        <v>189</v>
      </c>
      <c r="C21" s="46">
        <v>11</v>
      </c>
      <c r="D21" s="47">
        <v>200</v>
      </c>
      <c r="E21" s="48">
        <v>53</v>
      </c>
      <c r="F21" s="46">
        <v>2</v>
      </c>
      <c r="G21" s="49">
        <v>55</v>
      </c>
      <c r="H21" s="48">
        <v>21</v>
      </c>
      <c r="I21" s="46">
        <v>0</v>
      </c>
      <c r="J21" s="50">
        <v>21</v>
      </c>
    </row>
    <row r="22" spans="1:10" ht="27.75" customHeight="1" x14ac:dyDescent="0.25">
      <c r="A22" s="129" t="s">
        <v>284</v>
      </c>
      <c r="B22" s="46">
        <v>176</v>
      </c>
      <c r="C22" s="46">
        <v>9</v>
      </c>
      <c r="D22" s="47">
        <v>185</v>
      </c>
      <c r="E22" s="48">
        <v>44</v>
      </c>
      <c r="F22" s="46">
        <v>1</v>
      </c>
      <c r="G22" s="49">
        <v>45</v>
      </c>
      <c r="H22" s="48">
        <v>20</v>
      </c>
      <c r="I22" s="46">
        <v>0</v>
      </c>
      <c r="J22" s="50">
        <v>20</v>
      </c>
    </row>
    <row r="24" spans="1:10" x14ac:dyDescent="0.25">
      <c r="B24" s="272" t="s">
        <v>6</v>
      </c>
      <c r="C24" s="273"/>
      <c r="D24" s="274"/>
      <c r="E24" s="275" t="s">
        <v>7</v>
      </c>
      <c r="F24" s="273"/>
      <c r="G24" s="273"/>
      <c r="H24" s="275" t="s">
        <v>8</v>
      </c>
      <c r="I24" s="273"/>
      <c r="J24" s="276"/>
    </row>
    <row r="25" spans="1:10" x14ac:dyDescent="0.25">
      <c r="A25" s="17" t="s">
        <v>9</v>
      </c>
      <c r="B25" s="2" t="s">
        <v>45</v>
      </c>
      <c r="C25" s="2" t="s">
        <v>46</v>
      </c>
      <c r="D25" s="21" t="s">
        <v>29</v>
      </c>
      <c r="E25" s="22" t="s">
        <v>45</v>
      </c>
      <c r="F25" s="2" t="s">
        <v>46</v>
      </c>
      <c r="G25" s="23" t="s">
        <v>29</v>
      </c>
      <c r="H25" s="22" t="s">
        <v>45</v>
      </c>
      <c r="I25" s="2" t="s">
        <v>46</v>
      </c>
      <c r="J25" s="9" t="s">
        <v>29</v>
      </c>
    </row>
    <row r="26" spans="1:10" x14ac:dyDescent="0.25">
      <c r="A26" s="20" t="s">
        <v>60</v>
      </c>
      <c r="B26" s="46">
        <v>308</v>
      </c>
      <c r="C26" s="46">
        <v>17</v>
      </c>
      <c r="D26" s="47">
        <v>325</v>
      </c>
      <c r="E26" s="48">
        <v>2</v>
      </c>
      <c r="F26" s="46">
        <v>0</v>
      </c>
      <c r="G26" s="49">
        <v>2</v>
      </c>
      <c r="H26" s="48">
        <v>47</v>
      </c>
      <c r="I26" s="46">
        <v>0</v>
      </c>
      <c r="J26" s="50">
        <v>47</v>
      </c>
    </row>
    <row r="27" spans="1:10" x14ac:dyDescent="0.25">
      <c r="A27" s="20" t="s">
        <v>61</v>
      </c>
      <c r="B27" s="46">
        <v>269</v>
      </c>
      <c r="C27" s="46">
        <v>9</v>
      </c>
      <c r="D27" s="47">
        <v>278</v>
      </c>
      <c r="E27" s="48">
        <v>1</v>
      </c>
      <c r="F27" s="46">
        <v>0</v>
      </c>
      <c r="G27" s="49">
        <v>1</v>
      </c>
      <c r="H27" s="48">
        <v>39</v>
      </c>
      <c r="I27" s="46">
        <v>0</v>
      </c>
      <c r="J27" s="50">
        <v>39</v>
      </c>
    </row>
    <row r="29" spans="1:10" x14ac:dyDescent="0.25">
      <c r="A29" s="1" t="s">
        <v>3</v>
      </c>
      <c r="B29" s="2" t="s">
        <v>45</v>
      </c>
      <c r="C29" s="2" t="s">
        <v>46</v>
      </c>
      <c r="D29" s="9" t="s">
        <v>29</v>
      </c>
    </row>
    <row r="30" spans="1:10" ht="26.25" x14ac:dyDescent="0.25">
      <c r="A30" s="7" t="s">
        <v>42</v>
      </c>
      <c r="B30" s="16">
        <v>13352</v>
      </c>
      <c r="C30" s="16">
        <v>1942</v>
      </c>
      <c r="D30" s="16">
        <v>15294</v>
      </c>
    </row>
    <row r="31" spans="1:10" ht="26.25" x14ac:dyDescent="0.25">
      <c r="A31" s="7" t="s">
        <v>43</v>
      </c>
      <c r="B31" s="16">
        <v>8679</v>
      </c>
      <c r="C31" s="16">
        <v>1237</v>
      </c>
      <c r="D31" s="16">
        <v>9916</v>
      </c>
    </row>
    <row r="32" spans="1:10" x14ac:dyDescent="0.25">
      <c r="A32" s="30" t="s">
        <v>41</v>
      </c>
    </row>
    <row r="34" spans="1:5" x14ac:dyDescent="0.25">
      <c r="A34" s="264" t="s">
        <v>44</v>
      </c>
      <c r="B34" s="265"/>
    </row>
    <row r="35" spans="1:5" x14ac:dyDescent="0.25">
      <c r="A35" s="7" t="s">
        <v>0</v>
      </c>
      <c r="B35" s="6">
        <v>103</v>
      </c>
    </row>
    <row r="36" spans="1:5" x14ac:dyDescent="0.25">
      <c r="A36" s="7" t="s">
        <v>38</v>
      </c>
      <c r="B36" s="6">
        <v>210</v>
      </c>
    </row>
    <row r="37" spans="1:5" x14ac:dyDescent="0.25">
      <c r="A37" s="7" t="s">
        <v>39</v>
      </c>
      <c r="B37" s="6">
        <v>15</v>
      </c>
    </row>
    <row r="38" spans="1:5" x14ac:dyDescent="0.25">
      <c r="A38" s="8" t="s">
        <v>29</v>
      </c>
      <c r="B38" s="6">
        <v>328</v>
      </c>
    </row>
    <row r="39" spans="1:5" ht="34.5" customHeight="1" x14ac:dyDescent="0.25">
      <c r="A39" s="250" t="s">
        <v>40</v>
      </c>
      <c r="B39" s="250"/>
    </row>
    <row r="41" spans="1:5" ht="25.5" x14ac:dyDescent="0.25">
      <c r="A41" s="18" t="s">
        <v>4</v>
      </c>
      <c r="B41" s="2" t="s">
        <v>26</v>
      </c>
      <c r="C41" s="2" t="s">
        <v>27</v>
      </c>
      <c r="D41" s="2" t="s">
        <v>28</v>
      </c>
      <c r="E41" s="19" t="s">
        <v>29</v>
      </c>
    </row>
    <row r="42" spans="1:5" x14ac:dyDescent="0.25">
      <c r="A42" s="4" t="s">
        <v>30</v>
      </c>
      <c r="B42" s="16">
        <v>4601</v>
      </c>
      <c r="C42" s="16">
        <v>296</v>
      </c>
      <c r="D42" s="16">
        <v>0</v>
      </c>
      <c r="E42" s="16">
        <v>4897</v>
      </c>
    </row>
    <row r="43" spans="1:5" x14ac:dyDescent="0.25">
      <c r="A43" s="4" t="s">
        <v>31</v>
      </c>
      <c r="B43" s="16">
        <v>84</v>
      </c>
      <c r="C43" s="16">
        <v>0</v>
      </c>
      <c r="D43" s="16">
        <v>0</v>
      </c>
      <c r="E43" s="16">
        <v>84</v>
      </c>
    </row>
    <row r="44" spans="1:5" x14ac:dyDescent="0.25">
      <c r="A44" s="4" t="s">
        <v>32</v>
      </c>
      <c r="B44" s="16">
        <v>905</v>
      </c>
      <c r="C44" s="16">
        <v>267</v>
      </c>
      <c r="D44" s="16">
        <v>0</v>
      </c>
      <c r="E44" s="16">
        <v>1172</v>
      </c>
    </row>
    <row r="45" spans="1:5" x14ac:dyDescent="0.25">
      <c r="A45" s="4" t="s">
        <v>33</v>
      </c>
      <c r="B45" s="16">
        <v>740</v>
      </c>
      <c r="C45" s="16">
        <v>45</v>
      </c>
      <c r="D45" s="16">
        <v>0</v>
      </c>
      <c r="E45" s="16">
        <v>785</v>
      </c>
    </row>
    <row r="46" spans="1:5" x14ac:dyDescent="0.25">
      <c r="A46" s="4" t="s">
        <v>34</v>
      </c>
      <c r="B46" s="16">
        <v>2062</v>
      </c>
      <c r="C46" s="16">
        <v>940</v>
      </c>
      <c r="D46" s="16">
        <v>0</v>
      </c>
      <c r="E46" s="16">
        <v>3002</v>
      </c>
    </row>
    <row r="47" spans="1:5" x14ac:dyDescent="0.25">
      <c r="A47" s="4" t="s">
        <v>35</v>
      </c>
      <c r="B47" s="16">
        <v>435</v>
      </c>
      <c r="C47" s="16">
        <v>80</v>
      </c>
      <c r="D47" s="16">
        <v>0</v>
      </c>
      <c r="E47" s="16">
        <v>515</v>
      </c>
    </row>
    <row r="48" spans="1:5" x14ac:dyDescent="0.25">
      <c r="A48" s="5" t="s">
        <v>36</v>
      </c>
      <c r="B48" s="16">
        <v>8827</v>
      </c>
      <c r="C48" s="16">
        <v>1628</v>
      </c>
      <c r="D48" s="16">
        <v>0</v>
      </c>
      <c r="E48" s="16">
        <v>10455</v>
      </c>
    </row>
    <row r="49" spans="1:19" x14ac:dyDescent="0.25">
      <c r="A49" s="5" t="s">
        <v>37</v>
      </c>
      <c r="B49" s="125">
        <v>525</v>
      </c>
      <c r="C49" s="125">
        <v>100</v>
      </c>
      <c r="D49" s="125">
        <v>0</v>
      </c>
      <c r="E49" s="125">
        <v>625</v>
      </c>
    </row>
    <row r="50" spans="1:19" ht="26.25" customHeight="1" x14ac:dyDescent="0.25">
      <c r="A50" s="250" t="s">
        <v>5</v>
      </c>
      <c r="B50" s="250"/>
      <c r="C50" s="250"/>
      <c r="D50" s="250"/>
      <c r="E50" s="250"/>
    </row>
    <row r="52" spans="1:19" x14ac:dyDescent="0.25">
      <c r="A52" s="260" t="s">
        <v>257</v>
      </c>
      <c r="B52" s="261"/>
      <c r="C52" s="261"/>
      <c r="D52" s="261"/>
      <c r="E52" s="261"/>
      <c r="F52" s="261"/>
      <c r="G52" s="261"/>
      <c r="H52" s="261"/>
      <c r="I52" s="261"/>
      <c r="J52" s="261"/>
      <c r="K52" s="261"/>
      <c r="L52" s="261"/>
      <c r="M52" s="261"/>
      <c r="N52" s="261"/>
      <c r="O52" s="261"/>
      <c r="P52" s="261"/>
      <c r="Q52" s="261"/>
      <c r="R52" s="261"/>
      <c r="S52" s="262"/>
    </row>
    <row r="53" spans="1:19" x14ac:dyDescent="0.25">
      <c r="A53" s="31"/>
      <c r="B53" s="277" t="s">
        <v>6</v>
      </c>
      <c r="C53" s="278"/>
      <c r="D53" s="278"/>
      <c r="E53" s="278"/>
      <c r="F53" s="278"/>
      <c r="G53" s="279"/>
      <c r="H53" s="280" t="s">
        <v>7</v>
      </c>
      <c r="I53" s="281"/>
      <c r="J53" s="281"/>
      <c r="K53" s="281"/>
      <c r="L53" s="281"/>
      <c r="M53" s="281"/>
      <c r="N53" s="282" t="s">
        <v>8</v>
      </c>
      <c r="O53" s="278"/>
      <c r="P53" s="278"/>
      <c r="Q53" s="278"/>
      <c r="R53" s="278"/>
      <c r="S53" s="283"/>
    </row>
    <row r="54" spans="1:19" ht="25.5" x14ac:dyDescent="0.25">
      <c r="A54" s="32" t="s">
        <v>63</v>
      </c>
      <c r="B54" s="33" t="s">
        <v>64</v>
      </c>
      <c r="C54" s="33" t="s">
        <v>65</v>
      </c>
      <c r="D54" s="33" t="s">
        <v>66</v>
      </c>
      <c r="E54" s="33" t="s">
        <v>67</v>
      </c>
      <c r="F54" s="33" t="s">
        <v>68</v>
      </c>
      <c r="G54" s="34" t="s">
        <v>69</v>
      </c>
      <c r="H54" s="35" t="s">
        <v>64</v>
      </c>
      <c r="I54" s="33" t="s">
        <v>65</v>
      </c>
      <c r="J54" s="33" t="s">
        <v>66</v>
      </c>
      <c r="K54" s="33" t="s">
        <v>67</v>
      </c>
      <c r="L54" s="33" t="s">
        <v>68</v>
      </c>
      <c r="M54" s="36" t="s">
        <v>69</v>
      </c>
      <c r="N54" s="35" t="s">
        <v>64</v>
      </c>
      <c r="O54" s="33" t="s">
        <v>65</v>
      </c>
      <c r="P54" s="33" t="s">
        <v>66</v>
      </c>
      <c r="Q54" s="33" t="s">
        <v>67</v>
      </c>
      <c r="R54" s="33" t="s">
        <v>68</v>
      </c>
      <c r="S54" s="37" t="s">
        <v>69</v>
      </c>
    </row>
    <row r="55" spans="1:19" x14ac:dyDescent="0.25">
      <c r="A55" s="38" t="s">
        <v>70</v>
      </c>
      <c r="B55" s="39">
        <v>150</v>
      </c>
      <c r="C55" s="39">
        <v>130</v>
      </c>
      <c r="D55" s="39">
        <v>62</v>
      </c>
      <c r="E55" s="39">
        <v>26</v>
      </c>
      <c r="F55" s="39">
        <v>11</v>
      </c>
      <c r="G55" s="40">
        <v>5</v>
      </c>
      <c r="H55" s="41">
        <v>371</v>
      </c>
      <c r="I55" s="39">
        <v>359</v>
      </c>
      <c r="J55" s="39">
        <v>297</v>
      </c>
      <c r="K55" s="39">
        <v>223</v>
      </c>
      <c r="L55" s="39">
        <v>50</v>
      </c>
      <c r="M55" s="39">
        <v>33</v>
      </c>
      <c r="N55" s="41">
        <v>61</v>
      </c>
      <c r="O55" s="39">
        <v>65</v>
      </c>
      <c r="P55" s="39">
        <v>31</v>
      </c>
      <c r="Q55" s="39">
        <v>37</v>
      </c>
      <c r="R55" s="39">
        <v>4</v>
      </c>
      <c r="S55" s="42">
        <v>0</v>
      </c>
    </row>
    <row r="56" spans="1:19" x14ac:dyDescent="0.25">
      <c r="A56" s="39" t="s">
        <v>71</v>
      </c>
      <c r="B56" s="39">
        <v>58</v>
      </c>
      <c r="C56" s="39">
        <v>46</v>
      </c>
      <c r="D56" s="39">
        <v>18</v>
      </c>
      <c r="E56" s="39">
        <v>12</v>
      </c>
      <c r="F56" s="39">
        <v>3</v>
      </c>
      <c r="G56" s="40">
        <v>1</v>
      </c>
      <c r="H56" s="41">
        <v>120</v>
      </c>
      <c r="I56" s="39">
        <v>114</v>
      </c>
      <c r="J56" s="39">
        <v>61</v>
      </c>
      <c r="K56" s="39">
        <v>42</v>
      </c>
      <c r="L56" s="39">
        <v>25</v>
      </c>
      <c r="M56" s="39">
        <v>3</v>
      </c>
      <c r="N56" s="41">
        <v>17</v>
      </c>
      <c r="O56" s="39">
        <v>18</v>
      </c>
      <c r="P56" s="39">
        <v>12</v>
      </c>
      <c r="Q56" s="39">
        <v>7</v>
      </c>
      <c r="R56" s="39">
        <v>3</v>
      </c>
      <c r="S56" s="42">
        <v>4</v>
      </c>
    </row>
    <row r="57" spans="1:19" x14ac:dyDescent="0.25">
      <c r="A57" s="39" t="s">
        <v>72</v>
      </c>
      <c r="B57" s="39">
        <v>40</v>
      </c>
      <c r="C57" s="39">
        <v>42</v>
      </c>
      <c r="D57" s="39">
        <v>19</v>
      </c>
      <c r="E57" s="39">
        <v>14</v>
      </c>
      <c r="F57" s="39">
        <v>1</v>
      </c>
      <c r="G57" s="40">
        <v>2</v>
      </c>
      <c r="H57" s="41">
        <v>122</v>
      </c>
      <c r="I57" s="39">
        <v>144</v>
      </c>
      <c r="J57" s="39">
        <v>81</v>
      </c>
      <c r="K57" s="39">
        <v>71</v>
      </c>
      <c r="L57" s="39">
        <v>25</v>
      </c>
      <c r="M57" s="39">
        <v>15</v>
      </c>
      <c r="N57" s="41">
        <v>18</v>
      </c>
      <c r="O57" s="39">
        <v>25</v>
      </c>
      <c r="P57" s="39">
        <v>16</v>
      </c>
      <c r="Q57" s="39">
        <v>9</v>
      </c>
      <c r="R57" s="39">
        <v>0</v>
      </c>
      <c r="S57" s="42">
        <v>1</v>
      </c>
    </row>
    <row r="58" spans="1:19" x14ac:dyDescent="0.25">
      <c r="A58" s="39" t="s">
        <v>73</v>
      </c>
      <c r="B58" s="39">
        <v>61</v>
      </c>
      <c r="C58" s="39">
        <v>58</v>
      </c>
      <c r="D58" s="39">
        <v>40</v>
      </c>
      <c r="E58" s="39">
        <v>21</v>
      </c>
      <c r="F58" s="39">
        <v>7</v>
      </c>
      <c r="G58" s="40">
        <v>3</v>
      </c>
      <c r="H58" s="41">
        <v>98</v>
      </c>
      <c r="I58" s="39">
        <v>97</v>
      </c>
      <c r="J58" s="39">
        <v>57</v>
      </c>
      <c r="K58" s="39">
        <v>34</v>
      </c>
      <c r="L58" s="39">
        <v>9</v>
      </c>
      <c r="M58" s="39">
        <v>5</v>
      </c>
      <c r="N58" s="41">
        <v>25</v>
      </c>
      <c r="O58" s="39">
        <v>25</v>
      </c>
      <c r="P58" s="39">
        <v>8</v>
      </c>
      <c r="Q58" s="39">
        <v>3</v>
      </c>
      <c r="R58" s="39">
        <v>3</v>
      </c>
      <c r="S58" s="42">
        <v>1</v>
      </c>
    </row>
    <row r="59" spans="1:19" x14ac:dyDescent="0.25">
      <c r="A59" s="39" t="s">
        <v>74</v>
      </c>
      <c r="B59" s="39">
        <v>9</v>
      </c>
      <c r="C59" s="39">
        <v>11</v>
      </c>
      <c r="D59" s="39">
        <v>2</v>
      </c>
      <c r="E59" s="39">
        <v>0</v>
      </c>
      <c r="F59" s="39">
        <v>0</v>
      </c>
      <c r="G59" s="40">
        <v>0</v>
      </c>
      <c r="H59" s="41">
        <v>37</v>
      </c>
      <c r="I59" s="39">
        <v>40</v>
      </c>
      <c r="J59" s="39">
        <v>12</v>
      </c>
      <c r="K59" s="39">
        <v>0</v>
      </c>
      <c r="L59" s="39">
        <v>0</v>
      </c>
      <c r="M59" s="39">
        <v>0</v>
      </c>
      <c r="N59" s="41">
        <v>18</v>
      </c>
      <c r="O59" s="39">
        <v>14</v>
      </c>
      <c r="P59" s="39">
        <v>0</v>
      </c>
      <c r="Q59" s="39">
        <v>0</v>
      </c>
      <c r="R59" s="39">
        <v>0</v>
      </c>
      <c r="S59" s="42">
        <v>0</v>
      </c>
    </row>
    <row r="60" spans="1:19" x14ac:dyDescent="0.25">
      <c r="A60" s="39" t="s">
        <v>75</v>
      </c>
      <c r="B60" s="39">
        <v>75</v>
      </c>
      <c r="C60" s="39">
        <v>63</v>
      </c>
      <c r="D60" s="39">
        <v>50</v>
      </c>
      <c r="E60" s="39">
        <v>38</v>
      </c>
      <c r="F60" s="39">
        <v>5</v>
      </c>
      <c r="G60" s="40">
        <v>3</v>
      </c>
      <c r="H60" s="41">
        <v>141</v>
      </c>
      <c r="I60" s="39">
        <v>142</v>
      </c>
      <c r="J60" s="39">
        <v>109</v>
      </c>
      <c r="K60" s="39">
        <v>101</v>
      </c>
      <c r="L60" s="39">
        <v>19</v>
      </c>
      <c r="M60" s="39">
        <v>7</v>
      </c>
      <c r="N60" s="41">
        <v>34</v>
      </c>
      <c r="O60" s="39">
        <v>31</v>
      </c>
      <c r="P60" s="39">
        <v>15</v>
      </c>
      <c r="Q60" s="39">
        <v>8</v>
      </c>
      <c r="R60" s="39">
        <v>4</v>
      </c>
      <c r="S60" s="42">
        <v>1</v>
      </c>
    </row>
    <row r="61" spans="1:19" x14ac:dyDescent="0.25">
      <c r="A61" s="39" t="s">
        <v>76</v>
      </c>
      <c r="B61" s="39">
        <v>84</v>
      </c>
      <c r="C61" s="39">
        <v>72</v>
      </c>
      <c r="D61" s="39">
        <v>36</v>
      </c>
      <c r="E61" s="39">
        <v>25</v>
      </c>
      <c r="F61" s="39">
        <v>4</v>
      </c>
      <c r="G61" s="40">
        <v>2</v>
      </c>
      <c r="H61" s="41">
        <v>233</v>
      </c>
      <c r="I61" s="39">
        <v>223</v>
      </c>
      <c r="J61" s="39">
        <v>125</v>
      </c>
      <c r="K61" s="39">
        <v>73</v>
      </c>
      <c r="L61" s="39">
        <v>15</v>
      </c>
      <c r="M61" s="39">
        <v>14</v>
      </c>
      <c r="N61" s="41">
        <v>51</v>
      </c>
      <c r="O61" s="39">
        <v>57</v>
      </c>
      <c r="P61" s="39">
        <v>18</v>
      </c>
      <c r="Q61" s="39">
        <v>5</v>
      </c>
      <c r="R61" s="39">
        <v>4</v>
      </c>
      <c r="S61" s="42">
        <v>3</v>
      </c>
    </row>
    <row r="62" spans="1:19" x14ac:dyDescent="0.25">
      <c r="A62" s="39" t="s">
        <v>77</v>
      </c>
      <c r="B62" s="39">
        <v>140</v>
      </c>
      <c r="C62" s="39">
        <v>115</v>
      </c>
      <c r="D62" s="39">
        <v>88</v>
      </c>
      <c r="E62" s="39">
        <v>40</v>
      </c>
      <c r="F62" s="39">
        <v>21</v>
      </c>
      <c r="G62" s="40">
        <v>14</v>
      </c>
      <c r="H62" s="41">
        <v>351</v>
      </c>
      <c r="I62" s="39">
        <v>369</v>
      </c>
      <c r="J62" s="39">
        <v>253</v>
      </c>
      <c r="K62" s="39">
        <v>150</v>
      </c>
      <c r="L62" s="39">
        <v>76</v>
      </c>
      <c r="M62" s="39">
        <v>29</v>
      </c>
      <c r="N62" s="41">
        <v>104</v>
      </c>
      <c r="O62" s="39">
        <v>97</v>
      </c>
      <c r="P62" s="39">
        <v>49</v>
      </c>
      <c r="Q62" s="39">
        <v>28</v>
      </c>
      <c r="R62" s="39">
        <v>10</v>
      </c>
      <c r="S62" s="42">
        <v>2</v>
      </c>
    </row>
    <row r="63" spans="1:19" x14ac:dyDescent="0.25">
      <c r="A63" s="39" t="s">
        <v>78</v>
      </c>
      <c r="B63" s="39">
        <v>86</v>
      </c>
      <c r="C63" s="39">
        <v>79</v>
      </c>
      <c r="D63" s="39">
        <v>46</v>
      </c>
      <c r="E63" s="39">
        <v>34</v>
      </c>
      <c r="F63" s="39">
        <v>15</v>
      </c>
      <c r="G63" s="40">
        <v>3</v>
      </c>
      <c r="H63" s="41">
        <v>99</v>
      </c>
      <c r="I63" s="39">
        <v>106</v>
      </c>
      <c r="J63" s="39">
        <v>73</v>
      </c>
      <c r="K63" s="39">
        <v>61</v>
      </c>
      <c r="L63" s="39">
        <v>32</v>
      </c>
      <c r="M63" s="39">
        <v>7</v>
      </c>
      <c r="N63" s="41">
        <v>30</v>
      </c>
      <c r="O63" s="39">
        <v>38</v>
      </c>
      <c r="P63" s="39">
        <v>25</v>
      </c>
      <c r="Q63" s="39">
        <v>17</v>
      </c>
      <c r="R63" s="39">
        <v>3</v>
      </c>
      <c r="S63" s="42">
        <v>2</v>
      </c>
    </row>
    <row r="64" spans="1:19" x14ac:dyDescent="0.25">
      <c r="A64" s="39" t="s">
        <v>79</v>
      </c>
      <c r="B64" s="39">
        <v>131</v>
      </c>
      <c r="C64" s="39">
        <v>123</v>
      </c>
      <c r="D64" s="39">
        <v>65</v>
      </c>
      <c r="E64" s="39">
        <v>35</v>
      </c>
      <c r="F64" s="39">
        <v>13</v>
      </c>
      <c r="G64" s="40">
        <v>5</v>
      </c>
      <c r="H64" s="41">
        <v>312</v>
      </c>
      <c r="I64" s="39">
        <v>330</v>
      </c>
      <c r="J64" s="39">
        <v>197</v>
      </c>
      <c r="K64" s="39">
        <v>101</v>
      </c>
      <c r="L64" s="39">
        <v>43</v>
      </c>
      <c r="M64" s="39">
        <v>33</v>
      </c>
      <c r="N64" s="41">
        <v>42</v>
      </c>
      <c r="O64" s="39">
        <v>47</v>
      </c>
      <c r="P64" s="39">
        <v>27</v>
      </c>
      <c r="Q64" s="39">
        <v>19</v>
      </c>
      <c r="R64" s="39">
        <v>7</v>
      </c>
      <c r="S64" s="42">
        <v>4</v>
      </c>
    </row>
    <row r="65" spans="1:19" x14ac:dyDescent="0.25">
      <c r="A65" s="39" t="s">
        <v>80</v>
      </c>
      <c r="B65" s="39">
        <v>138</v>
      </c>
      <c r="C65" s="39">
        <v>124</v>
      </c>
      <c r="D65" s="39">
        <v>50</v>
      </c>
      <c r="E65" s="39">
        <v>25</v>
      </c>
      <c r="F65" s="39">
        <v>13</v>
      </c>
      <c r="G65" s="40">
        <v>9</v>
      </c>
      <c r="H65" s="41">
        <v>352</v>
      </c>
      <c r="I65" s="39">
        <v>335</v>
      </c>
      <c r="J65" s="39">
        <v>194</v>
      </c>
      <c r="K65" s="39">
        <v>132</v>
      </c>
      <c r="L65" s="39">
        <v>59</v>
      </c>
      <c r="M65" s="39">
        <v>22</v>
      </c>
      <c r="N65" s="41">
        <v>77</v>
      </c>
      <c r="O65" s="39">
        <v>69</v>
      </c>
      <c r="P65" s="39">
        <v>55</v>
      </c>
      <c r="Q65" s="39">
        <v>15</v>
      </c>
      <c r="R65" s="39">
        <v>3</v>
      </c>
      <c r="S65" s="42">
        <v>6</v>
      </c>
    </row>
    <row r="66" spans="1:19" x14ac:dyDescent="0.25">
      <c r="A66" s="39" t="s">
        <v>81</v>
      </c>
      <c r="B66" s="39">
        <v>40</v>
      </c>
      <c r="C66" s="39">
        <v>34</v>
      </c>
      <c r="D66" s="39">
        <v>21</v>
      </c>
      <c r="E66" s="39">
        <v>19</v>
      </c>
      <c r="F66" s="39">
        <v>4</v>
      </c>
      <c r="G66" s="40">
        <v>3</v>
      </c>
      <c r="H66" s="41">
        <v>106</v>
      </c>
      <c r="I66" s="39">
        <v>101</v>
      </c>
      <c r="J66" s="39">
        <v>71</v>
      </c>
      <c r="K66" s="39">
        <v>60</v>
      </c>
      <c r="L66" s="39">
        <v>25</v>
      </c>
      <c r="M66" s="39">
        <v>5</v>
      </c>
      <c r="N66" s="41">
        <v>16</v>
      </c>
      <c r="O66" s="39">
        <v>16</v>
      </c>
      <c r="P66" s="39">
        <v>12</v>
      </c>
      <c r="Q66" s="39">
        <v>8</v>
      </c>
      <c r="R66" s="39">
        <v>9</v>
      </c>
      <c r="S66" s="42">
        <v>1</v>
      </c>
    </row>
    <row r="67" spans="1:19" x14ac:dyDescent="0.25">
      <c r="A67" s="39" t="s">
        <v>82</v>
      </c>
      <c r="B67" s="39">
        <v>89</v>
      </c>
      <c r="C67" s="39">
        <v>67</v>
      </c>
      <c r="D67" s="39">
        <v>45</v>
      </c>
      <c r="E67" s="39">
        <v>29</v>
      </c>
      <c r="F67" s="39">
        <v>2</v>
      </c>
      <c r="G67" s="40">
        <v>4</v>
      </c>
      <c r="H67" s="41">
        <v>239</v>
      </c>
      <c r="I67" s="39">
        <v>242</v>
      </c>
      <c r="J67" s="39">
        <v>164</v>
      </c>
      <c r="K67" s="39">
        <v>109</v>
      </c>
      <c r="L67" s="39">
        <v>19</v>
      </c>
      <c r="M67" s="39">
        <v>41</v>
      </c>
      <c r="N67" s="41">
        <v>363</v>
      </c>
      <c r="O67" s="39">
        <v>418</v>
      </c>
      <c r="P67" s="39">
        <v>121</v>
      </c>
      <c r="Q67" s="39">
        <v>44</v>
      </c>
      <c r="R67" s="39">
        <v>4</v>
      </c>
      <c r="S67" s="42">
        <v>15</v>
      </c>
    </row>
    <row r="68" spans="1:19" x14ac:dyDescent="0.25">
      <c r="A68" s="43" t="s">
        <v>83</v>
      </c>
      <c r="B68" s="44">
        <f>SUM(B55:B67)</f>
        <v>1101</v>
      </c>
      <c r="C68" s="44">
        <f t="shared" ref="C68:G68" si="0">SUM(C55:C67)</f>
        <v>964</v>
      </c>
      <c r="D68" s="44">
        <f t="shared" si="0"/>
        <v>542</v>
      </c>
      <c r="E68" s="44">
        <f t="shared" si="0"/>
        <v>318</v>
      </c>
      <c r="F68" s="44">
        <f t="shared" si="0"/>
        <v>99</v>
      </c>
      <c r="G68" s="44">
        <f t="shared" si="0"/>
        <v>54</v>
      </c>
      <c r="H68" s="45">
        <f>SUM(H55:H67)</f>
        <v>2581</v>
      </c>
      <c r="I68" s="44">
        <f>SUM(I55:I67)</f>
        <v>2602</v>
      </c>
      <c r="J68" s="44">
        <f t="shared" ref="J68:M68" si="1">SUM(J55:J67)</f>
        <v>1694</v>
      </c>
      <c r="K68" s="44">
        <f t="shared" si="1"/>
        <v>1157</v>
      </c>
      <c r="L68" s="44">
        <f t="shared" si="1"/>
        <v>397</v>
      </c>
      <c r="M68" s="44">
        <f t="shared" si="1"/>
        <v>214</v>
      </c>
      <c r="N68" s="45">
        <f>SUM(N55:N67)</f>
        <v>856</v>
      </c>
      <c r="O68" s="44">
        <f>SUM(O55:O67)</f>
        <v>920</v>
      </c>
      <c r="P68" s="44">
        <f t="shared" ref="P68:S68" si="2">SUM(P55:P67)</f>
        <v>389</v>
      </c>
      <c r="Q68" s="44">
        <f t="shared" si="2"/>
        <v>200</v>
      </c>
      <c r="R68" s="44">
        <f t="shared" si="2"/>
        <v>54</v>
      </c>
      <c r="S68" s="44">
        <f t="shared" si="2"/>
        <v>40</v>
      </c>
    </row>
    <row r="69" spans="1:19" x14ac:dyDescent="0.25">
      <c r="A69" s="39" t="s">
        <v>84</v>
      </c>
      <c r="B69" s="39">
        <v>9</v>
      </c>
      <c r="C69" s="39">
        <v>6</v>
      </c>
      <c r="D69" s="39">
        <v>4</v>
      </c>
      <c r="E69" s="39">
        <v>3</v>
      </c>
      <c r="F69" s="39">
        <v>2</v>
      </c>
      <c r="G69" s="40">
        <v>1</v>
      </c>
      <c r="H69" s="41">
        <v>47</v>
      </c>
      <c r="I69" s="39">
        <v>36</v>
      </c>
      <c r="J69" s="39">
        <v>27</v>
      </c>
      <c r="K69" s="39">
        <v>9</v>
      </c>
      <c r="L69" s="39">
        <v>11</v>
      </c>
      <c r="M69" s="39">
        <v>6</v>
      </c>
      <c r="N69" s="41">
        <v>17</v>
      </c>
      <c r="O69" s="39">
        <v>12</v>
      </c>
      <c r="P69" s="39">
        <v>13</v>
      </c>
      <c r="Q69" s="39">
        <v>5</v>
      </c>
      <c r="R69" s="39">
        <v>3</v>
      </c>
      <c r="S69" s="42">
        <v>8</v>
      </c>
    </row>
    <row r="70" spans="1:19" x14ac:dyDescent="0.25">
      <c r="A70" s="39" t="s">
        <v>85</v>
      </c>
      <c r="B70" s="39">
        <v>2</v>
      </c>
      <c r="C70" s="39">
        <v>0</v>
      </c>
      <c r="D70" s="39">
        <v>0</v>
      </c>
      <c r="E70" s="39">
        <v>0</v>
      </c>
      <c r="F70" s="39">
        <v>0</v>
      </c>
      <c r="G70" s="40">
        <v>0</v>
      </c>
      <c r="H70" s="41">
        <v>1</v>
      </c>
      <c r="I70" s="39">
        <v>2</v>
      </c>
      <c r="J70" s="39">
        <v>0</v>
      </c>
      <c r="K70" s="39">
        <v>0</v>
      </c>
      <c r="L70" s="39">
        <v>0</v>
      </c>
      <c r="M70" s="39">
        <v>0</v>
      </c>
      <c r="N70" s="41">
        <v>0</v>
      </c>
      <c r="O70" s="39">
        <v>1</v>
      </c>
      <c r="P70" s="39">
        <v>1</v>
      </c>
      <c r="Q70" s="39">
        <v>0</v>
      </c>
      <c r="R70" s="39">
        <v>0</v>
      </c>
      <c r="S70" s="42">
        <v>0</v>
      </c>
    </row>
    <row r="71" spans="1:19" x14ac:dyDescent="0.25">
      <c r="A71" s="39" t="s">
        <v>86</v>
      </c>
      <c r="B71" s="39">
        <v>5</v>
      </c>
      <c r="C71" s="39">
        <v>2</v>
      </c>
      <c r="D71" s="39">
        <v>4</v>
      </c>
      <c r="E71" s="39">
        <v>2</v>
      </c>
      <c r="F71" s="39">
        <v>1</v>
      </c>
      <c r="G71" s="40">
        <v>0</v>
      </c>
      <c r="H71" s="41">
        <v>33</v>
      </c>
      <c r="I71" s="39">
        <v>32</v>
      </c>
      <c r="J71" s="39">
        <v>14</v>
      </c>
      <c r="K71" s="39">
        <v>12</v>
      </c>
      <c r="L71" s="39">
        <v>0</v>
      </c>
      <c r="M71" s="39">
        <v>0</v>
      </c>
      <c r="N71" s="41">
        <v>25</v>
      </c>
      <c r="O71" s="39">
        <v>25</v>
      </c>
      <c r="P71" s="39">
        <v>10</v>
      </c>
      <c r="Q71" s="39">
        <v>9</v>
      </c>
      <c r="R71" s="39">
        <v>0</v>
      </c>
      <c r="S71" s="42">
        <v>0</v>
      </c>
    </row>
    <row r="72" spans="1:19" x14ac:dyDescent="0.25">
      <c r="A72" s="39" t="s">
        <v>87</v>
      </c>
      <c r="B72" s="39">
        <v>5</v>
      </c>
      <c r="C72" s="39">
        <v>2</v>
      </c>
      <c r="D72" s="39">
        <v>1</v>
      </c>
      <c r="E72" s="39">
        <v>0</v>
      </c>
      <c r="F72" s="39">
        <v>1</v>
      </c>
      <c r="G72" s="40">
        <v>0</v>
      </c>
      <c r="H72" s="41">
        <v>2</v>
      </c>
      <c r="I72" s="39">
        <v>1</v>
      </c>
      <c r="J72" s="39">
        <v>0</v>
      </c>
      <c r="K72" s="39">
        <v>0</v>
      </c>
      <c r="L72" s="39">
        <v>0</v>
      </c>
      <c r="M72" s="39">
        <v>0</v>
      </c>
      <c r="N72" s="41">
        <v>0</v>
      </c>
      <c r="O72" s="39">
        <v>1</v>
      </c>
      <c r="P72" s="39">
        <v>1</v>
      </c>
      <c r="Q72" s="39">
        <v>1</v>
      </c>
      <c r="R72" s="39">
        <v>1</v>
      </c>
      <c r="S72" s="42">
        <v>0</v>
      </c>
    </row>
    <row r="73" spans="1:19" x14ac:dyDescent="0.25">
      <c r="A73" s="39" t="s">
        <v>88</v>
      </c>
      <c r="B73" s="39">
        <v>15</v>
      </c>
      <c r="C73" s="39">
        <v>7</v>
      </c>
      <c r="D73" s="39">
        <v>4</v>
      </c>
      <c r="E73" s="39">
        <v>15</v>
      </c>
      <c r="F73" s="39">
        <v>3</v>
      </c>
      <c r="G73" s="40">
        <v>1</v>
      </c>
      <c r="H73" s="41">
        <v>48</v>
      </c>
      <c r="I73" s="39">
        <v>47</v>
      </c>
      <c r="J73" s="39">
        <v>23</v>
      </c>
      <c r="K73" s="39">
        <v>61</v>
      </c>
      <c r="L73" s="39">
        <v>24</v>
      </c>
      <c r="M73" s="39">
        <v>21</v>
      </c>
      <c r="N73" s="41">
        <v>19</v>
      </c>
      <c r="O73" s="39">
        <v>15</v>
      </c>
      <c r="P73" s="39">
        <v>12</v>
      </c>
      <c r="Q73" s="39">
        <v>4</v>
      </c>
      <c r="R73" s="39">
        <v>2</v>
      </c>
      <c r="S73" s="42">
        <v>6</v>
      </c>
    </row>
    <row r="74" spans="1:19" x14ac:dyDescent="0.25">
      <c r="A74" s="43" t="s">
        <v>89</v>
      </c>
      <c r="B74" s="44">
        <f>SUM(B68:B73)</f>
        <v>1137</v>
      </c>
      <c r="C74" s="44">
        <f t="shared" ref="C74:G74" si="3">SUM(C68:C73)</f>
        <v>981</v>
      </c>
      <c r="D74" s="44">
        <f t="shared" si="3"/>
        <v>555</v>
      </c>
      <c r="E74" s="44">
        <f t="shared" si="3"/>
        <v>338</v>
      </c>
      <c r="F74" s="44">
        <f t="shared" si="3"/>
        <v>106</v>
      </c>
      <c r="G74" s="44">
        <f t="shared" si="3"/>
        <v>56</v>
      </c>
      <c r="H74" s="45">
        <f>SUM(H68:H73)</f>
        <v>2712</v>
      </c>
      <c r="I74" s="44">
        <f>SUM(I68:I73)</f>
        <v>2720</v>
      </c>
      <c r="J74" s="44">
        <f t="shared" ref="J74:M74" si="4">SUM(J68:J73)</f>
        <v>1758</v>
      </c>
      <c r="K74" s="44">
        <f t="shared" si="4"/>
        <v>1239</v>
      </c>
      <c r="L74" s="44">
        <f t="shared" si="4"/>
        <v>432</v>
      </c>
      <c r="M74" s="44">
        <f t="shared" si="4"/>
        <v>241</v>
      </c>
      <c r="N74" s="45">
        <f>SUM(N68:N73)</f>
        <v>917</v>
      </c>
      <c r="O74" s="44">
        <f>SUM(O68:O73)</f>
        <v>974</v>
      </c>
      <c r="P74" s="44">
        <f t="shared" ref="P74:S74" si="5">SUM(P68:P73)</f>
        <v>426</v>
      </c>
      <c r="Q74" s="44">
        <f t="shared" si="5"/>
        <v>219</v>
      </c>
      <c r="R74" s="44">
        <f t="shared" si="5"/>
        <v>60</v>
      </c>
      <c r="S74" s="44">
        <f t="shared" si="5"/>
        <v>54</v>
      </c>
    </row>
  </sheetData>
  <customSheetViews>
    <customSheetView guid="{5C1AC1D3-85B3-4E04-85A0-6DC6BB9B9281}" showPageBreaks="1" showGridLines="0" view="pageBreakPreview">
      <selection sqref="A1:S1"/>
      <pageMargins left="0.7" right="0.7" top="0.75" bottom="0.75" header="0.3" footer="0.3"/>
      <pageSetup paperSize="9" scale="35" orientation="portrait" horizontalDpi="90" verticalDpi="90" r:id="rId1"/>
    </customSheetView>
    <customSheetView guid="{7EC37734-A9CE-4FFC-AA9D-42870EAB5D9B}" showPageBreaks="1" showGridLines="0" view="pageBreakPreview" topLeftCell="A4">
      <selection activeCell="C13" sqref="C13"/>
      <pageMargins left="0.7" right="0.7" top="0.75" bottom="0.75" header="0.3" footer="0.3"/>
      <pageSetup paperSize="9" scale="35" orientation="portrait" horizontalDpi="90" verticalDpi="90" r:id="rId2"/>
    </customSheetView>
  </customSheetViews>
  <mergeCells count="17">
    <mergeCell ref="B53:G53"/>
    <mergeCell ref="H53:M53"/>
    <mergeCell ref="N53:S53"/>
    <mergeCell ref="A34:B34"/>
    <mergeCell ref="B24:D24"/>
    <mergeCell ref="E24:G24"/>
    <mergeCell ref="H24:J24"/>
    <mergeCell ref="B6:E6"/>
    <mergeCell ref="F6:I6"/>
    <mergeCell ref="J6:M6"/>
    <mergeCell ref="A1:S1"/>
    <mergeCell ref="A52:S52"/>
    <mergeCell ref="B17:D17"/>
    <mergeCell ref="E17:G17"/>
    <mergeCell ref="H17:J17"/>
    <mergeCell ref="A39:B39"/>
    <mergeCell ref="A50:E50"/>
  </mergeCells>
  <hyperlinks>
    <hyperlink ref="S2" location="Sommaire!A1" display="sommaire"/>
  </hyperlinks>
  <pageMargins left="0.7" right="0.7" top="0.75" bottom="0.75" header="0.3" footer="0.3"/>
  <pageSetup paperSize="9" scale="33" orientation="portrait" horizontalDpi="90" verticalDpi="9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x14ac:dyDescent="0.25">
      <c r="A1" s="252" t="s">
        <v>22</v>
      </c>
      <c r="B1" s="252"/>
      <c r="C1" s="252"/>
      <c r="D1" s="252"/>
      <c r="E1" s="252"/>
      <c r="F1" s="252"/>
      <c r="G1" s="252"/>
    </row>
    <row r="2" spans="1:7" x14ac:dyDescent="0.25">
      <c r="G2" s="85" t="s">
        <v>128</v>
      </c>
    </row>
    <row r="3" spans="1:7" s="13" customFormat="1" x14ac:dyDescent="0.25">
      <c r="A3" s="14" t="s">
        <v>57</v>
      </c>
    </row>
    <row r="4" spans="1:7" ht="24.7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2029</v>
      </c>
      <c r="C7" s="16">
        <v>487</v>
      </c>
      <c r="D7" s="16">
        <v>2516</v>
      </c>
      <c r="E7" s="102" t="s">
        <v>225</v>
      </c>
    </row>
    <row r="8" spans="1:7" x14ac:dyDescent="0.25">
      <c r="A8" s="7" t="s">
        <v>52</v>
      </c>
      <c r="B8" s="16">
        <v>1371</v>
      </c>
      <c r="C8" s="16">
        <v>335</v>
      </c>
      <c r="D8" s="16">
        <v>1706</v>
      </c>
      <c r="E8" s="102" t="s">
        <v>226</v>
      </c>
    </row>
    <row r="9" spans="1:7" x14ac:dyDescent="0.25">
      <c r="A9" s="7" t="s">
        <v>53</v>
      </c>
      <c r="B9" s="16">
        <v>0</v>
      </c>
      <c r="C9" s="16">
        <v>0</v>
      </c>
      <c r="D9" s="16">
        <v>0</v>
      </c>
      <c r="E9" s="102" t="s">
        <v>223</v>
      </c>
    </row>
    <row r="10" spans="1:7" x14ac:dyDescent="0.25">
      <c r="A10" s="11" t="s">
        <v>29</v>
      </c>
      <c r="B10" s="16">
        <v>3400</v>
      </c>
      <c r="C10" s="16">
        <v>822</v>
      </c>
      <c r="D10" s="16">
        <v>4222</v>
      </c>
      <c r="E10" s="102" t="s">
        <v>227</v>
      </c>
    </row>
    <row r="11" spans="1:7" x14ac:dyDescent="0.25">
      <c r="A11" s="10" t="s">
        <v>48</v>
      </c>
      <c r="B11" s="16">
        <v>3</v>
      </c>
      <c r="C11" s="16">
        <v>0</v>
      </c>
      <c r="D11" s="16">
        <v>3</v>
      </c>
      <c r="E11" s="130" t="s">
        <v>95</v>
      </c>
    </row>
    <row r="12" spans="1:7" x14ac:dyDescent="0.25">
      <c r="A12" s="10" t="s">
        <v>49</v>
      </c>
      <c r="B12" s="16">
        <v>31</v>
      </c>
      <c r="C12" s="16">
        <v>3</v>
      </c>
      <c r="D12" s="16">
        <v>34</v>
      </c>
      <c r="E12" s="130" t="s">
        <v>95</v>
      </c>
    </row>
    <row r="13" spans="1:7" x14ac:dyDescent="0.25">
      <c r="A13" s="10" t="s">
        <v>50</v>
      </c>
      <c r="B13" s="16">
        <v>1881</v>
      </c>
      <c r="C13" s="16">
        <v>443</v>
      </c>
      <c r="D13" s="16">
        <v>2324</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6">
        <v>1505</v>
      </c>
      <c r="C17" s="16">
        <v>293</v>
      </c>
      <c r="D17" s="16">
        <v>1798</v>
      </c>
    </row>
    <row r="18" spans="1:4" x14ac:dyDescent="0.25">
      <c r="A18" s="129" t="s">
        <v>282</v>
      </c>
      <c r="B18" s="16">
        <v>1282</v>
      </c>
      <c r="C18" s="16">
        <v>246</v>
      </c>
      <c r="D18" s="16">
        <v>1528</v>
      </c>
    </row>
    <row r="19" spans="1:4" ht="26.25" x14ac:dyDescent="0.25">
      <c r="A19" s="129" t="s">
        <v>283</v>
      </c>
      <c r="B19" s="16">
        <v>1</v>
      </c>
      <c r="C19" s="16">
        <v>0</v>
      </c>
      <c r="D19" s="16">
        <v>1</v>
      </c>
    </row>
    <row r="20" spans="1:4" ht="26.25" x14ac:dyDescent="0.25">
      <c r="A20" s="129" t="s">
        <v>284</v>
      </c>
      <c r="B20" s="16">
        <v>1</v>
      </c>
      <c r="C20" s="16">
        <v>0</v>
      </c>
      <c r="D20" s="16">
        <v>1</v>
      </c>
    </row>
    <row r="22" spans="1:4" x14ac:dyDescent="0.25">
      <c r="A22" s="1" t="s">
        <v>3</v>
      </c>
      <c r="B22" s="2" t="s">
        <v>45</v>
      </c>
      <c r="C22" s="2" t="s">
        <v>46</v>
      </c>
      <c r="D22" s="9" t="s">
        <v>29</v>
      </c>
    </row>
    <row r="23" spans="1:4" ht="26.25" x14ac:dyDescent="0.25">
      <c r="A23" s="7" t="s">
        <v>42</v>
      </c>
      <c r="B23" s="16">
        <v>575</v>
      </c>
      <c r="C23" s="16">
        <v>126</v>
      </c>
      <c r="D23" s="16">
        <v>701</v>
      </c>
    </row>
    <row r="24" spans="1:4" ht="26.25" x14ac:dyDescent="0.25">
      <c r="A24" s="7" t="s">
        <v>43</v>
      </c>
      <c r="B24" s="16">
        <v>530</v>
      </c>
      <c r="C24" s="16">
        <v>120</v>
      </c>
      <c r="D24" s="16">
        <v>650</v>
      </c>
    </row>
    <row r="25" spans="1:4" x14ac:dyDescent="0.25">
      <c r="A25" s="257" t="s">
        <v>41</v>
      </c>
      <c r="B25" s="257"/>
      <c r="C25" s="257"/>
      <c r="D25" s="257"/>
    </row>
    <row r="27" spans="1:4" x14ac:dyDescent="0.25">
      <c r="A27" s="264" t="s">
        <v>44</v>
      </c>
      <c r="B27" s="265"/>
    </row>
    <row r="28" spans="1:4" x14ac:dyDescent="0.25">
      <c r="A28" s="7" t="s">
        <v>0</v>
      </c>
      <c r="B28" s="6">
        <v>8</v>
      </c>
    </row>
    <row r="29" spans="1:4" x14ac:dyDescent="0.25">
      <c r="A29" s="7" t="s">
        <v>38</v>
      </c>
      <c r="B29" s="6">
        <v>82</v>
      </c>
    </row>
    <row r="30" spans="1:4" x14ac:dyDescent="0.25">
      <c r="A30" s="7" t="s">
        <v>39</v>
      </c>
      <c r="B30" s="6">
        <v>2</v>
      </c>
    </row>
    <row r="31" spans="1:4" x14ac:dyDescent="0.25">
      <c r="A31" s="8" t="s">
        <v>29</v>
      </c>
      <c r="B31" s="6">
        <v>92</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54</v>
      </c>
      <c r="C35" s="16">
        <v>8</v>
      </c>
      <c r="D35" s="16">
        <v>0</v>
      </c>
      <c r="E35" s="16">
        <v>62</v>
      </c>
    </row>
    <row r="36" spans="1:7" x14ac:dyDescent="0.25">
      <c r="A36" s="4" t="s">
        <v>31</v>
      </c>
      <c r="B36" s="16">
        <v>1288</v>
      </c>
      <c r="C36" s="16">
        <v>890</v>
      </c>
      <c r="D36" s="16">
        <v>0</v>
      </c>
      <c r="E36" s="16">
        <v>2178</v>
      </c>
    </row>
    <row r="37" spans="1:7" x14ac:dyDescent="0.25">
      <c r="A37" s="4" t="s">
        <v>32</v>
      </c>
      <c r="B37" s="16">
        <v>20</v>
      </c>
      <c r="C37" s="16">
        <v>16</v>
      </c>
      <c r="D37" s="16">
        <v>0</v>
      </c>
      <c r="E37" s="16">
        <v>36</v>
      </c>
    </row>
    <row r="38" spans="1:7" x14ac:dyDescent="0.25">
      <c r="A38" s="4" t="s">
        <v>33</v>
      </c>
      <c r="B38" s="16">
        <v>0</v>
      </c>
      <c r="C38" s="16">
        <v>0</v>
      </c>
      <c r="D38" s="16">
        <v>0</v>
      </c>
      <c r="E38" s="16">
        <v>0</v>
      </c>
    </row>
    <row r="39" spans="1:7" x14ac:dyDescent="0.25">
      <c r="A39" s="4" t="s">
        <v>34</v>
      </c>
      <c r="B39" s="16">
        <v>852</v>
      </c>
      <c r="C39" s="16">
        <v>878</v>
      </c>
      <c r="D39" s="16">
        <v>0</v>
      </c>
      <c r="E39" s="16">
        <v>1730</v>
      </c>
    </row>
    <row r="40" spans="1:7" x14ac:dyDescent="0.25">
      <c r="A40" s="4" t="s">
        <v>35</v>
      </c>
      <c r="B40" s="16">
        <v>199</v>
      </c>
      <c r="C40" s="16">
        <v>24</v>
      </c>
      <c r="D40" s="16">
        <v>0</v>
      </c>
      <c r="E40" s="16">
        <v>223</v>
      </c>
    </row>
    <row r="41" spans="1:7" x14ac:dyDescent="0.25">
      <c r="A41" s="5" t="s">
        <v>36</v>
      </c>
      <c r="B41" s="16">
        <v>2413</v>
      </c>
      <c r="C41" s="16">
        <v>1816</v>
      </c>
      <c r="D41" s="16">
        <v>0</v>
      </c>
      <c r="E41" s="16">
        <v>4229</v>
      </c>
    </row>
    <row r="42" spans="1:7" x14ac:dyDescent="0.25">
      <c r="A42" s="5" t="s">
        <v>37</v>
      </c>
      <c r="B42" s="125">
        <v>145</v>
      </c>
      <c r="C42" s="125">
        <v>24</v>
      </c>
      <c r="D42" s="125">
        <v>0</v>
      </c>
      <c r="E42" s="125">
        <v>169</v>
      </c>
    </row>
    <row r="43" spans="1:7" ht="25.5" customHeight="1" x14ac:dyDescent="0.25">
      <c r="A43" s="263" t="s">
        <v>5</v>
      </c>
      <c r="B43" s="263"/>
      <c r="C43" s="263"/>
      <c r="D43" s="263"/>
      <c r="E43" s="263"/>
    </row>
    <row r="44" spans="1:7" x14ac:dyDescent="0.25">
      <c r="A44" s="105"/>
      <c r="B44" s="105"/>
      <c r="C44" s="105"/>
      <c r="D44" s="105"/>
      <c r="E44" s="105"/>
    </row>
    <row r="45" spans="1:7" x14ac:dyDescent="0.25">
      <c r="A45" s="260" t="s">
        <v>249</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6</v>
      </c>
      <c r="C47" s="39">
        <v>3</v>
      </c>
      <c r="D47" s="39">
        <v>2</v>
      </c>
      <c r="E47" s="39">
        <v>5</v>
      </c>
      <c r="F47" s="39">
        <v>1</v>
      </c>
      <c r="G47" s="42">
        <v>0</v>
      </c>
    </row>
    <row r="48" spans="1:7" x14ac:dyDescent="0.25">
      <c r="A48" s="39" t="s">
        <v>71</v>
      </c>
      <c r="B48" s="39">
        <v>0</v>
      </c>
      <c r="C48" s="39">
        <v>0</v>
      </c>
      <c r="D48" s="39">
        <v>0</v>
      </c>
      <c r="E48" s="39">
        <v>0</v>
      </c>
      <c r="F48" s="39">
        <v>0</v>
      </c>
      <c r="G48" s="42">
        <v>0</v>
      </c>
    </row>
    <row r="49" spans="1:7" x14ac:dyDescent="0.25">
      <c r="A49" s="39" t="s">
        <v>72</v>
      </c>
      <c r="B49" s="39">
        <v>1</v>
      </c>
      <c r="C49" s="39">
        <v>2</v>
      </c>
      <c r="D49" s="39">
        <v>2</v>
      </c>
      <c r="E49" s="39">
        <v>1</v>
      </c>
      <c r="F49" s="39">
        <v>0</v>
      </c>
      <c r="G49" s="42">
        <v>1</v>
      </c>
    </row>
    <row r="50" spans="1:7" x14ac:dyDescent="0.25">
      <c r="A50" s="39" t="s">
        <v>73</v>
      </c>
      <c r="B50" s="39">
        <v>0</v>
      </c>
      <c r="C50" s="39">
        <v>0</v>
      </c>
      <c r="D50" s="39">
        <v>0</v>
      </c>
      <c r="E50" s="39">
        <v>1</v>
      </c>
      <c r="F50" s="39">
        <v>0</v>
      </c>
      <c r="G50" s="42">
        <v>0</v>
      </c>
    </row>
    <row r="51" spans="1:7" x14ac:dyDescent="0.25">
      <c r="A51" s="39" t="s">
        <v>74</v>
      </c>
      <c r="B51" s="39">
        <v>0</v>
      </c>
      <c r="C51" s="39">
        <v>0</v>
      </c>
      <c r="D51" s="39">
        <v>0</v>
      </c>
      <c r="E51" s="39">
        <v>0</v>
      </c>
      <c r="F51" s="39">
        <v>0</v>
      </c>
      <c r="G51" s="42">
        <v>0</v>
      </c>
    </row>
    <row r="52" spans="1:7" x14ac:dyDescent="0.25">
      <c r="A52" s="39" t="s">
        <v>75</v>
      </c>
      <c r="B52" s="39">
        <v>2</v>
      </c>
      <c r="C52" s="39">
        <v>1</v>
      </c>
      <c r="D52" s="39">
        <v>2</v>
      </c>
      <c r="E52" s="39">
        <v>3</v>
      </c>
      <c r="F52" s="39">
        <v>0</v>
      </c>
      <c r="G52" s="42">
        <v>0</v>
      </c>
    </row>
    <row r="53" spans="1:7" x14ac:dyDescent="0.25">
      <c r="A53" s="39" t="s">
        <v>76</v>
      </c>
      <c r="B53" s="39">
        <v>1</v>
      </c>
      <c r="C53" s="39">
        <v>0</v>
      </c>
      <c r="D53" s="39">
        <v>0</v>
      </c>
      <c r="E53" s="39">
        <v>1</v>
      </c>
      <c r="F53" s="39">
        <v>0</v>
      </c>
      <c r="G53" s="42">
        <v>0</v>
      </c>
    </row>
    <row r="54" spans="1:7" x14ac:dyDescent="0.25">
      <c r="A54" s="39" t="s">
        <v>77</v>
      </c>
      <c r="B54" s="39">
        <v>11</v>
      </c>
      <c r="C54" s="39">
        <v>10</v>
      </c>
      <c r="D54" s="39">
        <v>8</v>
      </c>
      <c r="E54" s="39">
        <v>5</v>
      </c>
      <c r="F54" s="39">
        <v>0</v>
      </c>
      <c r="G54" s="42">
        <v>1</v>
      </c>
    </row>
    <row r="55" spans="1:7" x14ac:dyDescent="0.25">
      <c r="A55" s="39" t="s">
        <v>78</v>
      </c>
      <c r="B55" s="39">
        <v>3</v>
      </c>
      <c r="C55" s="39">
        <v>3</v>
      </c>
      <c r="D55" s="39">
        <v>1</v>
      </c>
      <c r="E55" s="39">
        <v>1</v>
      </c>
      <c r="F55" s="39">
        <v>0</v>
      </c>
      <c r="G55" s="42">
        <v>0</v>
      </c>
    </row>
    <row r="56" spans="1:7" x14ac:dyDescent="0.25">
      <c r="A56" s="39" t="s">
        <v>79</v>
      </c>
      <c r="B56" s="39">
        <v>5</v>
      </c>
      <c r="C56" s="39">
        <v>2</v>
      </c>
      <c r="D56" s="39">
        <v>3</v>
      </c>
      <c r="E56" s="39">
        <v>2</v>
      </c>
      <c r="F56" s="39">
        <v>0</v>
      </c>
      <c r="G56" s="42">
        <v>0</v>
      </c>
    </row>
    <row r="57" spans="1:7" x14ac:dyDescent="0.25">
      <c r="A57" s="39" t="s">
        <v>80</v>
      </c>
      <c r="B57" s="39">
        <v>3</v>
      </c>
      <c r="C57" s="39">
        <v>1</v>
      </c>
      <c r="D57" s="39">
        <v>2</v>
      </c>
      <c r="E57" s="39">
        <v>3</v>
      </c>
      <c r="F57" s="39">
        <v>0</v>
      </c>
      <c r="G57" s="42">
        <v>0</v>
      </c>
    </row>
    <row r="58" spans="1:7" x14ac:dyDescent="0.25">
      <c r="A58" s="39" t="s">
        <v>81</v>
      </c>
      <c r="B58" s="39">
        <v>1</v>
      </c>
      <c r="C58" s="39">
        <v>1</v>
      </c>
      <c r="D58" s="39">
        <v>0</v>
      </c>
      <c r="E58" s="39">
        <v>0</v>
      </c>
      <c r="F58" s="39">
        <v>0</v>
      </c>
      <c r="G58" s="42">
        <v>0</v>
      </c>
    </row>
    <row r="59" spans="1:7" x14ac:dyDescent="0.25">
      <c r="A59" s="39" t="s">
        <v>82</v>
      </c>
      <c r="B59" s="39">
        <v>3</v>
      </c>
      <c r="C59" s="39">
        <v>1</v>
      </c>
      <c r="D59" s="39">
        <v>0</v>
      </c>
      <c r="E59" s="39">
        <v>0</v>
      </c>
      <c r="F59" s="39">
        <v>0</v>
      </c>
      <c r="G59" s="42">
        <v>0</v>
      </c>
    </row>
    <row r="60" spans="1:7" x14ac:dyDescent="0.25">
      <c r="A60" s="43" t="s">
        <v>83</v>
      </c>
      <c r="B60" s="44">
        <f>SUM(B47:B59)</f>
        <v>36</v>
      </c>
      <c r="C60" s="44">
        <f t="shared" ref="C60:G60" si="0">SUM(C47:C59)</f>
        <v>24</v>
      </c>
      <c r="D60" s="44">
        <f t="shared" si="0"/>
        <v>20</v>
      </c>
      <c r="E60" s="44">
        <f t="shared" si="0"/>
        <v>22</v>
      </c>
      <c r="F60" s="44">
        <f t="shared" si="0"/>
        <v>1</v>
      </c>
      <c r="G60" s="44">
        <f t="shared" si="0"/>
        <v>2</v>
      </c>
    </row>
    <row r="61" spans="1:7" x14ac:dyDescent="0.25">
      <c r="A61" s="39" t="s">
        <v>84</v>
      </c>
      <c r="B61" s="39">
        <v>1</v>
      </c>
      <c r="C61" s="39">
        <v>3</v>
      </c>
      <c r="D61" s="39">
        <v>5</v>
      </c>
      <c r="E61" s="39">
        <v>4</v>
      </c>
      <c r="F61" s="39">
        <v>0</v>
      </c>
      <c r="G61" s="42">
        <v>1</v>
      </c>
    </row>
    <row r="62" spans="1:7" x14ac:dyDescent="0.25">
      <c r="A62" s="39" t="s">
        <v>85</v>
      </c>
      <c r="B62" s="39">
        <v>0</v>
      </c>
      <c r="C62" s="39">
        <v>0</v>
      </c>
      <c r="D62" s="39">
        <v>0</v>
      </c>
      <c r="E62" s="39">
        <v>0</v>
      </c>
      <c r="F62" s="39">
        <v>0</v>
      </c>
      <c r="G62" s="42">
        <v>0</v>
      </c>
    </row>
    <row r="63" spans="1:7" x14ac:dyDescent="0.25">
      <c r="A63" s="39" t="s">
        <v>86</v>
      </c>
      <c r="B63" s="39">
        <v>16</v>
      </c>
      <c r="C63" s="39">
        <v>15</v>
      </c>
      <c r="D63" s="39">
        <v>2</v>
      </c>
      <c r="E63" s="39">
        <v>25</v>
      </c>
      <c r="F63" s="39">
        <v>0</v>
      </c>
      <c r="G63" s="42">
        <v>0</v>
      </c>
    </row>
    <row r="64" spans="1:7" x14ac:dyDescent="0.25">
      <c r="A64" s="39" t="s">
        <v>87</v>
      </c>
      <c r="B64" s="39">
        <v>1</v>
      </c>
      <c r="C64" s="39">
        <v>0</v>
      </c>
      <c r="D64" s="39">
        <v>0</v>
      </c>
      <c r="E64" s="39">
        <v>0</v>
      </c>
      <c r="F64" s="39">
        <v>0</v>
      </c>
      <c r="G64" s="42">
        <v>0</v>
      </c>
    </row>
    <row r="65" spans="1:7" x14ac:dyDescent="0.25">
      <c r="A65" s="39" t="s">
        <v>88</v>
      </c>
      <c r="B65" s="39">
        <v>1</v>
      </c>
      <c r="C65" s="39">
        <v>2</v>
      </c>
      <c r="D65" s="39">
        <v>0</v>
      </c>
      <c r="E65" s="39">
        <v>0</v>
      </c>
      <c r="F65" s="39">
        <v>0</v>
      </c>
      <c r="G65" s="42">
        <v>0</v>
      </c>
    </row>
    <row r="66" spans="1:7" x14ac:dyDescent="0.25">
      <c r="A66" s="43" t="s">
        <v>89</v>
      </c>
      <c r="B66" s="44">
        <f>SUM(B60:B65)</f>
        <v>55</v>
      </c>
      <c r="C66" s="44">
        <f t="shared" ref="C66:G66" si="1">SUM(C60:C65)</f>
        <v>44</v>
      </c>
      <c r="D66" s="44">
        <f t="shared" si="1"/>
        <v>27</v>
      </c>
      <c r="E66" s="44">
        <f t="shared" si="1"/>
        <v>51</v>
      </c>
      <c r="F66" s="44">
        <f t="shared" si="1"/>
        <v>1</v>
      </c>
      <c r="G66" s="44">
        <f t="shared" si="1"/>
        <v>3</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37">
      <selection activeCell="B59" sqref="B59:B64"/>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tint="0.59999389629810485"/>
  </sheetPr>
  <dimension ref="A1:G66"/>
  <sheetViews>
    <sheetView showGridLines="0" view="pageBreakPreview" zoomScaleNormal="100" zoomScaleSheetLayoutView="100" workbookViewId="0">
      <selection sqref="A1:G1"/>
    </sheetView>
  </sheetViews>
  <sheetFormatPr baseColWidth="10" defaultRowHeight="15" x14ac:dyDescent="0.25"/>
  <cols>
    <col min="1" max="1" width="51.7109375" customWidth="1"/>
    <col min="5" max="5" width="15" customWidth="1"/>
  </cols>
  <sheetData>
    <row r="1" spans="1:7" ht="15.75" customHeight="1" x14ac:dyDescent="0.25">
      <c r="A1" s="252" t="s">
        <v>13</v>
      </c>
      <c r="B1" s="252"/>
      <c r="C1" s="252"/>
      <c r="D1" s="252"/>
      <c r="E1" s="252"/>
      <c r="F1" s="252"/>
      <c r="G1" s="252"/>
    </row>
    <row r="2" spans="1:7" x14ac:dyDescent="0.25">
      <c r="G2" s="85" t="s">
        <v>128</v>
      </c>
    </row>
    <row r="3" spans="1:7" s="13" customFormat="1" ht="22.5" customHeight="1" x14ac:dyDescent="0.25">
      <c r="A3" s="14" t="s">
        <v>57</v>
      </c>
    </row>
    <row r="4" spans="1:7" ht="22.5" customHeight="1" x14ac:dyDescent="0.25">
      <c r="A4" s="258" t="s">
        <v>55</v>
      </c>
      <c r="B4" s="259"/>
      <c r="C4" s="259"/>
      <c r="D4" s="259"/>
      <c r="E4" s="259"/>
    </row>
    <row r="6" spans="1:7" x14ac:dyDescent="0.25">
      <c r="A6" s="1" t="s">
        <v>1</v>
      </c>
      <c r="B6" s="2" t="s">
        <v>45</v>
      </c>
      <c r="C6" s="2" t="s">
        <v>46</v>
      </c>
      <c r="D6" s="9" t="s">
        <v>29</v>
      </c>
      <c r="E6" s="2" t="s">
        <v>54</v>
      </c>
    </row>
    <row r="7" spans="1:7" x14ac:dyDescent="0.25">
      <c r="A7" s="7" t="s">
        <v>51</v>
      </c>
      <c r="B7" s="16">
        <v>599</v>
      </c>
      <c r="C7" s="16">
        <v>48</v>
      </c>
      <c r="D7" s="16">
        <v>647</v>
      </c>
      <c r="E7" s="102" t="s">
        <v>228</v>
      </c>
    </row>
    <row r="8" spans="1:7" x14ac:dyDescent="0.25">
      <c r="A8" s="7" t="s">
        <v>52</v>
      </c>
      <c r="B8" s="16">
        <v>517</v>
      </c>
      <c r="C8" s="16">
        <v>35</v>
      </c>
      <c r="D8" s="16">
        <v>552</v>
      </c>
      <c r="E8" s="102" t="s">
        <v>229</v>
      </c>
    </row>
    <row r="9" spans="1:7" x14ac:dyDescent="0.25">
      <c r="A9" s="7" t="s">
        <v>53</v>
      </c>
      <c r="B9" s="16">
        <v>0</v>
      </c>
      <c r="C9" s="16">
        <v>0</v>
      </c>
      <c r="D9" s="16">
        <v>0</v>
      </c>
      <c r="E9" s="102" t="s">
        <v>223</v>
      </c>
    </row>
    <row r="10" spans="1:7" x14ac:dyDescent="0.25">
      <c r="A10" s="11" t="s">
        <v>29</v>
      </c>
      <c r="B10" s="16">
        <v>1116</v>
      </c>
      <c r="C10" s="16">
        <v>83</v>
      </c>
      <c r="D10" s="16">
        <v>1199</v>
      </c>
      <c r="E10" s="102" t="s">
        <v>230</v>
      </c>
    </row>
    <row r="11" spans="1:7" x14ac:dyDescent="0.25">
      <c r="A11" s="10" t="s">
        <v>48</v>
      </c>
      <c r="B11" s="16">
        <v>4</v>
      </c>
      <c r="C11" s="16">
        <v>0</v>
      </c>
      <c r="D11" s="16">
        <v>4</v>
      </c>
      <c r="E11" s="130" t="s">
        <v>95</v>
      </c>
    </row>
    <row r="12" spans="1:7" x14ac:dyDescent="0.25">
      <c r="A12" s="10" t="s">
        <v>49</v>
      </c>
      <c r="B12" s="16">
        <v>41</v>
      </c>
      <c r="C12" s="16">
        <v>0</v>
      </c>
      <c r="D12" s="16">
        <v>41</v>
      </c>
      <c r="E12" s="130" t="s">
        <v>95</v>
      </c>
    </row>
    <row r="13" spans="1:7" x14ac:dyDescent="0.25">
      <c r="A13" s="10" t="s">
        <v>50</v>
      </c>
      <c r="B13" s="16">
        <v>610</v>
      </c>
      <c r="C13" s="16">
        <v>48</v>
      </c>
      <c r="D13" s="16">
        <v>658</v>
      </c>
      <c r="E13" s="130" t="s">
        <v>95</v>
      </c>
    </row>
    <row r="14" spans="1:7" x14ac:dyDescent="0.25">
      <c r="A14" s="257" t="s">
        <v>47</v>
      </c>
      <c r="B14" s="257"/>
      <c r="C14" s="257"/>
      <c r="D14" s="257"/>
      <c r="E14" s="257"/>
    </row>
    <row r="16" spans="1:7" x14ac:dyDescent="0.25">
      <c r="A16" s="1" t="s">
        <v>2</v>
      </c>
      <c r="B16" s="2" t="s">
        <v>45</v>
      </c>
      <c r="C16" s="2" t="s">
        <v>46</v>
      </c>
      <c r="D16" s="9" t="s">
        <v>29</v>
      </c>
    </row>
    <row r="17" spans="1:4" x14ac:dyDescent="0.25">
      <c r="A17" s="129" t="s">
        <v>281</v>
      </c>
      <c r="B17" s="157">
        <v>492</v>
      </c>
      <c r="C17" s="157">
        <v>33</v>
      </c>
      <c r="D17" s="157">
        <v>525</v>
      </c>
    </row>
    <row r="18" spans="1:4" x14ac:dyDescent="0.25">
      <c r="A18" s="129" t="s">
        <v>282</v>
      </c>
      <c r="B18" s="157">
        <v>424</v>
      </c>
      <c r="C18" s="157">
        <v>30</v>
      </c>
      <c r="D18" s="157">
        <v>454</v>
      </c>
    </row>
    <row r="19" spans="1:4" ht="26.25" x14ac:dyDescent="0.25">
      <c r="A19" s="129" t="s">
        <v>283</v>
      </c>
      <c r="B19" s="157">
        <v>20</v>
      </c>
      <c r="C19" s="157">
        <v>0</v>
      </c>
      <c r="D19" s="157">
        <v>20</v>
      </c>
    </row>
    <row r="20" spans="1:4" ht="26.25" x14ac:dyDescent="0.25">
      <c r="A20" s="129" t="s">
        <v>284</v>
      </c>
      <c r="B20" s="157">
        <v>15</v>
      </c>
      <c r="C20" s="157">
        <v>0</v>
      </c>
      <c r="D20" s="157">
        <v>15</v>
      </c>
    </row>
    <row r="22" spans="1:4" x14ac:dyDescent="0.25">
      <c r="A22" s="1" t="s">
        <v>3</v>
      </c>
      <c r="B22" s="2" t="s">
        <v>45</v>
      </c>
      <c r="C22" s="2" t="s">
        <v>46</v>
      </c>
      <c r="D22" s="9" t="s">
        <v>29</v>
      </c>
    </row>
    <row r="23" spans="1:4" ht="26.25" x14ac:dyDescent="0.25">
      <c r="A23" s="7" t="s">
        <v>42</v>
      </c>
      <c r="B23" s="157">
        <v>1108</v>
      </c>
      <c r="C23" s="157">
        <v>83</v>
      </c>
      <c r="D23" s="157">
        <v>1191</v>
      </c>
    </row>
    <row r="24" spans="1:4" ht="26.25" x14ac:dyDescent="0.25">
      <c r="A24" s="7" t="s">
        <v>43</v>
      </c>
      <c r="B24" s="157">
        <v>716</v>
      </c>
      <c r="C24" s="157">
        <v>48</v>
      </c>
      <c r="D24" s="157">
        <v>764</v>
      </c>
    </row>
    <row r="25" spans="1:4" x14ac:dyDescent="0.25">
      <c r="A25" s="257" t="s">
        <v>41</v>
      </c>
      <c r="B25" s="257"/>
      <c r="C25" s="257"/>
      <c r="D25" s="257"/>
    </row>
    <row r="27" spans="1:4" x14ac:dyDescent="0.25">
      <c r="A27" s="264" t="s">
        <v>44</v>
      </c>
      <c r="B27" s="265"/>
    </row>
    <row r="28" spans="1:4" x14ac:dyDescent="0.25">
      <c r="A28" s="7" t="s">
        <v>0</v>
      </c>
      <c r="B28" s="6">
        <v>2</v>
      </c>
    </row>
    <row r="29" spans="1:4" x14ac:dyDescent="0.25">
      <c r="A29" s="7" t="s">
        <v>38</v>
      </c>
      <c r="B29" s="6">
        <v>45</v>
      </c>
    </row>
    <row r="30" spans="1:4" x14ac:dyDescent="0.25">
      <c r="A30" s="7" t="s">
        <v>39</v>
      </c>
      <c r="B30" s="6">
        <v>1</v>
      </c>
    </row>
    <row r="31" spans="1:4" x14ac:dyDescent="0.25">
      <c r="A31" s="8" t="s">
        <v>29</v>
      </c>
      <c r="B31" s="6">
        <v>48</v>
      </c>
    </row>
    <row r="32" spans="1:4" ht="24.75" customHeight="1" x14ac:dyDescent="0.25">
      <c r="A32" s="266" t="s">
        <v>40</v>
      </c>
      <c r="B32" s="266"/>
    </row>
    <row r="34" spans="1:7" ht="25.5" x14ac:dyDescent="0.25">
      <c r="A34" s="1" t="s">
        <v>4</v>
      </c>
      <c r="B34" s="2" t="s">
        <v>26</v>
      </c>
      <c r="C34" s="2" t="s">
        <v>27</v>
      </c>
      <c r="D34" s="2" t="s">
        <v>28</v>
      </c>
      <c r="E34" s="3" t="s">
        <v>29</v>
      </c>
    </row>
    <row r="35" spans="1:7" x14ac:dyDescent="0.25">
      <c r="A35" s="4" t="s">
        <v>30</v>
      </c>
      <c r="B35" s="16">
        <v>494</v>
      </c>
      <c r="C35" s="16">
        <v>400</v>
      </c>
      <c r="D35" s="16">
        <v>0</v>
      </c>
      <c r="E35" s="16">
        <v>894</v>
      </c>
    </row>
    <row r="36" spans="1:7" x14ac:dyDescent="0.25">
      <c r="A36" s="4" t="s">
        <v>31</v>
      </c>
      <c r="B36" s="16">
        <v>3</v>
      </c>
      <c r="C36" s="16">
        <v>2</v>
      </c>
      <c r="D36" s="16">
        <v>0</v>
      </c>
      <c r="E36" s="16">
        <v>5</v>
      </c>
    </row>
    <row r="37" spans="1:7" x14ac:dyDescent="0.25">
      <c r="A37" s="4" t="s">
        <v>32</v>
      </c>
      <c r="B37" s="16">
        <v>16</v>
      </c>
      <c r="C37" s="16">
        <v>29</v>
      </c>
      <c r="D37" s="16">
        <v>0</v>
      </c>
      <c r="E37" s="16">
        <v>45</v>
      </c>
    </row>
    <row r="38" spans="1:7" x14ac:dyDescent="0.25">
      <c r="A38" s="4" t="s">
        <v>33</v>
      </c>
      <c r="B38" s="16">
        <v>15</v>
      </c>
      <c r="C38" s="16">
        <v>8</v>
      </c>
      <c r="D38" s="16">
        <v>0</v>
      </c>
      <c r="E38" s="16">
        <v>23</v>
      </c>
    </row>
    <row r="39" spans="1:7" x14ac:dyDescent="0.25">
      <c r="A39" s="4" t="s">
        <v>34</v>
      </c>
      <c r="B39" s="16">
        <v>69</v>
      </c>
      <c r="C39" s="16">
        <v>60</v>
      </c>
      <c r="D39" s="16">
        <v>0</v>
      </c>
      <c r="E39" s="16">
        <v>129</v>
      </c>
    </row>
    <row r="40" spans="1:7" x14ac:dyDescent="0.25">
      <c r="A40" s="4" t="s">
        <v>35</v>
      </c>
      <c r="B40" s="16">
        <v>10</v>
      </c>
      <c r="C40" s="16">
        <v>18</v>
      </c>
      <c r="D40" s="16">
        <v>0</v>
      </c>
      <c r="E40" s="16">
        <v>28</v>
      </c>
    </row>
    <row r="41" spans="1:7" x14ac:dyDescent="0.25">
      <c r="A41" s="5" t="s">
        <v>36</v>
      </c>
      <c r="B41" s="16">
        <v>607</v>
      </c>
      <c r="C41" s="16">
        <v>517</v>
      </c>
      <c r="D41" s="16">
        <v>0</v>
      </c>
      <c r="E41" s="16">
        <v>1124</v>
      </c>
    </row>
    <row r="42" spans="1:7" x14ac:dyDescent="0.25">
      <c r="A42" s="5" t="s">
        <v>37</v>
      </c>
      <c r="B42" s="16">
        <v>41</v>
      </c>
      <c r="C42" s="16">
        <v>45</v>
      </c>
      <c r="D42" s="16">
        <v>0</v>
      </c>
      <c r="E42" s="16">
        <v>86</v>
      </c>
    </row>
    <row r="43" spans="1:7" ht="25.5" customHeight="1" x14ac:dyDescent="0.25">
      <c r="A43" s="263" t="s">
        <v>5</v>
      </c>
      <c r="B43" s="263"/>
      <c r="C43" s="263"/>
      <c r="D43" s="263"/>
      <c r="E43" s="263"/>
    </row>
    <row r="44" spans="1:7" s="156" customFormat="1" x14ac:dyDescent="0.25">
      <c r="A44" s="105"/>
      <c r="B44" s="105"/>
      <c r="C44" s="105"/>
      <c r="D44" s="105"/>
      <c r="E44" s="105"/>
    </row>
    <row r="45" spans="1:7" x14ac:dyDescent="0.25">
      <c r="A45" s="260" t="s">
        <v>250</v>
      </c>
      <c r="B45" s="261"/>
      <c r="C45" s="261"/>
      <c r="D45" s="261"/>
      <c r="E45" s="261"/>
      <c r="F45" s="261"/>
      <c r="G45" s="262"/>
    </row>
    <row r="46" spans="1:7" ht="25.5" x14ac:dyDescent="0.25">
      <c r="A46" s="32" t="s">
        <v>63</v>
      </c>
      <c r="B46" s="33" t="s">
        <v>64</v>
      </c>
      <c r="C46" s="33" t="s">
        <v>65</v>
      </c>
      <c r="D46" s="33" t="s">
        <v>66</v>
      </c>
      <c r="E46" s="33" t="s">
        <v>67</v>
      </c>
      <c r="F46" s="33" t="s">
        <v>68</v>
      </c>
      <c r="G46" s="37" t="s">
        <v>69</v>
      </c>
    </row>
    <row r="47" spans="1:7" x14ac:dyDescent="0.25">
      <c r="A47" s="38" t="s">
        <v>70</v>
      </c>
      <c r="B47" s="39">
        <v>11</v>
      </c>
      <c r="C47" s="39">
        <v>3</v>
      </c>
      <c r="D47" s="39">
        <v>4</v>
      </c>
      <c r="E47" s="39">
        <v>2</v>
      </c>
      <c r="F47" s="39">
        <v>2</v>
      </c>
      <c r="G47" s="42">
        <v>0</v>
      </c>
    </row>
    <row r="48" spans="1:7" x14ac:dyDescent="0.25">
      <c r="A48" s="39" t="s">
        <v>71</v>
      </c>
      <c r="B48" s="39">
        <v>6</v>
      </c>
      <c r="C48" s="39">
        <v>4</v>
      </c>
      <c r="D48" s="39">
        <v>1</v>
      </c>
      <c r="E48" s="39">
        <v>1</v>
      </c>
      <c r="F48" s="39">
        <v>0</v>
      </c>
      <c r="G48" s="42">
        <v>0</v>
      </c>
    </row>
    <row r="49" spans="1:7" x14ac:dyDescent="0.25">
      <c r="A49" s="39" t="s">
        <v>72</v>
      </c>
      <c r="B49" s="39">
        <v>9</v>
      </c>
      <c r="C49" s="39">
        <v>7</v>
      </c>
      <c r="D49" s="39">
        <v>3</v>
      </c>
      <c r="E49" s="39">
        <v>1</v>
      </c>
      <c r="F49" s="39">
        <v>1</v>
      </c>
      <c r="G49" s="42">
        <v>0</v>
      </c>
    </row>
    <row r="50" spans="1:7" x14ac:dyDescent="0.25">
      <c r="A50" s="39" t="s">
        <v>73</v>
      </c>
      <c r="B50" s="39">
        <v>1</v>
      </c>
      <c r="C50" s="39">
        <v>0</v>
      </c>
      <c r="D50" s="39">
        <v>0</v>
      </c>
      <c r="E50" s="39">
        <v>1</v>
      </c>
      <c r="F50" s="39">
        <v>0</v>
      </c>
      <c r="G50" s="42">
        <v>0</v>
      </c>
    </row>
    <row r="51" spans="1:7" x14ac:dyDescent="0.25">
      <c r="A51" s="39" t="s">
        <v>74</v>
      </c>
      <c r="B51" s="39">
        <v>0</v>
      </c>
      <c r="C51" s="39">
        <v>0</v>
      </c>
      <c r="D51" s="39">
        <v>0</v>
      </c>
      <c r="E51" s="39">
        <v>0</v>
      </c>
      <c r="F51" s="39">
        <v>0</v>
      </c>
      <c r="G51" s="42">
        <v>0</v>
      </c>
    </row>
    <row r="52" spans="1:7" x14ac:dyDescent="0.25">
      <c r="A52" s="39" t="s">
        <v>75</v>
      </c>
      <c r="B52" s="39">
        <v>3</v>
      </c>
      <c r="C52" s="39">
        <v>3</v>
      </c>
      <c r="D52" s="39">
        <v>2</v>
      </c>
      <c r="E52" s="39">
        <v>1</v>
      </c>
      <c r="F52" s="39">
        <v>0</v>
      </c>
      <c r="G52" s="42">
        <v>1</v>
      </c>
    </row>
    <row r="53" spans="1:7" x14ac:dyDescent="0.25">
      <c r="A53" s="39" t="s">
        <v>76</v>
      </c>
      <c r="B53" s="39">
        <v>12</v>
      </c>
      <c r="C53" s="39">
        <v>5</v>
      </c>
      <c r="D53" s="39">
        <v>6</v>
      </c>
      <c r="E53" s="39">
        <v>2</v>
      </c>
      <c r="F53" s="39">
        <v>4</v>
      </c>
      <c r="G53" s="42">
        <v>0</v>
      </c>
    </row>
    <row r="54" spans="1:7" x14ac:dyDescent="0.25">
      <c r="A54" s="39" t="s">
        <v>77</v>
      </c>
      <c r="B54" s="39">
        <v>14</v>
      </c>
      <c r="C54" s="39">
        <v>7</v>
      </c>
      <c r="D54" s="39">
        <v>2</v>
      </c>
      <c r="E54" s="39">
        <v>1</v>
      </c>
      <c r="F54" s="39">
        <v>3</v>
      </c>
      <c r="G54" s="42">
        <v>0</v>
      </c>
    </row>
    <row r="55" spans="1:7" x14ac:dyDescent="0.25">
      <c r="A55" s="39" t="s">
        <v>78</v>
      </c>
      <c r="B55" s="39">
        <v>2</v>
      </c>
      <c r="C55" s="39">
        <v>3</v>
      </c>
      <c r="D55" s="39">
        <v>2</v>
      </c>
      <c r="E55" s="39">
        <v>0</v>
      </c>
      <c r="F55" s="39">
        <v>0</v>
      </c>
      <c r="G55" s="42">
        <v>0</v>
      </c>
    </row>
    <row r="56" spans="1:7" x14ac:dyDescent="0.25">
      <c r="A56" s="39" t="s">
        <v>79</v>
      </c>
      <c r="B56" s="39">
        <v>9</v>
      </c>
      <c r="C56" s="39">
        <v>7</v>
      </c>
      <c r="D56" s="39">
        <v>4</v>
      </c>
      <c r="E56" s="39">
        <v>4</v>
      </c>
      <c r="F56" s="39">
        <v>1</v>
      </c>
      <c r="G56" s="42">
        <v>1</v>
      </c>
    </row>
    <row r="57" spans="1:7" x14ac:dyDescent="0.25">
      <c r="A57" s="39" t="s">
        <v>80</v>
      </c>
      <c r="B57" s="39">
        <v>16</v>
      </c>
      <c r="C57" s="39">
        <v>13</v>
      </c>
      <c r="D57" s="39">
        <v>2</v>
      </c>
      <c r="E57" s="39">
        <v>2</v>
      </c>
      <c r="F57" s="39">
        <v>1</v>
      </c>
      <c r="G57" s="42">
        <v>0</v>
      </c>
    </row>
    <row r="58" spans="1:7" x14ac:dyDescent="0.25">
      <c r="A58" s="39" t="s">
        <v>81</v>
      </c>
      <c r="B58" s="39">
        <v>3</v>
      </c>
      <c r="C58" s="39">
        <v>2</v>
      </c>
      <c r="D58" s="39">
        <v>2</v>
      </c>
      <c r="E58" s="39">
        <v>0</v>
      </c>
      <c r="F58" s="39">
        <v>0</v>
      </c>
      <c r="G58" s="42">
        <v>1</v>
      </c>
    </row>
    <row r="59" spans="1:7" x14ac:dyDescent="0.25">
      <c r="A59" s="39" t="s">
        <v>82</v>
      </c>
      <c r="B59" s="39">
        <v>6</v>
      </c>
      <c r="C59" s="39">
        <v>4</v>
      </c>
      <c r="D59" s="39">
        <v>1</v>
      </c>
      <c r="E59" s="39">
        <v>1</v>
      </c>
      <c r="F59" s="39">
        <v>0</v>
      </c>
      <c r="G59" s="42">
        <v>0</v>
      </c>
    </row>
    <row r="60" spans="1:7" x14ac:dyDescent="0.25">
      <c r="A60" s="43" t="s">
        <v>83</v>
      </c>
      <c r="B60" s="44">
        <f>SUM(B47:B59)</f>
        <v>92</v>
      </c>
      <c r="C60" s="44">
        <f t="shared" ref="C60:G60" si="0">SUM(C47:C59)</f>
        <v>58</v>
      </c>
      <c r="D60" s="44">
        <f t="shared" si="0"/>
        <v>29</v>
      </c>
      <c r="E60" s="44">
        <f t="shared" si="0"/>
        <v>16</v>
      </c>
      <c r="F60" s="44">
        <f t="shared" si="0"/>
        <v>12</v>
      </c>
      <c r="G60" s="44">
        <f t="shared" si="0"/>
        <v>3</v>
      </c>
    </row>
    <row r="61" spans="1:7" x14ac:dyDescent="0.25">
      <c r="A61" s="39" t="s">
        <v>84</v>
      </c>
      <c r="B61" s="39">
        <v>2</v>
      </c>
      <c r="C61" s="39">
        <v>2</v>
      </c>
      <c r="D61" s="39">
        <v>0</v>
      </c>
      <c r="E61" s="39">
        <v>0</v>
      </c>
      <c r="F61" s="39">
        <v>0</v>
      </c>
      <c r="G61" s="42">
        <v>0</v>
      </c>
    </row>
    <row r="62" spans="1:7" x14ac:dyDescent="0.25">
      <c r="A62" s="39" t="s">
        <v>85</v>
      </c>
      <c r="B62" s="39">
        <v>0</v>
      </c>
      <c r="C62" s="39">
        <v>0</v>
      </c>
      <c r="D62" s="39">
        <v>0</v>
      </c>
      <c r="E62" s="39">
        <v>0</v>
      </c>
      <c r="F62" s="39">
        <v>0</v>
      </c>
      <c r="G62" s="42">
        <v>0</v>
      </c>
    </row>
    <row r="63" spans="1:7" x14ac:dyDescent="0.25">
      <c r="A63" s="39" t="s">
        <v>86</v>
      </c>
      <c r="B63" s="39">
        <v>2</v>
      </c>
      <c r="C63" s="39">
        <v>1</v>
      </c>
      <c r="D63" s="39">
        <v>0</v>
      </c>
      <c r="E63" s="39">
        <v>0</v>
      </c>
      <c r="F63" s="39">
        <v>0</v>
      </c>
      <c r="G63" s="42">
        <v>0</v>
      </c>
    </row>
    <row r="64" spans="1:7" x14ac:dyDescent="0.25">
      <c r="A64" s="39" t="s">
        <v>87</v>
      </c>
      <c r="B64" s="39">
        <v>0</v>
      </c>
      <c r="C64" s="39">
        <v>0</v>
      </c>
      <c r="D64" s="39">
        <v>0</v>
      </c>
      <c r="E64" s="39">
        <v>0</v>
      </c>
      <c r="F64" s="39">
        <v>0</v>
      </c>
      <c r="G64" s="42">
        <v>0</v>
      </c>
    </row>
    <row r="65" spans="1:7" x14ac:dyDescent="0.25">
      <c r="A65" s="39" t="s">
        <v>88</v>
      </c>
      <c r="B65" s="39">
        <v>1</v>
      </c>
      <c r="C65" s="39">
        <v>1</v>
      </c>
      <c r="D65" s="39">
        <v>0</v>
      </c>
      <c r="E65" s="39">
        <v>0</v>
      </c>
      <c r="F65" s="39">
        <v>1</v>
      </c>
      <c r="G65" s="42">
        <v>0</v>
      </c>
    </row>
    <row r="66" spans="1:7" x14ac:dyDescent="0.25">
      <c r="A66" s="43" t="s">
        <v>89</v>
      </c>
      <c r="B66" s="44">
        <f>SUM(B60:B65)</f>
        <v>97</v>
      </c>
      <c r="C66" s="44">
        <f t="shared" ref="C66:G66" si="1">SUM(C60:C65)</f>
        <v>62</v>
      </c>
      <c r="D66" s="44">
        <f t="shared" si="1"/>
        <v>29</v>
      </c>
      <c r="E66" s="44">
        <f t="shared" si="1"/>
        <v>16</v>
      </c>
      <c r="F66" s="44">
        <f t="shared" si="1"/>
        <v>13</v>
      </c>
      <c r="G66" s="44">
        <f t="shared" si="1"/>
        <v>3</v>
      </c>
    </row>
  </sheetData>
  <customSheetViews>
    <customSheetView guid="{5C1AC1D3-85B3-4E04-85A0-6DC6BB9B9281}" showPageBreaks="1" showGridLines="0" view="pageBreakPreview">
      <selection sqref="A1:G1"/>
      <pageMargins left="0.7" right="0.7" top="0.75" bottom="0.75" header="0.3" footer="0.3"/>
      <pageSetup paperSize="9" scale="71" orientation="portrait" horizontalDpi="90" verticalDpi="90" r:id="rId1"/>
    </customSheetView>
    <customSheetView guid="{7EC37734-A9CE-4FFC-AA9D-42870EAB5D9B}" showPageBreaks="1" showGridLines="0" view="pageBreakPreview" topLeftCell="A52">
      <selection activeCell="F18" sqref="F18"/>
      <pageMargins left="0.7" right="0.7" top="0.75" bottom="0.75" header="0.3" footer="0.3"/>
      <pageSetup paperSize="9" scale="71" orientation="portrait" horizontalDpi="90" verticalDpi="90" r:id="rId2"/>
    </customSheetView>
  </customSheetViews>
  <mergeCells count="8">
    <mergeCell ref="A14:E14"/>
    <mergeCell ref="A4:E4"/>
    <mergeCell ref="A1:G1"/>
    <mergeCell ref="A45:G45"/>
    <mergeCell ref="A43:E43"/>
    <mergeCell ref="A27:B27"/>
    <mergeCell ref="A32:B32"/>
    <mergeCell ref="A25:D25"/>
  </mergeCells>
  <hyperlinks>
    <hyperlink ref="G2" location="Sommaire!A1" display="sommaire"/>
  </hyperlinks>
  <pageMargins left="0.7" right="0.7" top="0.75" bottom="0.75" header="0.3" footer="0.3"/>
  <pageSetup paperSize="9" scale="69" orientation="portrait" horizontalDpi="90" verticalDpi="9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7" tint="0.59999389629810485"/>
  </sheetPr>
  <dimension ref="A1:F66"/>
  <sheetViews>
    <sheetView showGridLines="0" view="pageBreakPreview" zoomScaleNormal="100" zoomScaleSheetLayoutView="100" workbookViewId="0">
      <selection sqref="A1:F1"/>
    </sheetView>
  </sheetViews>
  <sheetFormatPr baseColWidth="10" defaultRowHeight="15" x14ac:dyDescent="0.25"/>
  <cols>
    <col min="1" max="1" width="51.7109375" customWidth="1"/>
    <col min="5" max="5" width="15" customWidth="1"/>
  </cols>
  <sheetData>
    <row r="1" spans="1:6" x14ac:dyDescent="0.25">
      <c r="A1" s="252" t="s">
        <v>16</v>
      </c>
      <c r="B1" s="252"/>
      <c r="C1" s="252"/>
      <c r="D1" s="252"/>
      <c r="E1" s="252"/>
      <c r="F1" s="252"/>
    </row>
    <row r="2" spans="1:6" x14ac:dyDescent="0.25">
      <c r="F2" s="85" t="s">
        <v>128</v>
      </c>
    </row>
    <row r="3" spans="1:6" s="13" customFormat="1" x14ac:dyDescent="0.25">
      <c r="A3" s="14" t="s">
        <v>57</v>
      </c>
    </row>
    <row r="4" spans="1:6" ht="24.75" customHeight="1" x14ac:dyDescent="0.25">
      <c r="A4" s="258" t="s">
        <v>55</v>
      </c>
      <c r="B4" s="259"/>
      <c r="C4" s="259"/>
      <c r="D4" s="259"/>
      <c r="E4" s="259"/>
    </row>
    <row r="6" spans="1:6" x14ac:dyDescent="0.25">
      <c r="A6" s="1" t="s">
        <v>1</v>
      </c>
      <c r="B6" s="2" t="s">
        <v>45</v>
      </c>
      <c r="C6" s="2" t="s">
        <v>46</v>
      </c>
      <c r="D6" s="9" t="s">
        <v>29</v>
      </c>
      <c r="E6" s="2" t="s">
        <v>54</v>
      </c>
    </row>
    <row r="7" spans="1:6" x14ac:dyDescent="0.25">
      <c r="A7" s="7" t="s">
        <v>51</v>
      </c>
      <c r="B7" s="16">
        <v>2467</v>
      </c>
      <c r="C7" s="16">
        <v>913</v>
      </c>
      <c r="D7" s="16">
        <v>3380</v>
      </c>
      <c r="E7" s="102" t="s">
        <v>231</v>
      </c>
    </row>
    <row r="8" spans="1:6" x14ac:dyDescent="0.25">
      <c r="A8" s="7" t="s">
        <v>52</v>
      </c>
      <c r="B8" s="16">
        <v>2506</v>
      </c>
      <c r="C8" s="16">
        <v>968</v>
      </c>
      <c r="D8" s="16">
        <v>3474</v>
      </c>
      <c r="E8" s="102" t="s">
        <v>232</v>
      </c>
    </row>
    <row r="9" spans="1:6" x14ac:dyDescent="0.25">
      <c r="A9" s="7" t="s">
        <v>53</v>
      </c>
      <c r="B9" s="16">
        <v>0</v>
      </c>
      <c r="C9" s="16">
        <v>0</v>
      </c>
      <c r="D9" s="16">
        <v>0</v>
      </c>
      <c r="E9" s="102" t="s">
        <v>223</v>
      </c>
    </row>
    <row r="10" spans="1:6" x14ac:dyDescent="0.25">
      <c r="A10" s="11" t="s">
        <v>29</v>
      </c>
      <c r="B10" s="16">
        <v>4973</v>
      </c>
      <c r="C10" s="16">
        <v>1881</v>
      </c>
      <c r="D10" s="16">
        <v>6854</v>
      </c>
      <c r="E10" s="102" t="s">
        <v>233</v>
      </c>
    </row>
    <row r="11" spans="1:6" x14ac:dyDescent="0.25">
      <c r="A11" s="10" t="s">
        <v>48</v>
      </c>
      <c r="B11" s="16">
        <v>12</v>
      </c>
      <c r="C11" s="16">
        <v>4</v>
      </c>
      <c r="D11" s="16">
        <v>16</v>
      </c>
      <c r="E11" s="130" t="s">
        <v>95</v>
      </c>
    </row>
    <row r="12" spans="1:6" x14ac:dyDescent="0.25">
      <c r="A12" s="10" t="s">
        <v>49</v>
      </c>
      <c r="B12" s="16">
        <v>326</v>
      </c>
      <c r="C12" s="16">
        <v>58</v>
      </c>
      <c r="D12" s="16">
        <v>384</v>
      </c>
      <c r="E12" s="130" t="s">
        <v>95</v>
      </c>
    </row>
    <row r="13" spans="1:6" x14ac:dyDescent="0.25">
      <c r="A13" s="10" t="s">
        <v>50</v>
      </c>
      <c r="B13" s="16">
        <v>2394</v>
      </c>
      <c r="C13" s="16">
        <v>884</v>
      </c>
      <c r="D13" s="16">
        <v>3278</v>
      </c>
      <c r="E13" s="130" t="s">
        <v>95</v>
      </c>
    </row>
    <row r="14" spans="1:6" x14ac:dyDescent="0.25">
      <c r="A14" s="257" t="s">
        <v>47</v>
      </c>
      <c r="B14" s="257"/>
      <c r="C14" s="257"/>
      <c r="D14" s="257"/>
      <c r="E14" s="257"/>
    </row>
    <row r="16" spans="1:6" x14ac:dyDescent="0.25">
      <c r="A16" s="1" t="s">
        <v>2</v>
      </c>
      <c r="B16" s="2" t="s">
        <v>45</v>
      </c>
      <c r="C16" s="2" t="s">
        <v>46</v>
      </c>
      <c r="D16" s="9" t="s">
        <v>29</v>
      </c>
    </row>
    <row r="17" spans="1:4" x14ac:dyDescent="0.25">
      <c r="A17" s="129" t="s">
        <v>281</v>
      </c>
      <c r="B17" s="16">
        <v>2124</v>
      </c>
      <c r="C17" s="16">
        <v>835</v>
      </c>
      <c r="D17" s="16">
        <v>2959</v>
      </c>
    </row>
    <row r="18" spans="1:4" x14ac:dyDescent="0.25">
      <c r="A18" s="129" t="s">
        <v>282</v>
      </c>
      <c r="B18" s="16">
        <v>1906</v>
      </c>
      <c r="C18" s="16">
        <v>717</v>
      </c>
      <c r="D18" s="16">
        <v>2623</v>
      </c>
    </row>
    <row r="19" spans="1:4" ht="26.25" x14ac:dyDescent="0.25">
      <c r="A19" s="129" t="s">
        <v>283</v>
      </c>
      <c r="B19" s="16">
        <v>112</v>
      </c>
      <c r="C19" s="16">
        <v>33</v>
      </c>
      <c r="D19" s="16">
        <v>145</v>
      </c>
    </row>
    <row r="20" spans="1:4" ht="26.25" x14ac:dyDescent="0.25">
      <c r="A20" s="129" t="s">
        <v>284</v>
      </c>
      <c r="B20" s="16">
        <v>107</v>
      </c>
      <c r="C20" s="16">
        <v>26</v>
      </c>
      <c r="D20" s="16">
        <v>133</v>
      </c>
    </row>
    <row r="22" spans="1:4" x14ac:dyDescent="0.25">
      <c r="A22" s="1" t="s">
        <v>3</v>
      </c>
      <c r="B22" s="2" t="s">
        <v>45</v>
      </c>
      <c r="C22" s="2" t="s">
        <v>46</v>
      </c>
      <c r="D22" s="9" t="s">
        <v>29</v>
      </c>
    </row>
    <row r="23" spans="1:4" ht="26.25" x14ac:dyDescent="0.25">
      <c r="A23" s="7" t="s">
        <v>42</v>
      </c>
      <c r="B23" s="16">
        <v>7126</v>
      </c>
      <c r="C23" s="16">
        <v>2376</v>
      </c>
      <c r="D23" s="16">
        <v>9502</v>
      </c>
    </row>
    <row r="24" spans="1:4" ht="26.25" x14ac:dyDescent="0.25">
      <c r="A24" s="7" t="s">
        <v>43</v>
      </c>
      <c r="B24" s="16">
        <v>3853</v>
      </c>
      <c r="C24" s="16">
        <v>1227</v>
      </c>
      <c r="D24" s="16">
        <v>5080</v>
      </c>
    </row>
    <row r="25" spans="1:4" x14ac:dyDescent="0.25">
      <c r="A25" s="257" t="s">
        <v>41</v>
      </c>
      <c r="B25" s="257"/>
      <c r="C25" s="257"/>
      <c r="D25" s="257"/>
    </row>
    <row r="27" spans="1:4" x14ac:dyDescent="0.25">
      <c r="A27" s="264" t="s">
        <v>44</v>
      </c>
      <c r="B27" s="265"/>
    </row>
    <row r="28" spans="1:4" x14ac:dyDescent="0.25">
      <c r="A28" s="7" t="s">
        <v>0</v>
      </c>
      <c r="B28" s="6">
        <v>8</v>
      </c>
    </row>
    <row r="29" spans="1:4" x14ac:dyDescent="0.25">
      <c r="A29" s="7" t="s">
        <v>38</v>
      </c>
      <c r="B29" s="6">
        <v>82</v>
      </c>
    </row>
    <row r="30" spans="1:4" x14ac:dyDescent="0.25">
      <c r="A30" s="7" t="s">
        <v>39</v>
      </c>
      <c r="B30" s="6">
        <v>0</v>
      </c>
    </row>
    <row r="31" spans="1:4" x14ac:dyDescent="0.25">
      <c r="A31" s="8" t="s">
        <v>29</v>
      </c>
      <c r="B31" s="6">
        <v>90</v>
      </c>
    </row>
    <row r="32" spans="1:4" ht="24.75" customHeight="1" x14ac:dyDescent="0.25">
      <c r="A32" s="266" t="s">
        <v>40</v>
      </c>
      <c r="B32" s="266"/>
    </row>
    <row r="34" spans="1:6" ht="25.5" x14ac:dyDescent="0.25">
      <c r="A34" s="1" t="s">
        <v>4</v>
      </c>
      <c r="B34" s="2" t="s">
        <v>26</v>
      </c>
      <c r="C34" s="2" t="s">
        <v>27</v>
      </c>
      <c r="D34" s="2" t="s">
        <v>28</v>
      </c>
      <c r="E34" s="3" t="s">
        <v>29</v>
      </c>
    </row>
    <row r="35" spans="1:6" x14ac:dyDescent="0.25">
      <c r="A35" s="4" t="s">
        <v>30</v>
      </c>
      <c r="B35" s="16">
        <v>2287</v>
      </c>
      <c r="C35" s="16">
        <v>2055</v>
      </c>
      <c r="D35" s="16">
        <v>0</v>
      </c>
      <c r="E35" s="16">
        <v>4342</v>
      </c>
    </row>
    <row r="36" spans="1:6" x14ac:dyDescent="0.25">
      <c r="A36" s="4" t="s">
        <v>31</v>
      </c>
      <c r="B36" s="16">
        <v>20</v>
      </c>
      <c r="C36" s="16">
        <v>1</v>
      </c>
      <c r="D36" s="16">
        <v>0</v>
      </c>
      <c r="E36" s="16">
        <v>21</v>
      </c>
    </row>
    <row r="37" spans="1:6" x14ac:dyDescent="0.25">
      <c r="A37" s="4" t="s">
        <v>32</v>
      </c>
      <c r="B37" s="16">
        <v>237</v>
      </c>
      <c r="C37" s="16">
        <v>314</v>
      </c>
      <c r="D37" s="16">
        <v>0</v>
      </c>
      <c r="E37" s="16">
        <v>551</v>
      </c>
    </row>
    <row r="38" spans="1:6" x14ac:dyDescent="0.25">
      <c r="A38" s="4" t="s">
        <v>33</v>
      </c>
      <c r="B38" s="16">
        <v>18</v>
      </c>
      <c r="C38" s="16">
        <v>43</v>
      </c>
      <c r="D38" s="16">
        <v>0</v>
      </c>
      <c r="E38" s="16">
        <v>61</v>
      </c>
    </row>
    <row r="39" spans="1:6" x14ac:dyDescent="0.25">
      <c r="A39" s="4" t="s">
        <v>34</v>
      </c>
      <c r="B39" s="16">
        <v>480</v>
      </c>
      <c r="C39" s="16">
        <v>621</v>
      </c>
      <c r="D39" s="16">
        <v>0</v>
      </c>
      <c r="E39" s="16">
        <v>1101</v>
      </c>
    </row>
    <row r="40" spans="1:6" x14ac:dyDescent="0.25">
      <c r="A40" s="4" t="s">
        <v>35</v>
      </c>
      <c r="B40" s="16">
        <v>219</v>
      </c>
      <c r="C40" s="16">
        <v>233</v>
      </c>
      <c r="D40" s="16">
        <v>0</v>
      </c>
      <c r="E40" s="16">
        <v>452</v>
      </c>
    </row>
    <row r="41" spans="1:6" x14ac:dyDescent="0.25">
      <c r="A41" s="5" t="s">
        <v>36</v>
      </c>
      <c r="B41" s="125">
        <v>3261</v>
      </c>
      <c r="C41" s="125">
        <v>3267</v>
      </c>
      <c r="D41" s="125">
        <v>0</v>
      </c>
      <c r="E41" s="125">
        <v>6528</v>
      </c>
    </row>
    <row r="42" spans="1:6" x14ac:dyDescent="0.25">
      <c r="A42" s="5" t="s">
        <v>37</v>
      </c>
      <c r="B42" s="125">
        <v>142</v>
      </c>
      <c r="C42" s="125">
        <v>213</v>
      </c>
      <c r="D42" s="125">
        <v>0</v>
      </c>
      <c r="E42" s="125">
        <v>355</v>
      </c>
    </row>
    <row r="43" spans="1:6" ht="25.5" customHeight="1" x14ac:dyDescent="0.25">
      <c r="A43" s="263" t="s">
        <v>5</v>
      </c>
      <c r="B43" s="263"/>
      <c r="C43" s="263"/>
      <c r="D43" s="263"/>
      <c r="E43" s="263"/>
    </row>
    <row r="44" spans="1:6" x14ac:dyDescent="0.25">
      <c r="A44" s="105"/>
      <c r="B44" s="105"/>
      <c r="C44" s="105"/>
      <c r="D44" s="105"/>
      <c r="E44" s="105"/>
    </row>
    <row r="45" spans="1:6" ht="29.25" customHeight="1" x14ac:dyDescent="0.25">
      <c r="A45" s="284" t="s">
        <v>268</v>
      </c>
      <c r="B45" s="285"/>
      <c r="C45" s="285"/>
      <c r="D45" s="285"/>
      <c r="E45" s="285"/>
      <c r="F45" s="286"/>
    </row>
    <row r="46" spans="1:6" ht="25.5" x14ac:dyDescent="0.25">
      <c r="A46" s="32" t="s">
        <v>63</v>
      </c>
      <c r="B46" s="33" t="s">
        <v>258</v>
      </c>
      <c r="C46" s="33" t="s">
        <v>259</v>
      </c>
      <c r="D46" s="33" t="s">
        <v>260</v>
      </c>
      <c r="E46" s="33" t="s">
        <v>69</v>
      </c>
      <c r="F46" s="33" t="s">
        <v>261</v>
      </c>
    </row>
    <row r="47" spans="1:6" x14ac:dyDescent="0.25">
      <c r="A47" s="38" t="s">
        <v>262</v>
      </c>
      <c r="B47" s="39">
        <v>200</v>
      </c>
      <c r="C47" s="39">
        <v>149</v>
      </c>
      <c r="D47" s="39">
        <v>37</v>
      </c>
      <c r="E47" s="39">
        <v>14</v>
      </c>
      <c r="F47" s="103">
        <v>6</v>
      </c>
    </row>
    <row r="48" spans="1:6" x14ac:dyDescent="0.25">
      <c r="A48" s="39" t="s">
        <v>263</v>
      </c>
      <c r="B48" s="39">
        <v>44</v>
      </c>
      <c r="C48" s="39">
        <v>32</v>
      </c>
      <c r="D48" s="39">
        <v>7</v>
      </c>
      <c r="E48" s="39">
        <v>5</v>
      </c>
      <c r="F48" s="103">
        <v>0</v>
      </c>
    </row>
    <row r="49" spans="1:6" x14ac:dyDescent="0.25">
      <c r="A49" s="39" t="s">
        <v>72</v>
      </c>
      <c r="B49" s="39">
        <v>57</v>
      </c>
      <c r="C49" s="39">
        <v>41</v>
      </c>
      <c r="D49" s="39">
        <v>8</v>
      </c>
      <c r="E49" s="39">
        <v>8</v>
      </c>
      <c r="F49" s="103">
        <v>2</v>
      </c>
    </row>
    <row r="50" spans="1:6" x14ac:dyDescent="0.25">
      <c r="A50" s="39" t="s">
        <v>264</v>
      </c>
      <c r="B50" s="39">
        <v>39</v>
      </c>
      <c r="C50" s="39">
        <v>19</v>
      </c>
      <c r="D50" s="39">
        <v>7</v>
      </c>
      <c r="E50" s="39">
        <v>13</v>
      </c>
      <c r="F50" s="103">
        <v>2</v>
      </c>
    </row>
    <row r="51" spans="1:6" x14ac:dyDescent="0.25">
      <c r="A51" s="39" t="s">
        <v>74</v>
      </c>
      <c r="B51" s="103">
        <v>0</v>
      </c>
      <c r="C51" s="103">
        <v>0</v>
      </c>
      <c r="D51" s="103">
        <v>0</v>
      </c>
      <c r="E51" s="103">
        <v>0</v>
      </c>
      <c r="F51" s="103">
        <v>0</v>
      </c>
    </row>
    <row r="52" spans="1:6" x14ac:dyDescent="0.25">
      <c r="A52" s="39" t="s">
        <v>198</v>
      </c>
      <c r="B52" s="39">
        <v>110</v>
      </c>
      <c r="C52" s="39">
        <v>72</v>
      </c>
      <c r="D52" s="39">
        <v>27</v>
      </c>
      <c r="E52" s="39">
        <v>11</v>
      </c>
      <c r="F52" s="103">
        <v>1</v>
      </c>
    </row>
    <row r="53" spans="1:6" x14ac:dyDescent="0.25">
      <c r="A53" s="39" t="s">
        <v>76</v>
      </c>
      <c r="B53" s="39">
        <v>86</v>
      </c>
      <c r="C53" s="39">
        <v>58</v>
      </c>
      <c r="D53" s="39">
        <v>20</v>
      </c>
      <c r="E53" s="39">
        <v>8</v>
      </c>
      <c r="F53" s="103">
        <v>0</v>
      </c>
    </row>
    <row r="54" spans="1:6" x14ac:dyDescent="0.25">
      <c r="A54" s="39" t="s">
        <v>77</v>
      </c>
      <c r="B54" s="39">
        <v>148</v>
      </c>
      <c r="C54" s="39">
        <v>92</v>
      </c>
      <c r="D54" s="39">
        <v>46</v>
      </c>
      <c r="E54" s="39">
        <v>10</v>
      </c>
      <c r="F54" s="103">
        <v>2</v>
      </c>
    </row>
    <row r="55" spans="1:6" x14ac:dyDescent="0.25">
      <c r="A55" s="39" t="s">
        <v>78</v>
      </c>
      <c r="B55" s="39">
        <v>91</v>
      </c>
      <c r="C55" s="39">
        <v>62</v>
      </c>
      <c r="D55" s="39">
        <v>24</v>
      </c>
      <c r="E55" s="39">
        <v>5</v>
      </c>
      <c r="F55" s="103">
        <v>0</v>
      </c>
    </row>
    <row r="56" spans="1:6" x14ac:dyDescent="0.25">
      <c r="A56" s="39" t="s">
        <v>79</v>
      </c>
      <c r="B56" s="39">
        <v>83</v>
      </c>
      <c r="C56" s="39">
        <v>46</v>
      </c>
      <c r="D56" s="39">
        <v>17</v>
      </c>
      <c r="E56" s="39">
        <v>20</v>
      </c>
      <c r="F56" s="103">
        <v>1</v>
      </c>
    </row>
    <row r="57" spans="1:6" x14ac:dyDescent="0.25">
      <c r="A57" s="39" t="s">
        <v>80</v>
      </c>
      <c r="B57" s="39">
        <v>165</v>
      </c>
      <c r="C57" s="39">
        <v>103</v>
      </c>
      <c r="D57" s="39">
        <v>42</v>
      </c>
      <c r="E57" s="39">
        <v>20</v>
      </c>
      <c r="F57" s="103">
        <v>1</v>
      </c>
    </row>
    <row r="58" spans="1:6" x14ac:dyDescent="0.25">
      <c r="A58" s="39" t="s">
        <v>81</v>
      </c>
      <c r="B58" s="39">
        <v>28</v>
      </c>
      <c r="C58" s="39">
        <v>17</v>
      </c>
      <c r="D58" s="39">
        <v>6</v>
      </c>
      <c r="E58" s="39">
        <v>5</v>
      </c>
      <c r="F58" s="103">
        <v>0</v>
      </c>
    </row>
    <row r="59" spans="1:6" x14ac:dyDescent="0.25">
      <c r="A59" s="39" t="s">
        <v>82</v>
      </c>
      <c r="B59" s="39">
        <v>160</v>
      </c>
      <c r="C59" s="39">
        <v>93</v>
      </c>
      <c r="D59" s="39">
        <v>27</v>
      </c>
      <c r="E59" s="39">
        <v>40</v>
      </c>
      <c r="F59" s="103">
        <v>6</v>
      </c>
    </row>
    <row r="60" spans="1:6" x14ac:dyDescent="0.25">
      <c r="A60" s="43" t="s">
        <v>83</v>
      </c>
      <c r="B60" s="44">
        <f>SUM(B47:B59)</f>
        <v>1211</v>
      </c>
      <c r="C60" s="44">
        <f t="shared" ref="C60:F60" si="0">SUM(C47:C59)</f>
        <v>784</v>
      </c>
      <c r="D60" s="44">
        <f t="shared" si="0"/>
        <v>268</v>
      </c>
      <c r="E60" s="44">
        <f t="shared" si="0"/>
        <v>159</v>
      </c>
      <c r="F60" s="44">
        <f t="shared" si="0"/>
        <v>21</v>
      </c>
    </row>
    <row r="61" spans="1:6" x14ac:dyDescent="0.25">
      <c r="A61" s="39" t="s">
        <v>84</v>
      </c>
      <c r="B61" s="39">
        <v>7</v>
      </c>
      <c r="C61" s="39">
        <v>0</v>
      </c>
      <c r="D61" s="39">
        <v>0</v>
      </c>
      <c r="E61" s="39">
        <v>7</v>
      </c>
      <c r="F61" s="103">
        <v>0</v>
      </c>
    </row>
    <row r="62" spans="1:6" x14ac:dyDescent="0.25">
      <c r="A62" s="39" t="s">
        <v>85</v>
      </c>
      <c r="B62" s="39">
        <v>2</v>
      </c>
      <c r="C62" s="39">
        <v>2</v>
      </c>
      <c r="D62" s="39">
        <v>0</v>
      </c>
      <c r="E62" s="39">
        <v>0</v>
      </c>
      <c r="F62" s="103">
        <v>0</v>
      </c>
    </row>
    <row r="63" spans="1:6" x14ac:dyDescent="0.25">
      <c r="A63" s="39" t="s">
        <v>86</v>
      </c>
      <c r="B63" s="39">
        <v>0</v>
      </c>
      <c r="C63" s="39">
        <v>0</v>
      </c>
      <c r="D63" s="39">
        <v>0</v>
      </c>
      <c r="E63" s="39">
        <v>0</v>
      </c>
      <c r="F63" s="39">
        <v>0</v>
      </c>
    </row>
    <row r="64" spans="1:6" x14ac:dyDescent="0.25">
      <c r="A64" s="39" t="s">
        <v>87</v>
      </c>
      <c r="B64" s="39">
        <v>25</v>
      </c>
      <c r="C64" s="39">
        <v>15</v>
      </c>
      <c r="D64" s="39">
        <v>3</v>
      </c>
      <c r="E64" s="39">
        <v>7</v>
      </c>
      <c r="F64" s="103">
        <v>0</v>
      </c>
    </row>
    <row r="65" spans="1:6" x14ac:dyDescent="0.25">
      <c r="A65" s="39" t="s">
        <v>88</v>
      </c>
      <c r="B65" s="39">
        <v>3</v>
      </c>
      <c r="C65" s="39">
        <v>2</v>
      </c>
      <c r="D65" s="39">
        <v>1</v>
      </c>
      <c r="E65" s="39">
        <v>0</v>
      </c>
      <c r="F65" s="103">
        <v>0</v>
      </c>
    </row>
    <row r="66" spans="1:6" x14ac:dyDescent="0.25">
      <c r="A66" s="43" t="s">
        <v>89</v>
      </c>
      <c r="B66" s="44">
        <f>SUM(B60:B65)</f>
        <v>1248</v>
      </c>
      <c r="C66" s="44">
        <f t="shared" ref="C66:F66" si="1">SUM(C60:C65)</f>
        <v>803</v>
      </c>
      <c r="D66" s="44">
        <f t="shared" si="1"/>
        <v>272</v>
      </c>
      <c r="E66" s="44">
        <f t="shared" si="1"/>
        <v>173</v>
      </c>
      <c r="F66" s="44">
        <f t="shared" si="1"/>
        <v>21</v>
      </c>
    </row>
  </sheetData>
  <customSheetViews>
    <customSheetView guid="{5C1AC1D3-85B3-4E04-85A0-6DC6BB9B9281}" showPageBreaks="1" showGridLines="0" view="pageBreakPreview">
      <selection sqref="A1:F1"/>
      <pageMargins left="0.7" right="0.7" top="0.75" bottom="0.75" header="0.3" footer="0.3"/>
      <pageSetup paperSize="9" scale="69" orientation="portrait" horizontalDpi="90" verticalDpi="90" r:id="rId1"/>
    </customSheetView>
    <customSheetView guid="{7EC37734-A9CE-4FFC-AA9D-42870EAB5D9B}" showPageBreaks="1" showGridLines="0" view="pageBreakPreview" topLeftCell="A28">
      <selection activeCell="B70" sqref="B70"/>
      <pageMargins left="0.7" right="0.7" top="0.75" bottom="0.75" header="0.3" footer="0.3"/>
      <pageSetup paperSize="9" scale="69" orientation="portrait" horizontalDpi="90" verticalDpi="90" r:id="rId2"/>
    </customSheetView>
  </customSheetViews>
  <mergeCells count="8">
    <mergeCell ref="A45:F45"/>
    <mergeCell ref="A1:F1"/>
    <mergeCell ref="A43:E43"/>
    <mergeCell ref="A27:B27"/>
    <mergeCell ref="A32:B32"/>
    <mergeCell ref="A25:D25"/>
    <mergeCell ref="A14:E14"/>
    <mergeCell ref="A4:E4"/>
  </mergeCells>
  <hyperlinks>
    <hyperlink ref="F2" location="Sommaire!A1" display="sommaire"/>
  </hyperlinks>
  <pageMargins left="0.7" right="0.7" top="0.75" bottom="0.75" header="0.3" footer="0.3"/>
  <pageSetup paperSize="9" scale="69" orientation="portrait" horizontalDpi="90" verticalDpi="9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3</vt:i4>
      </vt:variant>
    </vt:vector>
  </HeadingPairs>
  <TitlesOfParts>
    <vt:vector size="27" baseType="lpstr">
      <vt:lpstr>Sommaire</vt:lpstr>
      <vt:lpstr>Descriptif des formations</vt:lpstr>
      <vt:lpstr>TOTAL</vt:lpstr>
      <vt:lpstr>DEAMP</vt:lpstr>
      <vt:lpstr>DEAVS</vt:lpstr>
      <vt:lpstr>DEAES</vt:lpstr>
      <vt:lpstr>DEAF</vt:lpstr>
      <vt:lpstr>DETISF</vt:lpstr>
      <vt:lpstr>DEME</vt:lpstr>
      <vt:lpstr>DEES</vt:lpstr>
      <vt:lpstr>DEEJE</vt:lpstr>
      <vt:lpstr>DEETS</vt:lpstr>
      <vt:lpstr>DECESF</vt:lpstr>
      <vt:lpstr>DEASS</vt:lpstr>
      <vt:lpstr>DEMF</vt:lpstr>
      <vt:lpstr>CAFERUIS</vt:lpstr>
      <vt:lpstr>CAFDES</vt:lpstr>
      <vt:lpstr>DEIS</vt:lpstr>
      <vt:lpstr>VAE totale</vt:lpstr>
      <vt:lpstr>Reg formation</vt:lpstr>
      <vt:lpstr>Reg inscrits 1A</vt:lpstr>
      <vt:lpstr>Reg inscrits totaux</vt:lpstr>
      <vt:lpstr>Reg diplômés</vt:lpstr>
      <vt:lpstr>Reg proportion femmes</vt:lpstr>
      <vt:lpstr>'Descriptif des formations'!Zone_d_impression</vt:lpstr>
      <vt:lpstr>Sommaire!Zone_d_impression</vt:lpstr>
      <vt:lpstr>TOTAL!Zone_d_impression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YANKAN, Leslie (DREES/OS/BCL)</dc:creator>
  <cp:lastModifiedBy>YANKAN, Leslie (DREES)</cp:lastModifiedBy>
  <dcterms:created xsi:type="dcterms:W3CDTF">2020-07-28T12:49:48Z</dcterms:created>
  <dcterms:modified xsi:type="dcterms:W3CDTF">2022-12-16T14:46:26Z</dcterms:modified>
</cp:coreProperties>
</file>