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Notice" sheetId="1" r:id="rId1"/>
    <sheet name="1.5 Tab1" sheetId="2" r:id="rId2"/>
    <sheet name="1.5 Graph2" sheetId="3" r:id="rId3"/>
  </sheets>
  <definedNames>
    <definedName name="_xlnm.Print_Area" localSheetId="2">'1.5 Graph2'!$A$1:$J$40</definedName>
    <definedName name="_xlnm.Print_Area" localSheetId="1">'1.5 Tab1'!$A$1:$M$47</definedName>
  </definedNames>
  <calcPr fullCalcOnLoad="1"/>
</workbook>
</file>

<file path=xl/sharedStrings.xml><?xml version="1.0" encoding="utf-8"?>
<sst xmlns="http://schemas.openxmlformats.org/spreadsheetml/2006/main" count="101" uniqueCount="48">
  <si>
    <t>Quatrième</t>
  </si>
  <si>
    <t>Troisième</t>
  </si>
  <si>
    <t>Autres</t>
  </si>
  <si>
    <t>Terminale GT</t>
  </si>
  <si>
    <t>1ère GT</t>
  </si>
  <si>
    <t>Non scolarisés</t>
  </si>
  <si>
    <t>14 ans</t>
  </si>
  <si>
    <t>15 ans</t>
  </si>
  <si>
    <t>16 ans</t>
  </si>
  <si>
    <t>17 ans</t>
  </si>
  <si>
    <t>Filles</t>
  </si>
  <si>
    <t>Garçons</t>
  </si>
  <si>
    <t>Total</t>
  </si>
  <si>
    <t>Enseignements adaptés</t>
  </si>
  <si>
    <t>Post-bac</t>
  </si>
  <si>
    <t>Différence (2)</t>
  </si>
  <si>
    <t>Population %</t>
  </si>
  <si>
    <t>(1) Voir rubrique "Définitions".</t>
  </si>
  <si>
    <t xml:space="preserve">(2) Le contenu de cette ligne doit être analysé avec prudence. Les valeurs y apparaissant sont le résultat du rapprochement de deux sources différentes : les </t>
  </si>
  <si>
    <t>-</t>
  </si>
  <si>
    <t>Terminale générale et techno</t>
  </si>
  <si>
    <t>(France métropolitaine + DOM, Public + Privé)</t>
  </si>
  <si>
    <t>SOURCES</t>
  </si>
  <si>
    <t>MEN-MESR-DEPP et MESR-DGESIP-DGRI-SIES.</t>
  </si>
  <si>
    <t>Statistiques communiquées par le ministère de l’Alimentation, de l'Agriculture et de la Pêche et par le ministère de l’Emploi et de la Solidarité.</t>
  </si>
  <si>
    <t>Total scolarisés</t>
  </si>
  <si>
    <t>populations estimées par l'Insee et le total des dénombrements d'élèves, d'étudiants et d'apprentis réalisés dans les établissements.</t>
  </si>
  <si>
    <t>[1] Répartition des jeunes de 14 à 17 ans par niveau de scolarisation et par sexe en 2009-2010</t>
  </si>
  <si>
    <t>Filles de 14 ans</t>
  </si>
  <si>
    <t>Filles de 17 ans</t>
  </si>
  <si>
    <t>Garçons de 17 ans</t>
  </si>
  <si>
    <t>Garçons de 14 ans</t>
  </si>
  <si>
    <t>Population</t>
  </si>
  <si>
    <r>
      <t>6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et 5</t>
    </r>
    <r>
      <rPr>
        <vertAlign val="superscript"/>
        <sz val="8"/>
        <rFont val="Arial"/>
        <family val="2"/>
      </rPr>
      <t>ème</t>
    </r>
  </si>
  <si>
    <r>
      <t>4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</t>
    </r>
  </si>
  <si>
    <r>
      <t>2</t>
    </r>
    <r>
      <rPr>
        <vertAlign val="superscript"/>
        <sz val="8"/>
        <rFont val="Arial"/>
        <family val="2"/>
      </rPr>
      <t>nde</t>
    </r>
    <r>
      <rPr>
        <sz val="8"/>
        <rFont val="Arial"/>
        <family val="2"/>
      </rPr>
      <t xml:space="preserve"> générale et techno</t>
    </r>
  </si>
  <si>
    <r>
      <t>1</t>
    </r>
    <r>
      <rPr>
        <vertAlign val="superscript"/>
        <sz val="8"/>
        <rFont val="Arial"/>
        <family val="2"/>
      </rPr>
      <t>ère</t>
    </r>
    <r>
      <rPr>
        <sz val="8"/>
        <rFont val="Arial"/>
        <family val="2"/>
      </rPr>
      <t xml:space="preserve"> générale et techno</t>
    </r>
  </si>
  <si>
    <t>Pro court</t>
  </si>
  <si>
    <r>
      <t>3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(y compris CPA, CLIPA, DIMA)</t>
    </r>
  </si>
  <si>
    <t>Pro court scolaire (1)</t>
  </si>
  <si>
    <t>Pro court apprentissage (1)</t>
  </si>
  <si>
    <t>Pro long scolaire (1)</t>
  </si>
  <si>
    <t>Pro long apprentissage. (1)</t>
  </si>
  <si>
    <t>En %</t>
  </si>
  <si>
    <t>[2] Répartition des filles et des garçons de 14 et 17 ans (%)</t>
  </si>
  <si>
    <t>RERS 1.5 Où se trouvent les jeunes de 14 à 17 ans ?</t>
  </si>
  <si>
    <t>Sources</t>
  </si>
  <si>
    <t>http://www.education.gouv.fr/statistiques/rers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</si>
</sst>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17">
    <font>
      <sz val="10"/>
      <name val="Arial"/>
      <family val="0"/>
    </font>
    <font>
      <sz val="5.7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sz val="7"/>
      <name val="Arial"/>
      <family val="2"/>
    </font>
    <font>
      <sz val="5.5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4" fontId="4" fillId="0" borderId="2" xfId="0" applyNumberFormat="1" applyFont="1" applyFill="1" applyBorder="1" applyAlignment="1">
      <alignment/>
    </xf>
    <xf numFmtId="165" fontId="4" fillId="0" borderId="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justify"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165" fontId="11" fillId="2" borderId="7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11" fillId="2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2" borderId="9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4" fillId="0" borderId="0" xfId="15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-0.02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9"/>
          <c:y val="0.22975"/>
          <c:w val="0.6705"/>
          <c:h val="0.76575"/>
        </c:manualLayout>
      </c:layout>
      <c:pieChart>
        <c:varyColors val="1"/>
        <c:ser>
          <c:idx val="0"/>
          <c:order val="0"/>
          <c:tx>
            <c:strRef>
              <c:f>'1.5 Graph2'!$A$7</c:f>
              <c:strCache>
                <c:ptCount val="1"/>
                <c:pt idx="0">
                  <c:v>Filles de 14 ans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'1.5 Graph2'!$A$8:$A$10</c:f>
              <c:strCache/>
            </c:strRef>
          </c:cat>
          <c:val>
            <c:numRef>
              <c:f>'1.5 Graph2'!$B$8:$B$10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-0.02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44"/>
          <c:y val="0.22325"/>
          <c:w val="0.7015"/>
          <c:h val="0.7725"/>
        </c:manualLayout>
      </c:layout>
      <c:pieChart>
        <c:varyColors val="1"/>
        <c:ser>
          <c:idx val="0"/>
          <c:order val="0"/>
          <c:tx>
            <c:strRef>
              <c:f>'1.5 Graph2'!$A$13</c:f>
              <c:strCache>
                <c:ptCount val="1"/>
                <c:pt idx="0">
                  <c:v>Garçons de 14 ans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'1.5 Graph2'!$A$14:$A$16</c:f>
              <c:strCache/>
            </c:strRef>
          </c:cat>
          <c:val>
            <c:numRef>
              <c:f>'1.5 Graph2'!$B$14:$B$16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-0.02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44"/>
          <c:y val="0.2235"/>
          <c:w val="0.7015"/>
          <c:h val="0.7725"/>
        </c:manualLayout>
      </c:layout>
      <c:pieChart>
        <c:varyColors val="1"/>
        <c:ser>
          <c:idx val="0"/>
          <c:order val="0"/>
          <c:tx>
            <c:strRef>
              <c:f>'1.5 Graph2'!$A$19</c:f>
              <c:strCache>
                <c:ptCount val="1"/>
                <c:pt idx="0">
                  <c:v>Filles de 17 ans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'1.5 Graph2'!$A$20:$A$24</c:f>
              <c:strCache/>
            </c:strRef>
          </c:cat>
          <c:val>
            <c:numRef>
              <c:f>'1.5 Graph2'!$B$20:$B$24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"/>
          <c:y val="-0.02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435"/>
          <c:y val="0.22475"/>
          <c:w val="0.7025"/>
          <c:h val="0.771"/>
        </c:manualLayout>
      </c:layout>
      <c:pieChart>
        <c:varyColors val="1"/>
        <c:ser>
          <c:idx val="0"/>
          <c:order val="0"/>
          <c:tx>
            <c:strRef>
              <c:f>'1.5 Graph2'!$A$27</c:f>
              <c:strCache>
                <c:ptCount val="1"/>
                <c:pt idx="0">
                  <c:v>Garçons de 17 ans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'1.5 Graph2'!$A$28:$A$32</c:f>
              <c:strCache/>
            </c:strRef>
          </c:cat>
          <c:val>
            <c:numRef>
              <c:f>'1.5 Graph2'!$B$28:$B$32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4</xdr:row>
      <xdr:rowOff>152400</xdr:rowOff>
    </xdr:from>
    <xdr:to>
      <xdr:col>6</xdr:col>
      <xdr:colOff>180975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2152650" y="828675"/>
        <a:ext cx="26003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609600</xdr:colOff>
      <xdr:row>19</xdr:row>
      <xdr:rowOff>123825</xdr:rowOff>
    </xdr:from>
    <xdr:to>
      <xdr:col>6</xdr:col>
      <xdr:colOff>171450</xdr:colOff>
      <xdr:row>34</xdr:row>
      <xdr:rowOff>38100</xdr:rowOff>
    </xdr:to>
    <xdr:graphicFrame>
      <xdr:nvGraphicFramePr>
        <xdr:cNvPr id="2" name="Chart 5"/>
        <xdr:cNvGraphicFramePr/>
      </xdr:nvGraphicFramePr>
      <xdr:xfrm>
        <a:off x="2133600" y="3228975"/>
        <a:ext cx="26098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266700</xdr:colOff>
      <xdr:row>5</xdr:row>
      <xdr:rowOff>0</xdr:rowOff>
    </xdr:from>
    <xdr:to>
      <xdr:col>9</xdr:col>
      <xdr:colOff>590550</xdr:colOff>
      <xdr:row>19</xdr:row>
      <xdr:rowOff>76200</xdr:rowOff>
    </xdr:to>
    <xdr:graphicFrame>
      <xdr:nvGraphicFramePr>
        <xdr:cNvPr id="3" name="Chart 6"/>
        <xdr:cNvGraphicFramePr/>
      </xdr:nvGraphicFramePr>
      <xdr:xfrm>
        <a:off x="4838700" y="838200"/>
        <a:ext cx="26098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257175</xdr:colOff>
      <xdr:row>19</xdr:row>
      <xdr:rowOff>123825</xdr:rowOff>
    </xdr:from>
    <xdr:to>
      <xdr:col>9</xdr:col>
      <xdr:colOff>590550</xdr:colOff>
      <xdr:row>34</xdr:row>
      <xdr:rowOff>47625</xdr:rowOff>
    </xdr:to>
    <xdr:graphicFrame>
      <xdr:nvGraphicFramePr>
        <xdr:cNvPr id="4" name="Chart 7"/>
        <xdr:cNvGraphicFramePr/>
      </xdr:nvGraphicFramePr>
      <xdr:xfrm>
        <a:off x="4829175" y="3228975"/>
        <a:ext cx="2619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56" customWidth="1"/>
  </cols>
  <sheetData>
    <row r="1" s="53" customFormat="1" ht="282.75" customHeight="1">
      <c r="A1" s="52"/>
    </row>
    <row r="2" s="55" customFormat="1" ht="12.75">
      <c r="A2" s="54" t="s">
        <v>47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A1" sqref="A1"/>
    </sheetView>
  </sheetViews>
  <sheetFormatPr defaultColWidth="11.421875" defaultRowHeight="12.75"/>
  <cols>
    <col min="1" max="1" width="26.421875" style="1" customWidth="1"/>
    <col min="2" max="13" width="8.28125" style="1" customWidth="1"/>
    <col min="14" max="16384" width="11.421875" style="1" customWidth="1"/>
  </cols>
  <sheetData>
    <row r="1" ht="15">
      <c r="A1" s="45" t="s">
        <v>45</v>
      </c>
    </row>
    <row r="2" ht="12.75">
      <c r="A2" s="9"/>
    </row>
    <row r="3" ht="12.75">
      <c r="A3" s="46" t="s">
        <v>27</v>
      </c>
    </row>
    <row r="4" ht="12.75">
      <c r="A4" s="15" t="s">
        <v>21</v>
      </c>
    </row>
    <row r="6" spans="1:14" s="15" customFormat="1" ht="11.25">
      <c r="A6" s="27"/>
      <c r="B6" s="49" t="s">
        <v>6</v>
      </c>
      <c r="C6" s="49"/>
      <c r="D6" s="49"/>
      <c r="E6" s="49" t="s">
        <v>7</v>
      </c>
      <c r="F6" s="49"/>
      <c r="G6" s="49"/>
      <c r="H6" s="49" t="s">
        <v>8</v>
      </c>
      <c r="I6" s="49"/>
      <c r="J6" s="49"/>
      <c r="K6" s="49" t="s">
        <v>9</v>
      </c>
      <c r="L6" s="49"/>
      <c r="M6" s="49"/>
      <c r="N6" s="21"/>
    </row>
    <row r="7" spans="1:14" s="15" customFormat="1" ht="11.25">
      <c r="A7" s="28"/>
      <c r="B7" s="26" t="s">
        <v>10</v>
      </c>
      <c r="C7" s="26" t="s">
        <v>11</v>
      </c>
      <c r="D7" s="26" t="s">
        <v>12</v>
      </c>
      <c r="E7" s="26" t="s">
        <v>10</v>
      </c>
      <c r="F7" s="26" t="s">
        <v>11</v>
      </c>
      <c r="G7" s="26" t="s">
        <v>12</v>
      </c>
      <c r="H7" s="26" t="s">
        <v>10</v>
      </c>
      <c r="I7" s="26" t="s">
        <v>11</v>
      </c>
      <c r="J7" s="26" t="s">
        <v>12</v>
      </c>
      <c r="K7" s="26" t="s">
        <v>10</v>
      </c>
      <c r="L7" s="26" t="s">
        <v>11</v>
      </c>
      <c r="M7" s="26" t="s">
        <v>12</v>
      </c>
      <c r="N7" s="21"/>
    </row>
    <row r="8" spans="1:14" s="15" customFormat="1" ht="11.25">
      <c r="A8" s="25" t="s">
        <v>13</v>
      </c>
      <c r="B8" s="41">
        <v>12326</v>
      </c>
      <c r="C8" s="41">
        <v>20901</v>
      </c>
      <c r="D8" s="41">
        <v>33227</v>
      </c>
      <c r="E8" s="41">
        <v>12176</v>
      </c>
      <c r="F8" s="41">
        <v>20588</v>
      </c>
      <c r="G8" s="41">
        <v>32764</v>
      </c>
      <c r="H8" s="41">
        <v>3397</v>
      </c>
      <c r="I8" s="41">
        <v>5861</v>
      </c>
      <c r="J8" s="41">
        <v>9258</v>
      </c>
      <c r="K8" s="41">
        <v>2687</v>
      </c>
      <c r="L8" s="41">
        <v>4365</v>
      </c>
      <c r="M8" s="41">
        <v>7052</v>
      </c>
      <c r="N8" s="21"/>
    </row>
    <row r="9" spans="1:14" s="15" customFormat="1" ht="11.25">
      <c r="A9" s="25" t="s">
        <v>33</v>
      </c>
      <c r="B9" s="41">
        <v>5000</v>
      </c>
      <c r="C9" s="41">
        <v>7782</v>
      </c>
      <c r="D9" s="41">
        <v>12782</v>
      </c>
      <c r="E9" s="41">
        <v>451</v>
      </c>
      <c r="F9" s="41">
        <v>643</v>
      </c>
      <c r="G9" s="41">
        <v>1094</v>
      </c>
      <c r="H9" s="41">
        <v>157</v>
      </c>
      <c r="I9" s="41">
        <v>199</v>
      </c>
      <c r="J9" s="41">
        <v>356</v>
      </c>
      <c r="K9" s="41">
        <v>108</v>
      </c>
      <c r="L9" s="41">
        <v>97</v>
      </c>
      <c r="M9" s="41">
        <v>205</v>
      </c>
      <c r="N9" s="21"/>
    </row>
    <row r="10" spans="1:14" s="15" customFormat="1" ht="11.25">
      <c r="A10" s="25" t="s">
        <v>34</v>
      </c>
      <c r="B10" s="41">
        <v>76893</v>
      </c>
      <c r="C10" s="41">
        <v>103383</v>
      </c>
      <c r="D10" s="41">
        <v>180276</v>
      </c>
      <c r="E10" s="41">
        <v>7767</v>
      </c>
      <c r="F10" s="41">
        <v>11046</v>
      </c>
      <c r="G10" s="41">
        <v>18813</v>
      </c>
      <c r="H10" s="41">
        <v>400</v>
      </c>
      <c r="I10" s="41">
        <v>531</v>
      </c>
      <c r="J10" s="41">
        <v>931</v>
      </c>
      <c r="K10" s="41">
        <v>48</v>
      </c>
      <c r="L10" s="41">
        <v>59</v>
      </c>
      <c r="M10" s="41">
        <v>107</v>
      </c>
      <c r="N10" s="21"/>
    </row>
    <row r="11" spans="1:14" s="15" customFormat="1" ht="11.25">
      <c r="A11" s="25" t="s">
        <v>38</v>
      </c>
      <c r="B11" s="41">
        <v>270468</v>
      </c>
      <c r="C11" s="41">
        <v>248982</v>
      </c>
      <c r="D11" s="41">
        <v>519450</v>
      </c>
      <c r="E11" s="41">
        <v>92702</v>
      </c>
      <c r="F11" s="41">
        <v>122192</v>
      </c>
      <c r="G11" s="41">
        <v>214894</v>
      </c>
      <c r="H11" s="41">
        <v>12997</v>
      </c>
      <c r="I11" s="41">
        <v>15809</v>
      </c>
      <c r="J11" s="41">
        <v>28806</v>
      </c>
      <c r="K11" s="41">
        <v>1041</v>
      </c>
      <c r="L11" s="41">
        <v>1083</v>
      </c>
      <c r="M11" s="41">
        <v>2124</v>
      </c>
      <c r="N11" s="21"/>
    </row>
    <row r="12" spans="1:14" s="15" customFormat="1" ht="11.25">
      <c r="A12" s="25" t="s">
        <v>35</v>
      </c>
      <c r="B12" s="41">
        <v>11671</v>
      </c>
      <c r="C12" s="41">
        <v>11397</v>
      </c>
      <c r="D12" s="41">
        <v>23068</v>
      </c>
      <c r="E12" s="41">
        <v>200109</v>
      </c>
      <c r="F12" s="41">
        <v>163637</v>
      </c>
      <c r="G12" s="41">
        <v>363746</v>
      </c>
      <c r="H12" s="41">
        <v>51443</v>
      </c>
      <c r="I12" s="41">
        <v>49637</v>
      </c>
      <c r="J12" s="41">
        <v>101080</v>
      </c>
      <c r="K12" s="41">
        <v>8062</v>
      </c>
      <c r="L12" s="41">
        <v>8013</v>
      </c>
      <c r="M12" s="41">
        <v>16075</v>
      </c>
      <c r="N12" s="21"/>
    </row>
    <row r="13" spans="1:14" s="15" customFormat="1" ht="11.25">
      <c r="A13" s="25" t="s">
        <v>36</v>
      </c>
      <c r="B13" s="41">
        <v>271</v>
      </c>
      <c r="C13" s="41">
        <v>436</v>
      </c>
      <c r="D13" s="41">
        <v>707</v>
      </c>
      <c r="E13" s="41">
        <v>10912</v>
      </c>
      <c r="F13" s="41">
        <v>9760</v>
      </c>
      <c r="G13" s="41">
        <v>20672</v>
      </c>
      <c r="H13" s="41">
        <v>166639</v>
      </c>
      <c r="I13" s="41">
        <v>131299</v>
      </c>
      <c r="J13" s="41">
        <v>297938</v>
      </c>
      <c r="K13" s="41">
        <v>59480</v>
      </c>
      <c r="L13" s="41">
        <v>58612</v>
      </c>
      <c r="M13" s="41">
        <v>118092</v>
      </c>
      <c r="N13" s="21"/>
    </row>
    <row r="14" spans="1:14" s="15" customFormat="1" ht="11.25">
      <c r="A14" s="25" t="s">
        <v>20</v>
      </c>
      <c r="B14" s="41">
        <v>17</v>
      </c>
      <c r="C14" s="41">
        <v>23</v>
      </c>
      <c r="D14" s="41">
        <v>40</v>
      </c>
      <c r="E14" s="41">
        <v>283</v>
      </c>
      <c r="F14" s="41">
        <v>400</v>
      </c>
      <c r="G14" s="41">
        <v>683</v>
      </c>
      <c r="H14" s="41">
        <v>9853</v>
      </c>
      <c r="I14" s="41">
        <v>8197</v>
      </c>
      <c r="J14" s="41">
        <v>18050</v>
      </c>
      <c r="K14" s="41">
        <v>156834</v>
      </c>
      <c r="L14" s="41">
        <v>117433</v>
      </c>
      <c r="M14" s="41">
        <v>274267</v>
      </c>
      <c r="N14" s="21"/>
    </row>
    <row r="15" spans="1:14" s="15" customFormat="1" ht="11.25">
      <c r="A15" s="25" t="s">
        <v>39</v>
      </c>
      <c r="B15" s="41">
        <v>156</v>
      </c>
      <c r="C15" s="41">
        <v>93</v>
      </c>
      <c r="D15" s="41">
        <v>249</v>
      </c>
      <c r="E15" s="41">
        <v>17427</v>
      </c>
      <c r="F15" s="41">
        <v>7422</v>
      </c>
      <c r="G15" s="41">
        <v>24849</v>
      </c>
      <c r="H15" s="41">
        <v>59609</v>
      </c>
      <c r="I15" s="41">
        <v>51227</v>
      </c>
      <c r="J15" s="41">
        <v>110836</v>
      </c>
      <c r="K15" s="41">
        <v>59766</v>
      </c>
      <c r="L15" s="41">
        <v>58721</v>
      </c>
      <c r="M15" s="41">
        <v>118487</v>
      </c>
      <c r="N15" s="22"/>
    </row>
    <row r="16" spans="1:14" s="15" customFormat="1" ht="11.25">
      <c r="A16" s="25" t="s">
        <v>40</v>
      </c>
      <c r="B16" s="42">
        <v>9</v>
      </c>
      <c r="C16" s="42">
        <v>11</v>
      </c>
      <c r="D16" s="42">
        <v>20</v>
      </c>
      <c r="E16" s="42">
        <v>2779</v>
      </c>
      <c r="F16" s="42">
        <v>8449</v>
      </c>
      <c r="G16" s="42">
        <v>11228</v>
      </c>
      <c r="H16" s="41">
        <v>12021</v>
      </c>
      <c r="I16" s="41">
        <v>39576</v>
      </c>
      <c r="J16" s="41">
        <v>51597</v>
      </c>
      <c r="K16" s="41">
        <v>15268</v>
      </c>
      <c r="L16" s="41">
        <v>47744</v>
      </c>
      <c r="M16" s="41">
        <v>63012</v>
      </c>
      <c r="N16" s="21"/>
    </row>
    <row r="17" spans="1:14" s="15" customFormat="1" ht="11.25">
      <c r="A17" s="25" t="s">
        <v>41</v>
      </c>
      <c r="B17" s="41">
        <v>174</v>
      </c>
      <c r="C17" s="42">
        <v>295</v>
      </c>
      <c r="D17" s="42">
        <v>469</v>
      </c>
      <c r="E17" s="42">
        <v>21831</v>
      </c>
      <c r="F17" s="42">
        <v>37901</v>
      </c>
      <c r="G17" s="42">
        <v>59732</v>
      </c>
      <c r="H17" s="41">
        <v>38810</v>
      </c>
      <c r="I17" s="41">
        <v>61898</v>
      </c>
      <c r="J17" s="41">
        <v>100708</v>
      </c>
      <c r="K17" s="41">
        <v>39554</v>
      </c>
      <c r="L17" s="41">
        <v>52700</v>
      </c>
      <c r="M17" s="41">
        <v>92254</v>
      </c>
      <c r="N17" s="22"/>
    </row>
    <row r="18" spans="1:14" s="15" customFormat="1" ht="11.25">
      <c r="A18" s="25" t="s">
        <v>42</v>
      </c>
      <c r="B18" s="42">
        <v>1</v>
      </c>
      <c r="C18" s="42">
        <v>2</v>
      </c>
      <c r="D18" s="42">
        <v>3</v>
      </c>
      <c r="E18" s="42">
        <v>209</v>
      </c>
      <c r="F18" s="42">
        <v>1333</v>
      </c>
      <c r="G18" s="42">
        <v>1542</v>
      </c>
      <c r="H18" s="42">
        <v>635</v>
      </c>
      <c r="I18" s="42">
        <v>2713</v>
      </c>
      <c r="J18" s="42">
        <v>3348</v>
      </c>
      <c r="K18" s="41">
        <v>3017</v>
      </c>
      <c r="L18" s="41">
        <v>7765</v>
      </c>
      <c r="M18" s="41">
        <v>10782</v>
      </c>
      <c r="N18" s="21"/>
    </row>
    <row r="19" spans="1:14" s="15" customFormat="1" ht="11.25">
      <c r="A19" s="25" t="s">
        <v>14</v>
      </c>
      <c r="B19" s="42" t="s">
        <v>19</v>
      </c>
      <c r="C19" s="42">
        <v>5</v>
      </c>
      <c r="D19" s="42">
        <v>5</v>
      </c>
      <c r="E19" s="42">
        <v>7</v>
      </c>
      <c r="F19" s="42">
        <v>19</v>
      </c>
      <c r="G19" s="42">
        <v>26</v>
      </c>
      <c r="H19" s="41">
        <v>125</v>
      </c>
      <c r="I19" s="41">
        <v>213</v>
      </c>
      <c r="J19" s="41">
        <v>338</v>
      </c>
      <c r="K19" s="41">
        <v>11328</v>
      </c>
      <c r="L19" s="41">
        <v>9136</v>
      </c>
      <c r="M19" s="41">
        <v>20464</v>
      </c>
      <c r="N19" s="21"/>
    </row>
    <row r="20" spans="1:14" s="15" customFormat="1" ht="11.25">
      <c r="A20" s="39" t="s">
        <v>25</v>
      </c>
      <c r="B20" s="43">
        <f aca="true" t="shared" si="0" ref="B20:M20">SUM(B8:B19)</f>
        <v>376986</v>
      </c>
      <c r="C20" s="43">
        <f t="shared" si="0"/>
        <v>393310</v>
      </c>
      <c r="D20" s="43">
        <f t="shared" si="0"/>
        <v>770296</v>
      </c>
      <c r="E20" s="43">
        <f t="shared" si="0"/>
        <v>366653</v>
      </c>
      <c r="F20" s="43">
        <f t="shared" si="0"/>
        <v>383390</v>
      </c>
      <c r="G20" s="43">
        <f t="shared" si="0"/>
        <v>750043</v>
      </c>
      <c r="H20" s="43">
        <f t="shared" si="0"/>
        <v>356086</v>
      </c>
      <c r="I20" s="43">
        <f t="shared" si="0"/>
        <v>367160</v>
      </c>
      <c r="J20" s="43">
        <f t="shared" si="0"/>
        <v>723246</v>
      </c>
      <c r="K20" s="43">
        <f t="shared" si="0"/>
        <v>357193</v>
      </c>
      <c r="L20" s="43">
        <f t="shared" si="0"/>
        <v>365728</v>
      </c>
      <c r="M20" s="43">
        <f t="shared" si="0"/>
        <v>722921</v>
      </c>
      <c r="N20" s="22"/>
    </row>
    <row r="21" spans="1:14" s="15" customFormat="1" ht="11.25">
      <c r="A21" s="25" t="s">
        <v>15</v>
      </c>
      <c r="B21" s="42">
        <f aca="true" t="shared" si="1" ref="B21:M21">B22-B20</f>
        <v>6322</v>
      </c>
      <c r="C21" s="41">
        <f t="shared" si="1"/>
        <v>9095</v>
      </c>
      <c r="D21" s="42">
        <f t="shared" si="1"/>
        <v>15417</v>
      </c>
      <c r="E21" s="41">
        <f t="shared" si="1"/>
        <v>9265</v>
      </c>
      <c r="F21" s="41">
        <f t="shared" si="1"/>
        <v>8197</v>
      </c>
      <c r="G21" s="41">
        <f t="shared" si="1"/>
        <v>17462</v>
      </c>
      <c r="H21" s="41">
        <f t="shared" si="1"/>
        <v>18125</v>
      </c>
      <c r="I21" s="41">
        <f t="shared" si="1"/>
        <v>24159</v>
      </c>
      <c r="J21" s="41">
        <f t="shared" si="1"/>
        <v>42284</v>
      </c>
      <c r="K21" s="41">
        <f t="shared" si="1"/>
        <v>35611</v>
      </c>
      <c r="L21" s="41">
        <f t="shared" si="1"/>
        <v>43928</v>
      </c>
      <c r="M21" s="41">
        <f t="shared" si="1"/>
        <v>79539</v>
      </c>
      <c r="N21" s="21"/>
    </row>
    <row r="22" spans="1:14" s="15" customFormat="1" ht="12" thickBot="1">
      <c r="A22" s="40" t="s">
        <v>32</v>
      </c>
      <c r="B22" s="44">
        <v>383308</v>
      </c>
      <c r="C22" s="44">
        <v>402405</v>
      </c>
      <c r="D22" s="44">
        <v>785713</v>
      </c>
      <c r="E22" s="44">
        <v>375918</v>
      </c>
      <c r="F22" s="44">
        <v>391587</v>
      </c>
      <c r="G22" s="44">
        <v>767505</v>
      </c>
      <c r="H22" s="44">
        <v>374211</v>
      </c>
      <c r="I22" s="44">
        <v>391319</v>
      </c>
      <c r="J22" s="44">
        <v>765530</v>
      </c>
      <c r="K22" s="44">
        <v>392804</v>
      </c>
      <c r="L22" s="44">
        <v>409656</v>
      </c>
      <c r="M22" s="44">
        <v>802460</v>
      </c>
      <c r="N22" s="21"/>
    </row>
    <row r="23" spans="1:14" s="16" customFormat="1" ht="11.2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</row>
    <row r="24" spans="1:14" s="15" customFormat="1" ht="11.25">
      <c r="A24" s="35"/>
      <c r="B24" s="49" t="s">
        <v>6</v>
      </c>
      <c r="C24" s="49"/>
      <c r="D24" s="49"/>
      <c r="E24" s="49" t="s">
        <v>7</v>
      </c>
      <c r="F24" s="49"/>
      <c r="G24" s="49"/>
      <c r="H24" s="49" t="s">
        <v>8</v>
      </c>
      <c r="I24" s="49"/>
      <c r="J24" s="49"/>
      <c r="K24" s="49" t="s">
        <v>9</v>
      </c>
      <c r="L24" s="49"/>
      <c r="M24" s="49"/>
      <c r="N24" s="21"/>
    </row>
    <row r="25" spans="1:14" s="15" customFormat="1" ht="11.25">
      <c r="A25" s="34" t="s">
        <v>43</v>
      </c>
      <c r="B25" s="26" t="s">
        <v>10</v>
      </c>
      <c r="C25" s="26" t="s">
        <v>11</v>
      </c>
      <c r="D25" s="26" t="s">
        <v>12</v>
      </c>
      <c r="E25" s="26" t="s">
        <v>10</v>
      </c>
      <c r="F25" s="26" t="s">
        <v>11</v>
      </c>
      <c r="G25" s="26" t="s">
        <v>12</v>
      </c>
      <c r="H25" s="26" t="s">
        <v>10</v>
      </c>
      <c r="I25" s="26" t="s">
        <v>11</v>
      </c>
      <c r="J25" s="26" t="s">
        <v>12</v>
      </c>
      <c r="K25" s="26" t="s">
        <v>10</v>
      </c>
      <c r="L25" s="26" t="s">
        <v>11</v>
      </c>
      <c r="M25" s="26" t="s">
        <v>12</v>
      </c>
      <c r="N25" s="21"/>
    </row>
    <row r="26" spans="1:14" s="15" customFormat="1" ht="11.25">
      <c r="A26" s="29" t="s">
        <v>13</v>
      </c>
      <c r="B26" s="30">
        <f aca="true" t="shared" si="2" ref="B26:M26">B8/B$22*100</f>
        <v>3.2156907760860722</v>
      </c>
      <c r="C26" s="30">
        <f t="shared" si="2"/>
        <v>5.194020949043874</v>
      </c>
      <c r="D26" s="30">
        <f t="shared" si="2"/>
        <v>4.228897829105539</v>
      </c>
      <c r="E26" s="30">
        <f t="shared" si="2"/>
        <v>3.239004250927064</v>
      </c>
      <c r="F26" s="30">
        <f t="shared" si="2"/>
        <v>5.257580052453222</v>
      </c>
      <c r="G26" s="30">
        <f t="shared" si="2"/>
        <v>4.268897271027551</v>
      </c>
      <c r="H26" s="30">
        <f t="shared" si="2"/>
        <v>0.9077766286934377</v>
      </c>
      <c r="I26" s="30">
        <f t="shared" si="2"/>
        <v>1.4977550285061547</v>
      </c>
      <c r="J26" s="30">
        <f t="shared" si="2"/>
        <v>1.209358222408005</v>
      </c>
      <c r="K26" s="30">
        <f t="shared" si="2"/>
        <v>0.6840561705074286</v>
      </c>
      <c r="L26" s="30">
        <f t="shared" si="2"/>
        <v>1.065528150448181</v>
      </c>
      <c r="M26" s="30">
        <f t="shared" si="2"/>
        <v>0.8787976970814744</v>
      </c>
      <c r="N26" s="21"/>
    </row>
    <row r="27" spans="1:14" s="15" customFormat="1" ht="11.25">
      <c r="A27" s="29" t="s">
        <v>33</v>
      </c>
      <c r="B27" s="31">
        <f aca="true" t="shared" si="3" ref="B27:M27">B9/B$22*100</f>
        <v>1.3044340321621255</v>
      </c>
      <c r="C27" s="31">
        <f t="shared" si="3"/>
        <v>1.9338725910463337</v>
      </c>
      <c r="D27" s="31">
        <f t="shared" si="3"/>
        <v>1.6268026620407197</v>
      </c>
      <c r="E27" s="31">
        <f t="shared" si="3"/>
        <v>0.11997297282918082</v>
      </c>
      <c r="F27" s="31">
        <f t="shared" si="3"/>
        <v>0.16420361247947454</v>
      </c>
      <c r="G27" s="31">
        <f t="shared" si="3"/>
        <v>0.14253978801441033</v>
      </c>
      <c r="H27" s="31">
        <f t="shared" si="3"/>
        <v>0.041954939860132386</v>
      </c>
      <c r="I27" s="31">
        <f t="shared" si="3"/>
        <v>0.05085365136883208</v>
      </c>
      <c r="J27" s="31">
        <f t="shared" si="3"/>
        <v>0.04650372944234713</v>
      </c>
      <c r="K27" s="31">
        <f t="shared" si="3"/>
        <v>0.027494628364273275</v>
      </c>
      <c r="L27" s="31">
        <f t="shared" si="3"/>
        <v>0.02367840334329291</v>
      </c>
      <c r="M27" s="31">
        <f t="shared" si="3"/>
        <v>0.025546444682601</v>
      </c>
      <c r="N27" s="21"/>
    </row>
    <row r="28" spans="1:14" s="15" customFormat="1" ht="11.25">
      <c r="A28" s="29" t="s">
        <v>34</v>
      </c>
      <c r="B28" s="31">
        <f aca="true" t="shared" si="4" ref="B28:M28">B10/B$22*100</f>
        <v>20.060369207008463</v>
      </c>
      <c r="C28" s="31">
        <f t="shared" si="4"/>
        <v>25.691281171953626</v>
      </c>
      <c r="D28" s="31">
        <f t="shared" si="4"/>
        <v>22.944255726963917</v>
      </c>
      <c r="E28" s="31">
        <f t="shared" si="4"/>
        <v>2.0661420841779323</v>
      </c>
      <c r="F28" s="31">
        <f t="shared" si="4"/>
        <v>2.820829087788921</v>
      </c>
      <c r="G28" s="31">
        <f t="shared" si="4"/>
        <v>2.4511892430668203</v>
      </c>
      <c r="H28" s="31">
        <f t="shared" si="4"/>
        <v>0.10689156652263028</v>
      </c>
      <c r="I28" s="31">
        <f t="shared" si="4"/>
        <v>0.1356949189791449</v>
      </c>
      <c r="J28" s="31">
        <f t="shared" si="4"/>
        <v>0.12161509019894715</v>
      </c>
      <c r="K28" s="31">
        <f t="shared" si="4"/>
        <v>0.0122198348285659</v>
      </c>
      <c r="L28" s="31">
        <f t="shared" si="4"/>
        <v>0.014402327806745174</v>
      </c>
      <c r="M28" s="31">
        <f t="shared" si="4"/>
        <v>0.013333997956284425</v>
      </c>
      <c r="N28" s="21"/>
    </row>
    <row r="29" spans="1:14" s="15" customFormat="1" ht="11.25">
      <c r="A29" s="29" t="s">
        <v>38</v>
      </c>
      <c r="B29" s="31">
        <f aca="true" t="shared" si="5" ref="B29:M29">B11/B$22*100</f>
        <v>70.56153276216514</v>
      </c>
      <c r="C29" s="31">
        <f t="shared" si="5"/>
        <v>61.87348566742461</v>
      </c>
      <c r="D29" s="31">
        <f t="shared" si="5"/>
        <v>66.11192636497042</v>
      </c>
      <c r="E29" s="31">
        <f t="shared" si="5"/>
        <v>24.66016524880426</v>
      </c>
      <c r="F29" s="31">
        <f t="shared" si="5"/>
        <v>31.20430453513523</v>
      </c>
      <c r="G29" s="31">
        <f t="shared" si="5"/>
        <v>27.999035836900088</v>
      </c>
      <c r="H29" s="31">
        <f t="shared" si="5"/>
        <v>3.4731742252365647</v>
      </c>
      <c r="I29" s="31">
        <f t="shared" si="5"/>
        <v>4.039926504974202</v>
      </c>
      <c r="J29" s="31">
        <f t="shared" si="5"/>
        <v>3.762883231225426</v>
      </c>
      <c r="K29" s="31">
        <f t="shared" si="5"/>
        <v>0.26501766784452296</v>
      </c>
      <c r="L29" s="31">
        <f t="shared" si="5"/>
        <v>0.2643681527916105</v>
      </c>
      <c r="M29" s="31">
        <f t="shared" si="5"/>
        <v>0.26468609027241236</v>
      </c>
      <c r="N29" s="21"/>
    </row>
    <row r="30" spans="1:14" s="15" customFormat="1" ht="11.25">
      <c r="A30" s="29" t="s">
        <v>35</v>
      </c>
      <c r="B30" s="31">
        <f aca="true" t="shared" si="6" ref="B30:M30">B12/B$22*100</f>
        <v>3.044809917872833</v>
      </c>
      <c r="C30" s="31">
        <f t="shared" si="6"/>
        <v>2.8322212696164315</v>
      </c>
      <c r="D30" s="31">
        <f t="shared" si="6"/>
        <v>2.9359320769797623</v>
      </c>
      <c r="E30" s="31">
        <f t="shared" si="6"/>
        <v>53.23208784894579</v>
      </c>
      <c r="F30" s="31">
        <f t="shared" si="6"/>
        <v>41.788159463925</v>
      </c>
      <c r="G30" s="31">
        <f t="shared" si="6"/>
        <v>47.39330688399424</v>
      </c>
      <c r="H30" s="31">
        <f t="shared" si="6"/>
        <v>13.747057141559175</v>
      </c>
      <c r="I30" s="31">
        <f t="shared" si="6"/>
        <v>12.684536145702099</v>
      </c>
      <c r="J30" s="31">
        <f t="shared" si="6"/>
        <v>13.203924078742832</v>
      </c>
      <c r="K30" s="31">
        <f t="shared" si="6"/>
        <v>2.0524230914145476</v>
      </c>
      <c r="L30" s="31">
        <f t="shared" si="6"/>
        <v>1.9560314019567637</v>
      </c>
      <c r="M30" s="31">
        <f t="shared" si="6"/>
        <v>2.0032151135259078</v>
      </c>
      <c r="N30" s="21"/>
    </row>
    <row r="31" spans="1:14" s="15" customFormat="1" ht="11.25">
      <c r="A31" s="29" t="s">
        <v>36</v>
      </c>
      <c r="B31" s="31">
        <f aca="true" t="shared" si="7" ref="B31:M31">B13/B$22*100</f>
        <v>0.0707003245431872</v>
      </c>
      <c r="C31" s="31">
        <f t="shared" si="7"/>
        <v>0.10834855431716803</v>
      </c>
      <c r="D31" s="31">
        <f t="shared" si="7"/>
        <v>0.08998196542503432</v>
      </c>
      <c r="E31" s="31">
        <f t="shared" si="7"/>
        <v>2.902760708452375</v>
      </c>
      <c r="F31" s="31">
        <f t="shared" si="7"/>
        <v>2.4924218628299712</v>
      </c>
      <c r="G31" s="31">
        <f t="shared" si="7"/>
        <v>2.6934026488426785</v>
      </c>
      <c r="H31" s="31">
        <f t="shared" si="7"/>
        <v>44.53075938441147</v>
      </c>
      <c r="I31" s="31">
        <f t="shared" si="7"/>
        <v>33.55293251797127</v>
      </c>
      <c r="J31" s="31">
        <f t="shared" si="7"/>
        <v>38.91918017582589</v>
      </c>
      <c r="K31" s="31">
        <f t="shared" si="7"/>
        <v>15.142411991731244</v>
      </c>
      <c r="L31" s="31">
        <f t="shared" si="7"/>
        <v>14.307614193372</v>
      </c>
      <c r="M31" s="31">
        <f t="shared" si="7"/>
        <v>14.716247538818134</v>
      </c>
      <c r="N31" s="21"/>
    </row>
    <row r="32" spans="1:14" s="15" customFormat="1" ht="11.25">
      <c r="A32" s="29" t="s">
        <v>20</v>
      </c>
      <c r="B32" s="31">
        <f aca="true" t="shared" si="8" ref="B32:M32">B14/B$22*100</f>
        <v>0.004435075709351226</v>
      </c>
      <c r="C32" s="31">
        <f t="shared" si="8"/>
        <v>0.005715634746089139</v>
      </c>
      <c r="D32" s="31">
        <f t="shared" si="8"/>
        <v>0.005090917421501235</v>
      </c>
      <c r="E32" s="31">
        <f t="shared" si="8"/>
        <v>0.07528237541165893</v>
      </c>
      <c r="F32" s="31">
        <f t="shared" si="8"/>
        <v>0.10214843700122835</v>
      </c>
      <c r="G32" s="31">
        <f t="shared" si="8"/>
        <v>0.088989648275907</v>
      </c>
      <c r="H32" s="31">
        <f t="shared" si="8"/>
        <v>2.6330065123686905</v>
      </c>
      <c r="I32" s="31">
        <f t="shared" si="8"/>
        <v>2.094710453619681</v>
      </c>
      <c r="J32" s="31">
        <f t="shared" si="8"/>
        <v>2.3578435854897917</v>
      </c>
      <c r="K32" s="31">
        <f t="shared" si="8"/>
        <v>39.92678282298551</v>
      </c>
      <c r="L32" s="31">
        <f t="shared" si="8"/>
        <v>28.666246802195012</v>
      </c>
      <c r="M32" s="31">
        <f t="shared" si="8"/>
        <v>34.178276798843555</v>
      </c>
      <c r="N32" s="21"/>
    </row>
    <row r="33" spans="1:14" s="15" customFormat="1" ht="11.25">
      <c r="A33" s="29" t="s">
        <v>39</v>
      </c>
      <c r="B33" s="31">
        <f aca="true" t="shared" si="9" ref="B33:M33">B15/B$22*100</f>
        <v>0.04069834180345831</v>
      </c>
      <c r="C33" s="31">
        <f t="shared" si="9"/>
        <v>0.02311104484288217</v>
      </c>
      <c r="D33" s="31">
        <f t="shared" si="9"/>
        <v>0.03169096094884519</v>
      </c>
      <c r="E33" s="31">
        <f t="shared" si="9"/>
        <v>4.635851435685442</v>
      </c>
      <c r="F33" s="31">
        <f t="shared" si="9"/>
        <v>1.8953642485577917</v>
      </c>
      <c r="G33" s="31">
        <f t="shared" si="9"/>
        <v>3.2376336310512634</v>
      </c>
      <c r="H33" s="31">
        <f t="shared" si="9"/>
        <v>15.92924847211867</v>
      </c>
      <c r="I33" s="31">
        <f t="shared" si="9"/>
        <v>13.0908542646792</v>
      </c>
      <c r="J33" s="31">
        <f t="shared" si="9"/>
        <v>14.478335270988726</v>
      </c>
      <c r="K33" s="31">
        <f t="shared" si="9"/>
        <v>15.215221840918117</v>
      </c>
      <c r="L33" s="31">
        <f t="shared" si="9"/>
        <v>14.334221883726833</v>
      </c>
      <c r="M33" s="31">
        <f t="shared" si="9"/>
        <v>14.76547117613339</v>
      </c>
      <c r="N33" s="21"/>
    </row>
    <row r="34" spans="1:14" s="15" customFormat="1" ht="11.25">
      <c r="A34" s="29" t="s">
        <v>40</v>
      </c>
      <c r="B34" s="32">
        <f aca="true" t="shared" si="10" ref="B34:M34">B16/B$22*100</f>
        <v>0.002347981257891826</v>
      </c>
      <c r="C34" s="32">
        <f t="shared" si="10"/>
        <v>0.002733564443781762</v>
      </c>
      <c r="D34" s="32">
        <f t="shared" si="10"/>
        <v>0.0025454587107506177</v>
      </c>
      <c r="E34" s="32">
        <f t="shared" si="10"/>
        <v>0.7392569656148416</v>
      </c>
      <c r="F34" s="32">
        <f t="shared" si="10"/>
        <v>2.1576303605584455</v>
      </c>
      <c r="G34" s="32">
        <f t="shared" si="10"/>
        <v>1.4629220656542954</v>
      </c>
      <c r="H34" s="33">
        <f t="shared" si="10"/>
        <v>3.212358802921347</v>
      </c>
      <c r="I34" s="33">
        <f t="shared" si="10"/>
        <v>10.113487972728134</v>
      </c>
      <c r="J34" s="33">
        <f t="shared" si="10"/>
        <v>6.7400363147100695</v>
      </c>
      <c r="K34" s="33">
        <f t="shared" si="10"/>
        <v>3.8869257950530036</v>
      </c>
      <c r="L34" s="33">
        <f t="shared" si="10"/>
        <v>11.654656589919348</v>
      </c>
      <c r="M34" s="33">
        <f t="shared" si="10"/>
        <v>7.8523540114149</v>
      </c>
      <c r="N34" s="21"/>
    </row>
    <row r="35" spans="1:14" s="15" customFormat="1" ht="11.25">
      <c r="A35" s="29" t="s">
        <v>41</v>
      </c>
      <c r="B35" s="32">
        <f aca="true" t="shared" si="11" ref="B35:M35">B17/B$22*100</f>
        <v>0.04539430431924197</v>
      </c>
      <c r="C35" s="32">
        <f t="shared" si="11"/>
        <v>0.07330922826505636</v>
      </c>
      <c r="D35" s="32">
        <f t="shared" si="11"/>
        <v>0.059691006767101984</v>
      </c>
      <c r="E35" s="32">
        <f t="shared" si="11"/>
        <v>5.807383525130481</v>
      </c>
      <c r="F35" s="32">
        <f t="shared" si="11"/>
        <v>9.678819776958887</v>
      </c>
      <c r="G35" s="32">
        <f t="shared" si="11"/>
        <v>7.7826203086624846</v>
      </c>
      <c r="H35" s="33">
        <f t="shared" si="11"/>
        <v>10.371154241858203</v>
      </c>
      <c r="I35" s="33">
        <f t="shared" si="11"/>
        <v>15.817785489587779</v>
      </c>
      <c r="J35" s="33">
        <f t="shared" si="11"/>
        <v>13.155330294044647</v>
      </c>
      <c r="K35" s="33">
        <f t="shared" si="11"/>
        <v>10.069653058522826</v>
      </c>
      <c r="L35" s="33">
        <f t="shared" si="11"/>
        <v>12.86445212568594</v>
      </c>
      <c r="M35" s="33">
        <f t="shared" si="11"/>
        <v>11.49639857438377</v>
      </c>
      <c r="N35" s="21"/>
    </row>
    <row r="36" spans="1:14" s="15" customFormat="1" ht="11.25">
      <c r="A36" s="29" t="s">
        <v>42</v>
      </c>
      <c r="B36" s="32">
        <f aca="true" t="shared" si="12" ref="B36:M36">B18/B$22*100</f>
        <v>0.00026088680643242507</v>
      </c>
      <c r="C36" s="32">
        <f t="shared" si="12"/>
        <v>0.0004970117170512295</v>
      </c>
      <c r="D36" s="32">
        <f t="shared" si="12"/>
        <v>0.00038181880661259266</v>
      </c>
      <c r="E36" s="32">
        <f t="shared" si="12"/>
        <v>0.0555972313110838</v>
      </c>
      <c r="F36" s="32">
        <f t="shared" si="12"/>
        <v>0.3404096663065934</v>
      </c>
      <c r="G36" s="32">
        <f t="shared" si="12"/>
        <v>0.20091074325248698</v>
      </c>
      <c r="H36" s="32">
        <f t="shared" si="12"/>
        <v>0.16969036185467556</v>
      </c>
      <c r="I36" s="32">
        <f t="shared" si="12"/>
        <v>0.6932962621288513</v>
      </c>
      <c r="J36" s="32">
        <f t="shared" si="12"/>
        <v>0.43734406228364664</v>
      </c>
      <c r="K36" s="33">
        <f t="shared" si="12"/>
        <v>0.7680675349538192</v>
      </c>
      <c r="L36" s="33">
        <f t="shared" si="12"/>
        <v>1.8954928037182417</v>
      </c>
      <c r="M36" s="33">
        <f t="shared" si="12"/>
        <v>1.3436183735014828</v>
      </c>
      <c r="N36" s="21"/>
    </row>
    <row r="37" spans="1:14" s="15" customFormat="1" ht="11.25">
      <c r="A37" s="29" t="s">
        <v>14</v>
      </c>
      <c r="B37" s="32" t="s">
        <v>19</v>
      </c>
      <c r="C37" s="32">
        <f aca="true" t="shared" si="13" ref="C37:M37">C19/C$22*100</f>
        <v>0.0012425292926280737</v>
      </c>
      <c r="D37" s="32">
        <f t="shared" si="13"/>
        <v>0.0006363646776876544</v>
      </c>
      <c r="E37" s="32">
        <f t="shared" si="13"/>
        <v>0.0018621082257300795</v>
      </c>
      <c r="F37" s="32">
        <f t="shared" si="13"/>
        <v>0.004852050757558346</v>
      </c>
      <c r="G37" s="32">
        <f t="shared" si="13"/>
        <v>0.0033876000807812326</v>
      </c>
      <c r="H37" s="33">
        <f t="shared" si="13"/>
        <v>0.03340361453832196</v>
      </c>
      <c r="I37" s="33">
        <f t="shared" si="13"/>
        <v>0.05443129518372478</v>
      </c>
      <c r="J37" s="33">
        <f t="shared" si="13"/>
        <v>0.04415241727953183</v>
      </c>
      <c r="K37" s="33">
        <f t="shared" si="13"/>
        <v>2.8838810195415525</v>
      </c>
      <c r="L37" s="33">
        <f t="shared" si="13"/>
        <v>2.2301638447868455</v>
      </c>
      <c r="M37" s="33">
        <f t="shared" si="13"/>
        <v>2.550158263340229</v>
      </c>
      <c r="N37" s="21"/>
    </row>
    <row r="38" spans="1:14" s="15" customFormat="1" ht="11.25">
      <c r="A38" s="35" t="s">
        <v>25</v>
      </c>
      <c r="B38" s="36">
        <f aca="true" t="shared" si="14" ref="B38:M38">B20/B$22*100</f>
        <v>98.3506736097342</v>
      </c>
      <c r="C38" s="36">
        <f t="shared" si="14"/>
        <v>97.73983921670954</v>
      </c>
      <c r="D38" s="36">
        <f t="shared" si="14"/>
        <v>98.03783315281788</v>
      </c>
      <c r="E38" s="36">
        <f t="shared" si="14"/>
        <v>97.53536675551582</v>
      </c>
      <c r="F38" s="36">
        <f t="shared" si="14"/>
        <v>97.90672315475233</v>
      </c>
      <c r="G38" s="36">
        <f t="shared" si="14"/>
        <v>97.724835668823</v>
      </c>
      <c r="H38" s="36">
        <f t="shared" si="14"/>
        <v>95.15647589194332</v>
      </c>
      <c r="I38" s="36">
        <f t="shared" si="14"/>
        <v>93.82626450542908</v>
      </c>
      <c r="J38" s="36">
        <f t="shared" si="14"/>
        <v>94.47650647263987</v>
      </c>
      <c r="K38" s="36">
        <f t="shared" si="14"/>
        <v>90.93415545666541</v>
      </c>
      <c r="L38" s="36">
        <f t="shared" si="14"/>
        <v>89.27685667975082</v>
      </c>
      <c r="M38" s="36">
        <f t="shared" si="14"/>
        <v>90.08810407995415</v>
      </c>
      <c r="N38" s="21"/>
    </row>
    <row r="39" spans="1:14" s="15" customFormat="1" ht="11.25">
      <c r="A39" s="29" t="s">
        <v>15</v>
      </c>
      <c r="B39" s="32">
        <f aca="true" t="shared" si="15" ref="B39:M39">B21/B$22*100</f>
        <v>1.6493263902657915</v>
      </c>
      <c r="C39" s="33">
        <f t="shared" si="15"/>
        <v>2.260160783290466</v>
      </c>
      <c r="D39" s="32">
        <f t="shared" si="15"/>
        <v>1.9621668471821136</v>
      </c>
      <c r="E39" s="33">
        <f t="shared" si="15"/>
        <v>2.4646332444841694</v>
      </c>
      <c r="F39" s="33">
        <f t="shared" si="15"/>
        <v>2.0932768452476718</v>
      </c>
      <c r="G39" s="33">
        <f t="shared" si="15"/>
        <v>2.2751643311769953</v>
      </c>
      <c r="H39" s="33">
        <f t="shared" si="15"/>
        <v>4.843524108056685</v>
      </c>
      <c r="I39" s="33">
        <f t="shared" si="15"/>
        <v>6.173735494570925</v>
      </c>
      <c r="J39" s="33">
        <f t="shared" si="15"/>
        <v>5.523493527360129</v>
      </c>
      <c r="K39" s="33">
        <f t="shared" si="15"/>
        <v>9.065844543334588</v>
      </c>
      <c r="L39" s="33">
        <f t="shared" si="15"/>
        <v>10.723143320249184</v>
      </c>
      <c r="M39" s="33">
        <f t="shared" si="15"/>
        <v>9.91189592004586</v>
      </c>
      <c r="N39" s="21"/>
    </row>
    <row r="40" spans="1:14" s="15" customFormat="1" ht="12" thickBot="1">
      <c r="A40" s="37" t="s">
        <v>16</v>
      </c>
      <c r="B40" s="38">
        <f aca="true" t="shared" si="16" ref="B40:M40">B22/B$22*100</f>
        <v>100</v>
      </c>
      <c r="C40" s="38">
        <f t="shared" si="16"/>
        <v>100</v>
      </c>
      <c r="D40" s="38">
        <f t="shared" si="16"/>
        <v>100</v>
      </c>
      <c r="E40" s="38">
        <f t="shared" si="16"/>
        <v>100</v>
      </c>
      <c r="F40" s="38">
        <f t="shared" si="16"/>
        <v>100</v>
      </c>
      <c r="G40" s="38">
        <f t="shared" si="16"/>
        <v>100</v>
      </c>
      <c r="H40" s="38">
        <f t="shared" si="16"/>
        <v>100</v>
      </c>
      <c r="I40" s="38">
        <f t="shared" si="16"/>
        <v>100</v>
      </c>
      <c r="J40" s="38">
        <f t="shared" si="16"/>
        <v>100</v>
      </c>
      <c r="K40" s="38">
        <f t="shared" si="16"/>
        <v>100</v>
      </c>
      <c r="L40" s="38">
        <f t="shared" si="16"/>
        <v>100</v>
      </c>
      <c r="M40" s="38">
        <f t="shared" si="16"/>
        <v>100</v>
      </c>
      <c r="N40" s="21"/>
    </row>
    <row r="41" spans="1:5" s="15" customFormat="1" ht="11.25">
      <c r="A41" s="15" t="s">
        <v>17</v>
      </c>
      <c r="E41" s="17"/>
    </row>
    <row r="42" spans="1:13" s="15" customFormat="1" ht="11.25">
      <c r="A42" s="18" t="s">
        <v>18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s="15" customFormat="1" ht="11.25">
      <c r="A43" s="18" t="s">
        <v>26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="15" customFormat="1" ht="11.25"/>
    <row r="45" spans="1:14" s="15" customFormat="1" ht="11.25">
      <c r="A45" s="47" t="s">
        <v>46</v>
      </c>
      <c r="B45" s="47"/>
      <c r="C45" s="47"/>
      <c r="D45" s="47"/>
      <c r="E45" s="47"/>
      <c r="F45" s="47"/>
      <c r="G45" s="20"/>
      <c r="H45" s="20"/>
      <c r="I45" s="20"/>
      <c r="J45" s="20"/>
      <c r="K45" s="20"/>
      <c r="L45" s="20"/>
      <c r="M45" s="20"/>
      <c r="N45" s="16"/>
    </row>
    <row r="46" spans="1:14" s="15" customFormat="1" ht="11.25">
      <c r="A46" s="48" t="s">
        <v>23</v>
      </c>
      <c r="B46" s="48"/>
      <c r="C46" s="48"/>
      <c r="D46" s="48"/>
      <c r="E46" s="48"/>
      <c r="F46" s="48"/>
      <c r="G46" s="20"/>
      <c r="H46" s="20"/>
      <c r="I46" s="20"/>
      <c r="J46" s="20"/>
      <c r="K46" s="20"/>
      <c r="L46" s="20"/>
      <c r="M46" s="20"/>
      <c r="N46" s="16"/>
    </row>
    <row r="47" spans="1:14" s="15" customFormat="1" ht="25.5" customHeight="1">
      <c r="A47" s="48" t="s">
        <v>24</v>
      </c>
      <c r="B47" s="48"/>
      <c r="C47" s="48"/>
      <c r="D47" s="48"/>
      <c r="E47" s="48"/>
      <c r="F47" s="48"/>
      <c r="G47" s="20"/>
      <c r="H47" s="20"/>
      <c r="I47" s="20"/>
      <c r="J47" s="20"/>
      <c r="K47" s="20"/>
      <c r="L47" s="20"/>
      <c r="M47" s="20"/>
      <c r="N47" s="16"/>
    </row>
    <row r="48" spans="1:14" ht="12.75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8"/>
    </row>
    <row r="49" spans="1:14" ht="12.75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8"/>
    </row>
    <row r="50" spans="1:14" ht="12.75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</row>
    <row r="51" spans="1:14" ht="12.75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</row>
    <row r="52" spans="1:14" ht="12.75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</row>
    <row r="53" spans="1:14" ht="12.75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8"/>
    </row>
    <row r="54" spans="1:14" ht="12.75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8"/>
    </row>
    <row r="55" spans="1:14" ht="12.75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8"/>
    </row>
    <row r="56" spans="1:14" ht="12.75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8"/>
    </row>
    <row r="57" spans="1:14" ht="12.75">
      <c r="A57" s="8"/>
      <c r="B57" s="11"/>
      <c r="C57" s="2"/>
      <c r="D57" s="11"/>
      <c r="E57" s="2"/>
      <c r="F57" s="2"/>
      <c r="G57" s="2"/>
      <c r="H57" s="2"/>
      <c r="I57" s="2"/>
      <c r="J57" s="2"/>
      <c r="K57" s="2"/>
      <c r="L57" s="2"/>
      <c r="M57" s="2"/>
      <c r="N57" s="8"/>
    </row>
    <row r="58" spans="1:14" ht="12.75">
      <c r="A58" s="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8"/>
    </row>
    <row r="59" spans="1:1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</sheetData>
  <mergeCells count="11">
    <mergeCell ref="H24:J24"/>
    <mergeCell ref="K24:M24"/>
    <mergeCell ref="B6:D6"/>
    <mergeCell ref="E6:G6"/>
    <mergeCell ref="H6:J6"/>
    <mergeCell ref="K6:M6"/>
    <mergeCell ref="A45:F45"/>
    <mergeCell ref="A46:F46"/>
    <mergeCell ref="A47:F47"/>
    <mergeCell ref="B24:D24"/>
    <mergeCell ref="E24:G24"/>
  </mergeCells>
  <printOptions/>
  <pageMargins left="0.3937007874015748" right="0.3937007874015748" top="0.3937007874015748" bottom="0.3937007874015748" header="0.2362204724409449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3" sqref="A3"/>
    </sheetView>
  </sheetViews>
  <sheetFormatPr defaultColWidth="11.421875" defaultRowHeight="12.75"/>
  <cols>
    <col min="1" max="16384" width="11.421875" style="1" customWidth="1"/>
  </cols>
  <sheetData>
    <row r="1" ht="15">
      <c r="A1" s="45" t="s">
        <v>45</v>
      </c>
    </row>
    <row r="2" ht="12.75">
      <c r="A2" s="9"/>
    </row>
    <row r="3" ht="12.75">
      <c r="A3" s="46" t="s">
        <v>44</v>
      </c>
    </row>
    <row r="4" ht="12.75">
      <c r="A4" s="15" t="s">
        <v>21</v>
      </c>
    </row>
    <row r="7" spans="1:2" ht="12.75">
      <c r="A7" s="3" t="s">
        <v>28</v>
      </c>
      <c r="B7" s="3"/>
    </row>
    <row r="8" spans="1:2" ht="12.75">
      <c r="A8" s="4" t="s">
        <v>1</v>
      </c>
      <c r="B8" s="13">
        <f>'1.5 Tab1'!B11/'1.5 Tab1'!B22*100</f>
        <v>70.56153276216514</v>
      </c>
    </row>
    <row r="9" spans="1:2" ht="12.75">
      <c r="A9" s="4" t="s">
        <v>0</v>
      </c>
      <c r="B9" s="13">
        <f>'1.5 Tab1'!B10/'1.5 Tab1'!B22*100</f>
        <v>20.060369207008463</v>
      </c>
    </row>
    <row r="10" spans="1:2" ht="12.75">
      <c r="A10" s="6" t="s">
        <v>2</v>
      </c>
      <c r="B10" s="14">
        <f>100-B9-B8</f>
        <v>9.378098030826393</v>
      </c>
    </row>
    <row r="11" ht="12.75">
      <c r="B11" s="7"/>
    </row>
    <row r="13" spans="1:2" ht="12.75">
      <c r="A13" s="3" t="s">
        <v>31</v>
      </c>
      <c r="B13" s="3"/>
    </row>
    <row r="14" spans="1:2" ht="12.75">
      <c r="A14" s="4" t="s">
        <v>1</v>
      </c>
      <c r="B14" s="13">
        <f>'1.5 Tab1'!C11/'1.5 Tab1'!C22*100</f>
        <v>61.87348566742461</v>
      </c>
    </row>
    <row r="15" spans="1:2" ht="12.75">
      <c r="A15" s="4" t="s">
        <v>0</v>
      </c>
      <c r="B15" s="13">
        <f>'1.5 Tab1'!C10/'1.5 Tab1'!C22*100</f>
        <v>25.691281171953626</v>
      </c>
    </row>
    <row r="16" spans="1:2" ht="12.75">
      <c r="A16" s="6" t="s">
        <v>2</v>
      </c>
      <c r="B16" s="14">
        <f>100-B15-B14</f>
        <v>12.43523316062177</v>
      </c>
    </row>
    <row r="19" spans="1:2" ht="12.75">
      <c r="A19" s="3" t="s">
        <v>29</v>
      </c>
      <c r="B19" s="3"/>
    </row>
    <row r="20" spans="1:2" ht="12.75">
      <c r="A20" s="5" t="s">
        <v>3</v>
      </c>
      <c r="B20" s="13">
        <f>'1.5 Tab1'!K14/'1.5 Tab1'!K22*100</f>
        <v>39.92678282298551</v>
      </c>
    </row>
    <row r="21" spans="1:2" ht="12.75">
      <c r="A21" s="4" t="s">
        <v>4</v>
      </c>
      <c r="B21" s="13">
        <f>'1.5 Tab1'!K13/'1.5 Tab1'!K22*100</f>
        <v>15.142411991731244</v>
      </c>
    </row>
    <row r="22" spans="1:9" ht="12.75">
      <c r="A22" s="4" t="s">
        <v>37</v>
      </c>
      <c r="B22" s="13">
        <f>('1.5 Tab1'!K16+'1.5 Tab1'!K15)/'1.5 Tab1'!K22*100</f>
        <v>19.10214763597112</v>
      </c>
      <c r="I22" s="7"/>
    </row>
    <row r="23" spans="1:2" ht="12.75">
      <c r="A23" s="4" t="s">
        <v>5</v>
      </c>
      <c r="B23" s="13">
        <f>'1.5 Tab1'!K21/'1.5 Tab1'!K22*100</f>
        <v>9.065844543334588</v>
      </c>
    </row>
    <row r="24" spans="1:2" ht="12.75">
      <c r="A24" s="6" t="s">
        <v>2</v>
      </c>
      <c r="B24" s="14">
        <f>100-SUM(B20:B23)</f>
        <v>16.762813005977534</v>
      </c>
    </row>
    <row r="27" spans="1:2" ht="12.75">
      <c r="A27" s="3" t="s">
        <v>30</v>
      </c>
      <c r="B27" s="3"/>
    </row>
    <row r="28" spans="1:2" ht="12.75">
      <c r="A28" s="5" t="s">
        <v>3</v>
      </c>
      <c r="B28" s="13">
        <f>'1.5 Tab1'!L14/'1.5 Tab1'!L22*100</f>
        <v>28.666246802195012</v>
      </c>
    </row>
    <row r="29" spans="1:2" ht="12.75">
      <c r="A29" s="4" t="s">
        <v>4</v>
      </c>
      <c r="B29" s="13">
        <f>'1.5 Tab1'!L13/'1.5 Tab1'!L22*100</f>
        <v>14.307614193372</v>
      </c>
    </row>
    <row r="30" spans="1:2" ht="12.75">
      <c r="A30" s="4" t="s">
        <v>37</v>
      </c>
      <c r="B30" s="13">
        <f>('1.5 Tab1'!L16+'1.5 Tab1'!L15)/'1.5 Tab1'!L22*100</f>
        <v>25.98887847364618</v>
      </c>
    </row>
    <row r="31" spans="1:2" ht="12.75">
      <c r="A31" s="4" t="s">
        <v>5</v>
      </c>
      <c r="B31" s="13">
        <f>'1.5 Tab1'!L21/'1.5 Tab1'!L22*100</f>
        <v>10.723143320249184</v>
      </c>
    </row>
    <row r="32" spans="1:2" ht="12.75">
      <c r="A32" s="6" t="s">
        <v>2</v>
      </c>
      <c r="B32" s="14">
        <f>100-SUM(B28:B31)</f>
        <v>20.31411721053763</v>
      </c>
    </row>
    <row r="38" spans="1:6" ht="12.75">
      <c r="A38" s="50" t="s">
        <v>22</v>
      </c>
      <c r="B38" s="50"/>
      <c r="C38" s="50"/>
      <c r="D38" s="50"/>
      <c r="E38" s="50"/>
      <c r="F38" s="50"/>
    </row>
    <row r="39" spans="1:6" ht="12.75">
      <c r="A39" s="51" t="s">
        <v>23</v>
      </c>
      <c r="B39" s="51"/>
      <c r="C39" s="51"/>
      <c r="D39" s="51"/>
      <c r="E39" s="51"/>
      <c r="F39" s="51"/>
    </row>
    <row r="40" spans="1:6" ht="38.25" customHeight="1">
      <c r="A40" s="51" t="s">
        <v>24</v>
      </c>
      <c r="B40" s="51"/>
      <c r="C40" s="51"/>
      <c r="D40" s="51"/>
      <c r="E40" s="51"/>
      <c r="F40" s="51"/>
    </row>
  </sheetData>
  <mergeCells count="3">
    <mergeCell ref="A38:F38"/>
    <mergeCell ref="A39:F39"/>
    <mergeCell ref="A40:F40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Leprevost</dc:creator>
  <cp:keywords/>
  <dc:description/>
  <cp:lastModifiedBy>annick vialla</cp:lastModifiedBy>
  <cp:lastPrinted>2011-07-01T09:47:32Z</cp:lastPrinted>
  <dcterms:created xsi:type="dcterms:W3CDTF">2008-07-08T14:01:18Z</dcterms:created>
  <dcterms:modified xsi:type="dcterms:W3CDTF">2011-09-06T08:45:07Z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