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995" windowHeight="10095" activeTab="0"/>
  </bookViews>
  <sheets>
    <sheet name="SAISON 2015-2016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<sst xmlns="http://schemas.openxmlformats.org/spreadsheetml/2006/main" count="60" uniqueCount="41">
  <si>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Bon Voyage</t>
  </si>
  <si>
    <t>Caucade</t>
  </si>
  <si>
    <t>Fabron</t>
  </si>
  <si>
    <t>Gorbella</t>
  </si>
  <si>
    <t>La Madeleine</t>
  </si>
  <si>
    <t>La Vallière</t>
  </si>
  <si>
    <t>Las Planas</t>
  </si>
  <si>
    <t>Les Combes</t>
  </si>
  <si>
    <t>Notre-Dame</t>
  </si>
  <si>
    <t>Saint-Augustin</t>
  </si>
  <si>
    <t>Sainte-Marguerite</t>
  </si>
  <si>
    <t>Vallon des Fleurs</t>
  </si>
  <si>
    <t>Cyber-Espaces</t>
  </si>
  <si>
    <t>du 01/09 au 31/12</t>
  </si>
  <si>
    <t>du 01/01 au 31/03</t>
  </si>
  <si>
    <t>du 01/04 au 30/06</t>
  </si>
  <si>
    <t>du 01/07 au 31/08</t>
  </si>
  <si>
    <t>Variation %</t>
  </si>
  <si>
    <t>Saint-Pancrace</t>
  </si>
  <si>
    <t>2014-2015</t>
  </si>
  <si>
    <t>Cimiez</t>
  </si>
  <si>
    <t>Saint-Antoine</t>
  </si>
  <si>
    <t>Terra-Amata</t>
  </si>
  <si>
    <t>La Costière</t>
  </si>
  <si>
    <t>-</t>
  </si>
  <si>
    <t>TOTAL ABONNEMENTS REGIE</t>
  </si>
  <si>
    <t>période 1*</t>
  </si>
  <si>
    <t>période 2*</t>
  </si>
  <si>
    <t>période 3*</t>
  </si>
  <si>
    <t>période 4*</t>
  </si>
  <si>
    <t>Ariane Django Reinhardt</t>
  </si>
  <si>
    <t>2015-2016</t>
  </si>
  <si>
    <t>S/T AnimaNice
réseau étendu non stabilisé</t>
  </si>
  <si>
    <t>S/T AnimaNice, périmètre constant**</t>
  </si>
  <si>
    <r>
      <t>Recettes eCAL</t>
    </r>
    <r>
      <rPr>
        <sz val="11"/>
        <rFont val="Arial"/>
        <family val="2"/>
      </rPr>
      <t xml:space="preserve"> (hors Cyber)***</t>
    </r>
  </si>
  <si>
    <r>
      <t xml:space="preserve">*** Les </t>
    </r>
    <r>
      <rPr>
        <b/>
        <sz val="8"/>
        <rFont val="Arial"/>
        <family val="2"/>
      </rPr>
      <t>recettes</t>
    </r>
    <r>
      <rPr>
        <sz val="8"/>
        <rFont val="Arial"/>
        <family val="2"/>
      </rPr>
      <t xml:space="preserve"> sont celles enregistrées par l'application eCAL sur la période mentionnée. La somme globale est celle relevée le lendemain du dernier jour de la période indiquée.</t>
    </r>
  </si>
  <si>
    <r>
      <t xml:space="preserve">* Les abonnements indiqués correspondent au </t>
    </r>
    <r>
      <rPr>
        <b/>
        <sz val="8"/>
        <rFont val="Arial"/>
        <family val="2"/>
      </rPr>
      <t>top score</t>
    </r>
    <r>
      <rPr>
        <sz val="8"/>
        <rFont val="Arial"/>
        <family val="2"/>
      </rPr>
      <t xml:space="preserve"> de chaque centre sur la période mentionnée. Seul le meilleur chiffre constaté à l'occasion des relevés effectués chaque 15 jours est retenu. </t>
    </r>
    <r>
      <rPr>
        <u val="single"/>
        <sz val="8"/>
        <rFont val="Arial"/>
        <family val="2"/>
      </rPr>
      <t>Source</t>
    </r>
    <r>
      <rPr>
        <sz val="8"/>
        <rFont val="Arial"/>
        <family val="2"/>
      </rPr>
      <t xml:space="preserve"> : eCAL.</t>
    </r>
  </si>
  <si>
    <r>
      <t>**Notion de</t>
    </r>
    <r>
      <rPr>
        <b/>
        <sz val="8"/>
        <rFont val="Arial"/>
        <family val="2"/>
      </rPr>
      <t xml:space="preserve"> périmetre constant</t>
    </r>
    <r>
      <rPr>
        <sz val="8"/>
        <rFont val="Arial"/>
        <family val="2"/>
      </rPr>
      <t xml:space="preserve"> : Sur la période 1, les données exclues les centres ex-CEDAC rattachés au 01/01/2015 au réseau AnimaNice et n'entrant pas dans le périmetre de comparaison avec la saison échue. Sur les périodes suivantes, les données exclues les centres Saint-Augustin (dont la quasi-totalité de l'activité est comptabilsée par la direction des sports) et Les Combes (dont l'activité AnimaNice est extinctive au 01/03/2016).
</t>
    </r>
    <r>
      <rPr>
        <b/>
        <sz val="8"/>
        <rFont val="Arial"/>
        <family val="2"/>
      </rPr>
      <t>Le réseau étendu non stabilisé</t>
    </r>
    <r>
      <rPr>
        <sz val="8"/>
        <rFont val="Arial"/>
        <family val="2"/>
      </rPr>
      <t xml:space="preserve"> s'entend avec les centres ex-CEDAC et les structures en activités extinctives évoquées précedemment.</t>
    </r>
  </si>
  <si>
    <t>Le nombre d'abonnements commercialisés ne reflètent pas intégralement l'activité du centre. Seuls les contrôles de fréquentations apportent une vision fidèle de son rayonnement. Des outils sont à l'étude pour intégrer ces paramètres.</t>
  </si>
  <si>
    <t>Pasteur Camille Claudel</t>
  </si>
  <si>
    <t>Période terminée, données stabilisées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</si>
</sst>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7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u val="single"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2"/>
      <color indexed="17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2"/>
      <color indexed="17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12"/>
      <color indexed="53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2"/>
      <color indexed="53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theme="1"/>
      <name val="Arial"/>
      <family val="2"/>
    </font>
    <font>
      <sz val="12"/>
      <color rgb="FF00B050"/>
      <name val="Arial"/>
      <family val="2"/>
    </font>
    <font>
      <b/>
      <sz val="12"/>
      <color rgb="FF00B050"/>
      <name val="Arial"/>
      <family val="2"/>
    </font>
    <font>
      <b/>
      <sz val="10"/>
      <color theme="9"/>
      <name val="Arial"/>
      <family val="2"/>
    </font>
    <font>
      <b/>
      <sz val="12"/>
      <color theme="9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color theme="9"/>
      <name val="Arial"/>
      <family val="2"/>
    </font>
    <font>
      <b/>
      <sz val="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64" fillId="0" borderId="15" xfId="0" applyNumberFormat="1" applyFont="1" applyBorder="1" applyAlignment="1">
      <alignment horizontal="center"/>
    </xf>
    <xf numFmtId="2" fontId="65" fillId="0" borderId="15" xfId="0" applyNumberFormat="1" applyFont="1" applyBorder="1" applyAlignment="1">
      <alignment horizontal="center"/>
    </xf>
    <xf numFmtId="2" fontId="64" fillId="0" borderId="16" xfId="0" applyNumberFormat="1" applyFont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2" fontId="66" fillId="0" borderId="20" xfId="0" applyNumberFormat="1" applyFont="1" applyFill="1" applyBorder="1" applyAlignment="1">
      <alignment horizontal="center" vertical="center"/>
    </xf>
    <xf numFmtId="2" fontId="67" fillId="0" borderId="20" xfId="0" applyNumberFormat="1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164" fontId="0" fillId="0" borderId="2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65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37" borderId="21" xfId="0" applyFont="1" applyFill="1" applyBorder="1" applyAlignment="1">
      <alignment horizontal="center" vertical="center" wrapText="1"/>
    </xf>
    <xf numFmtId="2" fontId="65" fillId="0" borderId="22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8" fillId="0" borderId="14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8" fillId="0" borderId="10" xfId="0" applyFont="1" applyFill="1" applyBorder="1" applyAlignment="1">
      <alignment horizontal="center"/>
    </xf>
    <xf numFmtId="0" fontId="68" fillId="0" borderId="19" xfId="0" applyFont="1" applyBorder="1" applyAlignment="1">
      <alignment horizontal="center"/>
    </xf>
    <xf numFmtId="2" fontId="64" fillId="0" borderId="22" xfId="0" applyNumberFormat="1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2" fontId="69" fillId="37" borderId="21" xfId="0" applyNumberFormat="1" applyFont="1" applyFill="1" applyBorder="1" applyAlignment="1">
      <alignment horizontal="center"/>
    </xf>
    <xf numFmtId="0" fontId="10" fillId="37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2" fontId="67" fillId="0" borderId="21" xfId="0" applyNumberFormat="1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 wrapText="1"/>
    </xf>
    <xf numFmtId="164" fontId="0" fillId="0" borderId="21" xfId="0" applyNumberFormat="1" applyFont="1" applyFill="1" applyBorder="1" applyAlignment="1">
      <alignment vertical="center"/>
    </xf>
    <xf numFmtId="2" fontId="64" fillId="0" borderId="2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2" fontId="65" fillId="0" borderId="21" xfId="0" applyNumberFormat="1" applyFont="1" applyBorder="1" applyAlignment="1">
      <alignment horizontal="center"/>
    </xf>
    <xf numFmtId="0" fontId="9" fillId="37" borderId="21" xfId="0" applyFont="1" applyFill="1" applyBorder="1" applyAlignment="1">
      <alignment horizontal="center" vertical="center"/>
    </xf>
    <xf numFmtId="2" fontId="70" fillId="37" borderId="21" xfId="0" applyNumberFormat="1" applyFont="1" applyFill="1" applyBorder="1" applyAlignment="1">
      <alignment horizontal="center" vertical="center"/>
    </xf>
    <xf numFmtId="2" fontId="66" fillId="0" borderId="21" xfId="0" applyNumberFormat="1" applyFont="1" applyFill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1" fontId="10" fillId="37" borderId="21" xfId="0" applyNumberFormat="1" applyFont="1" applyFill="1" applyBorder="1" applyAlignment="1">
      <alignment horizontal="center"/>
    </xf>
    <xf numFmtId="2" fontId="71" fillId="0" borderId="15" xfId="0" applyNumberFormat="1" applyFont="1" applyBorder="1" applyAlignment="1">
      <alignment horizontal="center"/>
    </xf>
    <xf numFmtId="2" fontId="71" fillId="0" borderId="22" xfId="0" applyNumberFormat="1" applyFont="1" applyBorder="1" applyAlignment="1">
      <alignment horizontal="center"/>
    </xf>
    <xf numFmtId="0" fontId="8" fillId="37" borderId="21" xfId="0" applyFont="1" applyFill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center" vertical="center"/>
    </xf>
    <xf numFmtId="2" fontId="72" fillId="37" borderId="21" xfId="0" applyNumberFormat="1" applyFont="1" applyFill="1" applyBorder="1" applyAlignment="1">
      <alignment horizontal="center" vertical="center"/>
    </xf>
    <xf numFmtId="0" fontId="73" fillId="38" borderId="13" xfId="0" applyFont="1" applyFill="1" applyBorder="1" applyAlignment="1">
      <alignment horizontal="center"/>
    </xf>
    <xf numFmtId="0" fontId="74" fillId="38" borderId="23" xfId="0" applyFont="1" applyFill="1" applyBorder="1" applyAlignment="1">
      <alignment horizontal="center"/>
    </xf>
    <xf numFmtId="0" fontId="74" fillId="38" borderId="10" xfId="0" applyFont="1" applyFill="1" applyBorder="1" applyAlignment="1">
      <alignment horizontal="center"/>
    </xf>
    <xf numFmtId="2" fontId="74" fillId="38" borderId="15" xfId="0" applyNumberFormat="1" applyFont="1" applyFill="1" applyBorder="1" applyAlignment="1">
      <alignment horizontal="center"/>
    </xf>
    <xf numFmtId="2" fontId="75" fillId="38" borderId="15" xfId="0" applyNumberFormat="1" applyFont="1" applyFill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76" fillId="37" borderId="21" xfId="0" applyNumberFormat="1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0" fontId="2" fillId="36" borderId="28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33" borderId="29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6" borderId="29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77" fillId="39" borderId="30" xfId="0" applyFont="1" applyFill="1" applyBorder="1" applyAlignment="1">
      <alignment horizontal="center"/>
    </xf>
    <xf numFmtId="0" fontId="77" fillId="39" borderId="31" xfId="0" applyFont="1" applyFill="1" applyBorder="1" applyAlignment="1">
      <alignment horizontal="center"/>
    </xf>
    <xf numFmtId="0" fontId="77" fillId="39" borderId="32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4" fillId="0" borderId="10" xfId="0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5"/>
  <sheetViews>
    <sheetView tabSelected="1" zoomScale="120" zoomScaleNormal="120" zoomScalePageLayoutView="0" workbookViewId="0" topLeftCell="A1">
      <selection activeCell="G18" sqref="G18"/>
    </sheetView>
  </sheetViews>
  <sheetFormatPr defaultColWidth="11.421875" defaultRowHeight="12.75"/>
  <cols>
    <col min="1" max="1" width="37.8515625" style="1" customWidth="1"/>
    <col min="2" max="13" width="12.421875" style="1" customWidth="1"/>
    <col min="14" max="16384" width="11.421875" style="1" customWidth="1"/>
  </cols>
  <sheetData>
    <row r="1" spans="2:13" ht="12.75">
      <c r="B1" s="14" t="s">
        <v>19</v>
      </c>
      <c r="C1" s="15" t="s">
        <v>31</v>
      </c>
      <c r="D1" s="3" t="s">
        <v>17</v>
      </c>
      <c r="E1" s="16" t="s">
        <v>19</v>
      </c>
      <c r="F1" s="16" t="s">
        <v>31</v>
      </c>
      <c r="G1" s="4" t="s">
        <v>17</v>
      </c>
      <c r="H1" s="17" t="s">
        <v>19</v>
      </c>
      <c r="I1" s="17" t="s">
        <v>31</v>
      </c>
      <c r="J1" s="5" t="s">
        <v>17</v>
      </c>
      <c r="K1" s="18" t="s">
        <v>19</v>
      </c>
      <c r="L1" s="18" t="s">
        <v>31</v>
      </c>
      <c r="M1" s="6" t="s">
        <v>17</v>
      </c>
    </row>
    <row r="2" spans="2:13" ht="15">
      <c r="B2" s="86" t="s">
        <v>26</v>
      </c>
      <c r="C2" s="87"/>
      <c r="D2" s="88"/>
      <c r="E2" s="89" t="s">
        <v>27</v>
      </c>
      <c r="F2" s="90"/>
      <c r="G2" s="91"/>
      <c r="H2" s="92" t="s">
        <v>28</v>
      </c>
      <c r="I2" s="93"/>
      <c r="J2" s="94"/>
      <c r="K2" s="95" t="s">
        <v>29</v>
      </c>
      <c r="L2" s="96"/>
      <c r="M2" s="97"/>
    </row>
    <row r="3" spans="2:13" ht="13.5" thickBot="1">
      <c r="B3" s="98" t="s">
        <v>13</v>
      </c>
      <c r="C3" s="99"/>
      <c r="D3" s="100"/>
      <c r="E3" s="101" t="s">
        <v>14</v>
      </c>
      <c r="F3" s="102"/>
      <c r="G3" s="103"/>
      <c r="H3" s="79" t="s">
        <v>15</v>
      </c>
      <c r="I3" s="80"/>
      <c r="J3" s="81"/>
      <c r="K3" s="82" t="s">
        <v>16</v>
      </c>
      <c r="L3" s="83"/>
      <c r="M3" s="84"/>
    </row>
    <row r="4" spans="2:13" ht="13.5" thickBot="1">
      <c r="B4" s="104" t="s">
        <v>40</v>
      </c>
      <c r="C4" s="105"/>
      <c r="D4" s="106"/>
      <c r="E4" s="104" t="s">
        <v>40</v>
      </c>
      <c r="F4" s="105"/>
      <c r="G4" s="106"/>
      <c r="H4" s="104" t="s">
        <v>40</v>
      </c>
      <c r="I4" s="105"/>
      <c r="J4" s="106"/>
      <c r="K4" s="104" t="s">
        <v>40</v>
      </c>
      <c r="L4" s="105"/>
      <c r="M4" s="106"/>
    </row>
    <row r="5" spans="1:13" ht="15">
      <c r="A5" s="7" t="s">
        <v>0</v>
      </c>
      <c r="B5" s="45">
        <v>105</v>
      </c>
      <c r="C5" s="9">
        <v>107</v>
      </c>
      <c r="D5" s="42">
        <f aca="true" t="shared" si="0" ref="D5:D19">(C5*100/B5)-100</f>
        <v>1.904761904761898</v>
      </c>
      <c r="E5" s="37">
        <v>109</v>
      </c>
      <c r="F5" s="37">
        <v>107</v>
      </c>
      <c r="G5" s="68">
        <f aca="true" t="shared" si="1" ref="G5:G14">(F5*100/E5)-100</f>
        <v>-1.8348623853211024</v>
      </c>
      <c r="H5" s="38">
        <v>122</v>
      </c>
      <c r="I5" s="38">
        <v>106</v>
      </c>
      <c r="J5" s="36">
        <f>(I5*100/H5)-100</f>
        <v>-13.114754098360649</v>
      </c>
      <c r="K5" s="37">
        <v>24</v>
      </c>
      <c r="L5" s="37">
        <v>101</v>
      </c>
      <c r="M5" s="42">
        <f aca="true" t="shared" si="2" ref="M5:M23">(L5*100/K5)-100</f>
        <v>320.8333333333333</v>
      </c>
    </row>
    <row r="6" spans="1:13" ht="15">
      <c r="A6" s="8" t="s">
        <v>1</v>
      </c>
      <c r="B6" s="46">
        <v>1102</v>
      </c>
      <c r="C6" s="2">
        <v>1134</v>
      </c>
      <c r="D6" s="11">
        <f t="shared" si="0"/>
        <v>2.9038112522685964</v>
      </c>
      <c r="E6" s="20">
        <v>1079</v>
      </c>
      <c r="F6" s="20">
        <v>1031</v>
      </c>
      <c r="G6" s="67">
        <f t="shared" si="1"/>
        <v>-4.44856348470806</v>
      </c>
      <c r="H6" s="39">
        <v>1117</v>
      </c>
      <c r="I6" s="39">
        <v>1059</v>
      </c>
      <c r="J6" s="12">
        <f aca="true" t="shared" si="3" ref="J6:J23">(I6*100/H6)-100</f>
        <v>-5.192479856759178</v>
      </c>
      <c r="K6" s="20">
        <v>503</v>
      </c>
      <c r="L6" s="20">
        <v>786</v>
      </c>
      <c r="M6" s="11">
        <f>(L6*100/K6)-100</f>
        <v>56.262425447316105</v>
      </c>
    </row>
    <row r="7" spans="1:13" ht="15">
      <c r="A7" s="8" t="s">
        <v>30</v>
      </c>
      <c r="B7" s="46">
        <v>11</v>
      </c>
      <c r="C7" s="2">
        <v>533</v>
      </c>
      <c r="D7" s="11">
        <f t="shared" si="0"/>
        <v>4745.454545454545</v>
      </c>
      <c r="E7" s="20">
        <v>406</v>
      </c>
      <c r="F7" s="20">
        <v>478</v>
      </c>
      <c r="G7" s="11">
        <f t="shared" si="1"/>
        <v>17.733990147783246</v>
      </c>
      <c r="H7" s="39">
        <v>447</v>
      </c>
      <c r="I7" s="39">
        <v>450</v>
      </c>
      <c r="J7" s="11">
        <f t="shared" si="3"/>
        <v>0.671140939597322</v>
      </c>
      <c r="K7" s="20">
        <v>82</v>
      </c>
      <c r="L7" s="20">
        <v>354</v>
      </c>
      <c r="M7" s="11">
        <f>(L7*100/K7)-100</f>
        <v>331.7073170731707</v>
      </c>
    </row>
    <row r="8" spans="1:13" ht="15">
      <c r="A8" s="8" t="s">
        <v>2</v>
      </c>
      <c r="B8" s="46">
        <v>128</v>
      </c>
      <c r="C8" s="2">
        <v>267</v>
      </c>
      <c r="D8" s="11">
        <f t="shared" si="0"/>
        <v>108.59375</v>
      </c>
      <c r="E8" s="20">
        <v>199</v>
      </c>
      <c r="F8" s="20">
        <v>186</v>
      </c>
      <c r="G8" s="12">
        <f t="shared" si="1"/>
        <v>-6.532663316582912</v>
      </c>
      <c r="H8" s="39">
        <v>201</v>
      </c>
      <c r="I8" s="39">
        <v>210</v>
      </c>
      <c r="J8" s="11">
        <f t="shared" si="3"/>
        <v>4.477611940298502</v>
      </c>
      <c r="K8" s="20">
        <v>106</v>
      </c>
      <c r="L8" s="20">
        <v>79</v>
      </c>
      <c r="M8" s="12">
        <f t="shared" si="2"/>
        <v>-25.47169811320755</v>
      </c>
    </row>
    <row r="9" spans="1:13" ht="15">
      <c r="A9" s="8" t="s">
        <v>3</v>
      </c>
      <c r="B9" s="47">
        <v>1864</v>
      </c>
      <c r="C9" s="10">
        <v>2061</v>
      </c>
      <c r="D9" s="11">
        <f t="shared" si="0"/>
        <v>10.568669527897</v>
      </c>
      <c r="E9" s="19">
        <v>1670</v>
      </c>
      <c r="F9" s="19">
        <v>1861</v>
      </c>
      <c r="G9" s="11">
        <f t="shared" si="1"/>
        <v>11.437125748502993</v>
      </c>
      <c r="H9" s="39">
        <v>1725</v>
      </c>
      <c r="I9" s="39">
        <v>1906</v>
      </c>
      <c r="J9" s="11">
        <f t="shared" si="3"/>
        <v>10.492753623188406</v>
      </c>
      <c r="K9" s="20">
        <v>876</v>
      </c>
      <c r="L9" s="20">
        <v>1499</v>
      </c>
      <c r="M9" s="11">
        <f t="shared" si="2"/>
        <v>71.11872146118722</v>
      </c>
    </row>
    <row r="10" spans="1:13" ht="15">
      <c r="A10" s="8" t="s">
        <v>4</v>
      </c>
      <c r="B10" s="46">
        <v>206</v>
      </c>
      <c r="C10" s="2">
        <v>193</v>
      </c>
      <c r="D10" s="12">
        <f t="shared" si="0"/>
        <v>-6.310679611650485</v>
      </c>
      <c r="E10" s="20">
        <v>203</v>
      </c>
      <c r="F10" s="20">
        <v>199</v>
      </c>
      <c r="G10" s="67">
        <f t="shared" si="1"/>
        <v>-1.970443349753694</v>
      </c>
      <c r="H10" s="39">
        <v>212</v>
      </c>
      <c r="I10" s="39">
        <v>200</v>
      </c>
      <c r="J10" s="12">
        <f t="shared" si="3"/>
        <v>-5.660377358490564</v>
      </c>
      <c r="K10" s="20">
        <v>33</v>
      </c>
      <c r="L10" s="20">
        <v>175</v>
      </c>
      <c r="M10" s="11">
        <f t="shared" si="2"/>
        <v>430.30303030303025</v>
      </c>
    </row>
    <row r="11" spans="1:13" ht="15">
      <c r="A11" s="8" t="s">
        <v>5</v>
      </c>
      <c r="B11" s="46">
        <v>90</v>
      </c>
      <c r="C11" s="2">
        <v>80</v>
      </c>
      <c r="D11" s="12">
        <f t="shared" si="0"/>
        <v>-11.111111111111114</v>
      </c>
      <c r="E11" s="20">
        <v>112</v>
      </c>
      <c r="F11" s="20">
        <v>84</v>
      </c>
      <c r="G11" s="12">
        <f t="shared" si="1"/>
        <v>-25</v>
      </c>
      <c r="H11" s="39">
        <v>116</v>
      </c>
      <c r="I11" s="39">
        <v>91</v>
      </c>
      <c r="J11" s="12">
        <f t="shared" si="3"/>
        <v>-21.551724137931032</v>
      </c>
      <c r="K11" s="20">
        <v>40</v>
      </c>
      <c r="L11" s="20">
        <v>65</v>
      </c>
      <c r="M11" s="11">
        <f t="shared" si="2"/>
        <v>62.5</v>
      </c>
    </row>
    <row r="12" spans="1:13" ht="15">
      <c r="A12" s="8" t="s">
        <v>6</v>
      </c>
      <c r="B12" s="46">
        <v>23</v>
      </c>
      <c r="C12" s="2">
        <v>10</v>
      </c>
      <c r="D12" s="12">
        <f t="shared" si="0"/>
        <v>-56.52173913043478</v>
      </c>
      <c r="E12" s="20">
        <v>23</v>
      </c>
      <c r="F12" s="20">
        <v>15</v>
      </c>
      <c r="G12" s="12">
        <f t="shared" si="1"/>
        <v>-34.78260869565217</v>
      </c>
      <c r="H12" s="39">
        <v>24</v>
      </c>
      <c r="I12" s="39">
        <v>17</v>
      </c>
      <c r="J12" s="12">
        <f t="shared" si="3"/>
        <v>-29.16666666666667</v>
      </c>
      <c r="K12" s="20">
        <v>1</v>
      </c>
      <c r="L12" s="20">
        <v>14</v>
      </c>
      <c r="M12" s="11">
        <f t="shared" si="2"/>
        <v>1300</v>
      </c>
    </row>
    <row r="13" spans="1:13" ht="15">
      <c r="A13" s="72" t="s">
        <v>7</v>
      </c>
      <c r="B13" s="73">
        <v>327</v>
      </c>
      <c r="C13" s="74">
        <v>314</v>
      </c>
      <c r="D13" s="75">
        <f t="shared" si="0"/>
        <v>-3.9755351681957194</v>
      </c>
      <c r="E13" s="74">
        <v>307</v>
      </c>
      <c r="F13" s="74">
        <v>302</v>
      </c>
      <c r="G13" s="75">
        <f t="shared" si="1"/>
        <v>-1.628664495114009</v>
      </c>
      <c r="H13" s="74">
        <v>356</v>
      </c>
      <c r="I13" s="74">
        <v>239</v>
      </c>
      <c r="J13" s="76">
        <f t="shared" si="3"/>
        <v>-32.865168539325836</v>
      </c>
      <c r="K13" s="74">
        <v>291</v>
      </c>
      <c r="L13" s="74">
        <v>102</v>
      </c>
      <c r="M13" s="76">
        <f t="shared" si="2"/>
        <v>-64.94845360824742</v>
      </c>
    </row>
    <row r="14" spans="1:13" ht="15">
      <c r="A14" s="8" t="s">
        <v>39</v>
      </c>
      <c r="B14" s="47">
        <v>67</v>
      </c>
      <c r="C14" s="10">
        <v>79</v>
      </c>
      <c r="D14" s="11">
        <f t="shared" si="0"/>
        <v>17.910447761194035</v>
      </c>
      <c r="E14" s="19">
        <v>72</v>
      </c>
      <c r="F14" s="19">
        <v>75</v>
      </c>
      <c r="G14" s="11">
        <f t="shared" si="1"/>
        <v>4.166666666666671</v>
      </c>
      <c r="H14" s="40">
        <v>69</v>
      </c>
      <c r="I14" s="40">
        <v>75</v>
      </c>
      <c r="J14" s="11">
        <f t="shared" si="3"/>
        <v>8.695652173913047</v>
      </c>
      <c r="K14" s="19">
        <v>4</v>
      </c>
      <c r="L14" s="19">
        <v>58</v>
      </c>
      <c r="M14" s="11">
        <f t="shared" si="2"/>
        <v>1350</v>
      </c>
    </row>
    <row r="15" spans="1:13" ht="15">
      <c r="A15" s="8" t="s">
        <v>8</v>
      </c>
      <c r="B15" s="46">
        <v>903</v>
      </c>
      <c r="C15" s="2">
        <v>945</v>
      </c>
      <c r="D15" s="11">
        <f t="shared" si="0"/>
        <v>4.6511627906976685</v>
      </c>
      <c r="E15" s="20">
        <v>924</v>
      </c>
      <c r="F15" s="20">
        <v>907</v>
      </c>
      <c r="G15" s="67">
        <f aca="true" t="shared" si="4" ref="G15:G26">(F15*100/E15)-100</f>
        <v>-1.8398268398268414</v>
      </c>
      <c r="H15" s="39">
        <v>965</v>
      </c>
      <c r="I15" s="39">
        <v>935</v>
      </c>
      <c r="J15" s="67">
        <f t="shared" si="3"/>
        <v>-3.1088082901554372</v>
      </c>
      <c r="K15" s="20">
        <v>422</v>
      </c>
      <c r="L15" s="20">
        <v>669</v>
      </c>
      <c r="M15" s="11">
        <f t="shared" si="2"/>
        <v>58.53080568720378</v>
      </c>
    </row>
    <row r="16" spans="1:13" ht="15">
      <c r="A16" s="72" t="s">
        <v>9</v>
      </c>
      <c r="B16" s="73">
        <v>609</v>
      </c>
      <c r="C16" s="74">
        <v>337</v>
      </c>
      <c r="D16" s="75">
        <f t="shared" si="0"/>
        <v>-44.66338259441708</v>
      </c>
      <c r="E16" s="74">
        <v>624</v>
      </c>
      <c r="F16" s="74">
        <v>178</v>
      </c>
      <c r="G16" s="75">
        <f t="shared" si="4"/>
        <v>-71.47435897435898</v>
      </c>
      <c r="H16" s="74">
        <v>675</v>
      </c>
      <c r="I16" s="74">
        <v>178</v>
      </c>
      <c r="J16" s="76">
        <f t="shared" si="3"/>
        <v>-73.62962962962963</v>
      </c>
      <c r="K16" s="74">
        <v>302</v>
      </c>
      <c r="L16" s="74">
        <v>57</v>
      </c>
      <c r="M16" s="76">
        <f t="shared" si="2"/>
        <v>-81.12582781456953</v>
      </c>
    </row>
    <row r="17" spans="1:13" ht="15">
      <c r="A17" s="8" t="s">
        <v>10</v>
      </c>
      <c r="B17" s="46">
        <v>212</v>
      </c>
      <c r="C17" s="2">
        <v>204</v>
      </c>
      <c r="D17" s="67">
        <f t="shared" si="0"/>
        <v>-3.773584905660371</v>
      </c>
      <c r="E17" s="20">
        <v>219</v>
      </c>
      <c r="F17" s="20">
        <v>201</v>
      </c>
      <c r="G17" s="12">
        <f t="shared" si="4"/>
        <v>-8.219178082191775</v>
      </c>
      <c r="H17" s="39">
        <v>229</v>
      </c>
      <c r="I17" s="39">
        <v>215</v>
      </c>
      <c r="J17" s="12">
        <f t="shared" si="3"/>
        <v>-6.113537117903931</v>
      </c>
      <c r="K17" s="20">
        <v>60</v>
      </c>
      <c r="L17" s="20">
        <v>160</v>
      </c>
      <c r="M17" s="11">
        <f t="shared" si="2"/>
        <v>166.66666666666669</v>
      </c>
    </row>
    <row r="18" spans="1:13" ht="15">
      <c r="A18" s="8" t="s">
        <v>11</v>
      </c>
      <c r="B18" s="46">
        <v>235</v>
      </c>
      <c r="C18" s="2">
        <v>187</v>
      </c>
      <c r="D18" s="12">
        <f t="shared" si="0"/>
        <v>-20.42553191489361</v>
      </c>
      <c r="E18" s="20">
        <v>156</v>
      </c>
      <c r="F18" s="20">
        <v>176</v>
      </c>
      <c r="G18" s="11">
        <f t="shared" si="4"/>
        <v>12.820512820512818</v>
      </c>
      <c r="H18" s="39">
        <v>170</v>
      </c>
      <c r="I18" s="39">
        <v>177</v>
      </c>
      <c r="J18" s="11">
        <f t="shared" si="3"/>
        <v>4.117647058823536</v>
      </c>
      <c r="K18" s="20">
        <v>66</v>
      </c>
      <c r="L18" s="20">
        <v>118</v>
      </c>
      <c r="M18" s="11">
        <f t="shared" si="2"/>
        <v>78.78787878787878</v>
      </c>
    </row>
    <row r="19" spans="1:13" ht="15">
      <c r="A19" s="8" t="s">
        <v>18</v>
      </c>
      <c r="B19" s="47">
        <v>284</v>
      </c>
      <c r="C19" s="10">
        <v>285</v>
      </c>
      <c r="D19" s="11">
        <f t="shared" si="0"/>
        <v>0.3521126760563362</v>
      </c>
      <c r="E19" s="20">
        <v>260</v>
      </c>
      <c r="F19" s="20">
        <v>255</v>
      </c>
      <c r="G19" s="67">
        <f t="shared" si="4"/>
        <v>-1.9230769230769198</v>
      </c>
      <c r="H19" s="39">
        <v>282</v>
      </c>
      <c r="I19" s="39">
        <v>295</v>
      </c>
      <c r="J19" s="11">
        <f t="shared" si="3"/>
        <v>4.60992907801419</v>
      </c>
      <c r="K19" s="20">
        <v>78</v>
      </c>
      <c r="L19" s="20">
        <v>184</v>
      </c>
      <c r="M19" s="11">
        <f t="shared" si="2"/>
        <v>135.89743589743588</v>
      </c>
    </row>
    <row r="20" spans="1:13" ht="15">
      <c r="A20" s="8" t="s">
        <v>20</v>
      </c>
      <c r="B20" s="43" t="s">
        <v>24</v>
      </c>
      <c r="C20" s="19">
        <v>2220</v>
      </c>
      <c r="D20" s="64" t="s">
        <v>24</v>
      </c>
      <c r="E20" s="20">
        <v>1969</v>
      </c>
      <c r="F20" s="20">
        <v>2002</v>
      </c>
      <c r="G20" s="11">
        <f t="shared" si="4"/>
        <v>1.6759776536312785</v>
      </c>
      <c r="H20" s="39">
        <v>2054</v>
      </c>
      <c r="I20" s="39">
        <v>1899</v>
      </c>
      <c r="J20" s="12">
        <f t="shared" si="3"/>
        <v>-7.546251217137296</v>
      </c>
      <c r="K20" s="20">
        <v>1417</v>
      </c>
      <c r="L20" s="20">
        <v>944</v>
      </c>
      <c r="M20" s="12">
        <f t="shared" si="2"/>
        <v>-33.38038108680311</v>
      </c>
    </row>
    <row r="21" spans="1:13" ht="15">
      <c r="A21" s="8" t="s">
        <v>21</v>
      </c>
      <c r="B21" s="43" t="s">
        <v>24</v>
      </c>
      <c r="C21" s="19">
        <v>1066</v>
      </c>
      <c r="D21" s="64" t="s">
        <v>24</v>
      </c>
      <c r="E21" s="20">
        <v>930</v>
      </c>
      <c r="F21" s="20">
        <v>918</v>
      </c>
      <c r="G21" s="67">
        <f t="shared" si="4"/>
        <v>-1.2903225806451672</v>
      </c>
      <c r="H21" s="39">
        <v>962</v>
      </c>
      <c r="I21" s="39">
        <v>920</v>
      </c>
      <c r="J21" s="67">
        <f t="shared" si="3"/>
        <v>-4.36590436590437</v>
      </c>
      <c r="K21" s="20">
        <v>684</v>
      </c>
      <c r="L21" s="20">
        <v>412</v>
      </c>
      <c r="M21" s="12">
        <f t="shared" si="2"/>
        <v>-39.76608187134503</v>
      </c>
    </row>
    <row r="22" spans="1:13" ht="15">
      <c r="A22" s="8" t="s">
        <v>22</v>
      </c>
      <c r="B22" s="43" t="s">
        <v>24</v>
      </c>
      <c r="C22" s="19">
        <v>850</v>
      </c>
      <c r="D22" s="64" t="s">
        <v>24</v>
      </c>
      <c r="E22" s="20">
        <v>736</v>
      </c>
      <c r="F22" s="20">
        <v>757</v>
      </c>
      <c r="G22" s="11">
        <f t="shared" si="4"/>
        <v>2.8532608695652186</v>
      </c>
      <c r="H22" s="39">
        <v>761</v>
      </c>
      <c r="I22" s="39">
        <v>745</v>
      </c>
      <c r="J22" s="67">
        <f t="shared" si="3"/>
        <v>-2.1024967148488827</v>
      </c>
      <c r="K22" s="20">
        <v>581</v>
      </c>
      <c r="L22" s="20">
        <v>361</v>
      </c>
      <c r="M22" s="12">
        <f t="shared" si="2"/>
        <v>-37.8657487091222</v>
      </c>
    </row>
    <row r="23" spans="1:13" ht="15.75" thickBot="1">
      <c r="A23" s="48" t="s">
        <v>23</v>
      </c>
      <c r="B23" s="44" t="s">
        <v>24</v>
      </c>
      <c r="C23" s="21">
        <v>677</v>
      </c>
      <c r="D23" s="65" t="s">
        <v>24</v>
      </c>
      <c r="E23" s="22">
        <v>532</v>
      </c>
      <c r="F23" s="22">
        <v>610</v>
      </c>
      <c r="G23" s="13">
        <f t="shared" si="4"/>
        <v>14.661654135338352</v>
      </c>
      <c r="H23" s="41">
        <v>536</v>
      </c>
      <c r="I23" s="41">
        <v>632</v>
      </c>
      <c r="J23" s="13">
        <f t="shared" si="3"/>
        <v>17.910447761194035</v>
      </c>
      <c r="K23" s="22">
        <v>428</v>
      </c>
      <c r="L23" s="22">
        <v>561</v>
      </c>
      <c r="M23" s="13">
        <f t="shared" si="2"/>
        <v>31.074766355140184</v>
      </c>
    </row>
    <row r="24" spans="1:13" ht="30.75" thickBot="1">
      <c r="A24" s="69" t="s">
        <v>32</v>
      </c>
      <c r="B24" s="70">
        <f>SUM(B5:B23)</f>
        <v>6166</v>
      </c>
      <c r="C24" s="70">
        <f>SUM(C5:C23)</f>
        <v>11549</v>
      </c>
      <c r="D24" s="62">
        <f>(C24*100/B24)-100</f>
        <v>87.30132987349984</v>
      </c>
      <c r="E24" s="70">
        <f>SUM(E5:E23)</f>
        <v>10530</v>
      </c>
      <c r="F24" s="70">
        <f>SUM(F5:F23)</f>
        <v>10342</v>
      </c>
      <c r="G24" s="71">
        <f>(F24*100/E24)-100</f>
        <v>-1.7853751187084583</v>
      </c>
      <c r="H24" s="70">
        <f>SUM(H5:H23)</f>
        <v>11023</v>
      </c>
      <c r="I24" s="70">
        <f>SUM(I5:I23)</f>
        <v>10349</v>
      </c>
      <c r="J24" s="71">
        <f>(I24*100/H24)-100</f>
        <v>-6.114487888959445</v>
      </c>
      <c r="K24" s="70">
        <f>SUM(K5:K23)</f>
        <v>5998</v>
      </c>
      <c r="L24" s="70">
        <f>SUM(L5:L23)</f>
        <v>6699</v>
      </c>
      <c r="M24" s="62">
        <f>(L24*100/K24)-100</f>
        <v>11.68722907635879</v>
      </c>
    </row>
    <row r="25" spans="1:13" ht="15.75" thickBot="1">
      <c r="A25" s="49" t="s">
        <v>33</v>
      </c>
      <c r="B25" s="51">
        <f>B5+B6+B9+B10+B11+B12+B13+B14+B15+B16+B17+B18+B19</f>
        <v>6027</v>
      </c>
      <c r="C25" s="66">
        <f>C5+C6+C9+C10+C11+C12+C13+C14+C15+C16+C17+C18+C19+(C7/2)</f>
        <v>6202.5</v>
      </c>
      <c r="D25" s="50">
        <f>(C25*100/B25)-100</f>
        <v>2.911896465903439</v>
      </c>
      <c r="E25" s="66">
        <f>E24-E16-E13</f>
        <v>9599</v>
      </c>
      <c r="F25" s="66">
        <f>F24-F13-F16</f>
        <v>9862</v>
      </c>
      <c r="G25" s="50">
        <f>(F25*100/E25)-100</f>
        <v>2.7398687363266987</v>
      </c>
      <c r="H25" s="66">
        <f>H24-H16-H13</f>
        <v>9992</v>
      </c>
      <c r="I25" s="66">
        <f>I24-I16-I13</f>
        <v>9932</v>
      </c>
      <c r="J25" s="78">
        <f>(I25*100/H25)-100</f>
        <v>-0.6004803843074455</v>
      </c>
      <c r="K25" s="66">
        <f>K24-K16-K13</f>
        <v>5405</v>
      </c>
      <c r="L25" s="66">
        <f>L24-L16-L13</f>
        <v>6540</v>
      </c>
      <c r="M25" s="50">
        <f>(L25*100/K25)-100</f>
        <v>20.9990749306198</v>
      </c>
    </row>
    <row r="26" spans="1:13" ht="20.25" customHeight="1" thickBot="1">
      <c r="A26" s="52" t="s">
        <v>34</v>
      </c>
      <c r="B26" s="53">
        <v>774893.23</v>
      </c>
      <c r="C26" s="53">
        <v>968763.44</v>
      </c>
      <c r="D26" s="54">
        <f>(C26*100/B26)-100</f>
        <v>25.01895777305991</v>
      </c>
      <c r="E26" s="53">
        <v>499027.33</v>
      </c>
      <c r="F26" s="53">
        <v>406526.08</v>
      </c>
      <c r="G26" s="63">
        <f t="shared" si="4"/>
        <v>-18.53630942417523</v>
      </c>
      <c r="H26" s="53">
        <v>462485.06</v>
      </c>
      <c r="I26" s="55">
        <v>319179.35</v>
      </c>
      <c r="J26" s="63">
        <f>(I26*100/H26)-100</f>
        <v>-30.986019310548116</v>
      </c>
      <c r="K26" s="56">
        <v>109537.83</v>
      </c>
      <c r="L26" s="53">
        <v>88662.24</v>
      </c>
      <c r="M26" s="63">
        <f>(L26*100/K26)-100</f>
        <v>-19.05788164691596</v>
      </c>
    </row>
    <row r="27" spans="1:13" s="31" customFormat="1" ht="15.75" thickBot="1">
      <c r="A27" s="25"/>
      <c r="B27" s="26"/>
      <c r="C27" s="26"/>
      <c r="D27" s="27"/>
      <c r="E27" s="26"/>
      <c r="F27" s="26"/>
      <c r="G27" s="28"/>
      <c r="H27" s="26"/>
      <c r="I27" s="26"/>
      <c r="J27" s="29"/>
      <c r="K27" s="30"/>
      <c r="L27" s="26"/>
      <c r="M27" s="29"/>
    </row>
    <row r="28" spans="1:13" ht="15.75" thickBot="1">
      <c r="A28" s="34" t="s">
        <v>12</v>
      </c>
      <c r="B28" s="59">
        <v>720</v>
      </c>
      <c r="C28" s="59">
        <v>637</v>
      </c>
      <c r="D28" s="60">
        <f>(C28*100/B28)-100</f>
        <v>-11.527777777777771</v>
      </c>
      <c r="E28" s="59">
        <v>657</v>
      </c>
      <c r="F28" s="59">
        <v>684</v>
      </c>
      <c r="G28" s="57">
        <f>(F28*100/E28)-100</f>
        <v>4.109589041095887</v>
      </c>
      <c r="H28" s="59">
        <v>645</v>
      </c>
      <c r="I28" s="59">
        <v>737</v>
      </c>
      <c r="J28" s="57">
        <f>(I28*100/H28)-100</f>
        <v>14.263565891472865</v>
      </c>
      <c r="K28" s="59">
        <v>640</v>
      </c>
      <c r="L28" s="58">
        <v>741</v>
      </c>
      <c r="M28" s="57">
        <f>(L28*100/K28)-100</f>
        <v>15.78125</v>
      </c>
    </row>
    <row r="29" spans="1:13" s="31" customFormat="1" ht="15.75" thickBot="1">
      <c r="A29" s="32"/>
      <c r="B29" s="23"/>
      <c r="C29" s="23"/>
      <c r="D29" s="33"/>
      <c r="E29" s="23"/>
      <c r="F29" s="23"/>
      <c r="G29" s="33"/>
      <c r="H29" s="23"/>
      <c r="I29" s="23"/>
      <c r="J29" s="33"/>
      <c r="K29" s="24"/>
      <c r="L29" s="24"/>
      <c r="M29" s="77"/>
    </row>
    <row r="30" spans="1:13" ht="18.75" thickBot="1">
      <c r="A30" s="35" t="s">
        <v>25</v>
      </c>
      <c r="B30" s="61">
        <f>B24+B28</f>
        <v>6886</v>
      </c>
      <c r="C30" s="61">
        <f>C24+C28</f>
        <v>12186</v>
      </c>
      <c r="D30" s="62">
        <f>(C30*100/B30)-100</f>
        <v>76.96776067383095</v>
      </c>
      <c r="E30" s="61">
        <f>E24+E28</f>
        <v>11187</v>
      </c>
      <c r="F30" s="61">
        <f>F24+F28</f>
        <v>11026</v>
      </c>
      <c r="G30" s="71">
        <f>(F30*100/E30)-100</f>
        <v>-1.439170465719144</v>
      </c>
      <c r="H30" s="61">
        <f>H24+H28</f>
        <v>11668</v>
      </c>
      <c r="I30" s="61">
        <f>I24+I28</f>
        <v>11086</v>
      </c>
      <c r="J30" s="71">
        <f>(I30*100/H30)-100</f>
        <v>-4.988001371271849</v>
      </c>
      <c r="K30" s="61">
        <f>K24+K28</f>
        <v>6638</v>
      </c>
      <c r="L30" s="61">
        <f>L24+L28</f>
        <v>7440</v>
      </c>
      <c r="M30" s="62">
        <f>(L30*100/K30)-100</f>
        <v>12.081952395299794</v>
      </c>
    </row>
    <row r="32" spans="1:13" ht="12.75">
      <c r="A32" s="85" t="s">
        <v>36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</row>
    <row r="33" spans="1:13" ht="35.25" customHeight="1">
      <c r="A33" s="107" t="s">
        <v>37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</row>
    <row r="34" spans="1:13" ht="12.75">
      <c r="A34" s="85" t="s">
        <v>35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</row>
    <row r="35" spans="1:13" ht="12.75">
      <c r="A35" s="108" t="s">
        <v>38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</row>
  </sheetData>
  <sheetProtection/>
  <mergeCells count="16">
    <mergeCell ref="B2:D2"/>
    <mergeCell ref="E2:G2"/>
    <mergeCell ref="H2:J2"/>
    <mergeCell ref="K2:M2"/>
    <mergeCell ref="B3:D3"/>
    <mergeCell ref="E3:G3"/>
    <mergeCell ref="E4:G4"/>
    <mergeCell ref="A33:M33"/>
    <mergeCell ref="H3:J3"/>
    <mergeCell ref="K3:M3"/>
    <mergeCell ref="A35:M35"/>
    <mergeCell ref="A32:M32"/>
    <mergeCell ref="A34:M34"/>
    <mergeCell ref="B4:D4"/>
    <mergeCell ref="H4:J4"/>
    <mergeCell ref="K4:M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  <headerFooter>
    <oddHeader>&amp;CABONNEMENTS VALIDES - Réseau AnimaNice étendu - Saison 2015/2016</oddHeader>
    <oddFooter>&amp;REdition : direction Animation Vie associative, source eCAL
Version éditée le &amp;D à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M107260</dc:creator>
  <cp:keywords/>
  <dc:description/>
  <cp:lastModifiedBy>m107260</cp:lastModifiedBy>
  <cp:lastPrinted>2016-12-21T13:00:27Z</cp:lastPrinted>
  <dcterms:created xsi:type="dcterms:W3CDTF">2010-05-17T13:31:37Z</dcterms:created>
  <dcterms:modified xsi:type="dcterms:W3CDTF">2017-01-19T10:10:06Z</dcterms:modified>
  <cp:category/>
  <cp:version/>
  <cp:contentType/>
  <cp:contentStatus/>
</cp:coreProperties>
</file>