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ituation PSG 31dec2015 A3  " sheetId="1" r:id="rId1"/>
  </sheets>
  <definedNames>
    <definedName name="_xlnm.Print_Titles" localSheetId="0">'Situation PSG 31dec2015 A3  '!$4:$8</definedName>
    <definedName name="_xlnm.Print_Area" localSheetId="0">'Situation PSG 31dec2015 A3  '!$A$1:$U$138</definedName>
  </definedNames>
  <calcPr fullCalcOnLoad="1"/>
</workbook>
</file>

<file path=xl/sharedStrings.xml><?xml version="1.0" encoding="utf-8"?>
<sst xmlns="http://schemas.openxmlformats.org/spreadsheetml/2006/main" count="120" uniqueCount="84">
  <si>
    <t>Propriétés &gt; 25 ha d'un seul tenant</t>
  </si>
  <si>
    <t>Propriétés devant faire l'objet d'un PSG</t>
  </si>
  <si>
    <t>Propriétés dotées d'un PSG agréé en vigueur</t>
  </si>
  <si>
    <t>Propriétés dont la situation est en instance</t>
  </si>
  <si>
    <t>Propriétés dotées
 d'un PSG agréé en
 vigueur</t>
  </si>
  <si>
    <t>2</t>
  </si>
  <si>
    <t>3</t>
  </si>
  <si>
    <t>4</t>
  </si>
  <si>
    <t>Nombre</t>
  </si>
  <si>
    <t>Surface</t>
  </si>
  <si>
    <t>Auvergne</t>
  </si>
  <si>
    <t>03</t>
  </si>
  <si>
    <t>15</t>
  </si>
  <si>
    <t>43</t>
  </si>
  <si>
    <t>63</t>
  </si>
  <si>
    <t>Bourgogne</t>
  </si>
  <si>
    <t>Bretagne</t>
  </si>
  <si>
    <t>08</t>
  </si>
  <si>
    <t>10</t>
  </si>
  <si>
    <t>51</t>
  </si>
  <si>
    <t>52</t>
  </si>
  <si>
    <t>09</t>
  </si>
  <si>
    <t>12</t>
  </si>
  <si>
    <t>31</t>
  </si>
  <si>
    <t>32</t>
  </si>
  <si>
    <t>46</t>
  </si>
  <si>
    <t>65</t>
  </si>
  <si>
    <t>81</t>
  </si>
  <si>
    <t>82</t>
  </si>
  <si>
    <t>04</t>
  </si>
  <si>
    <t>05</t>
  </si>
  <si>
    <t>06</t>
  </si>
  <si>
    <t>13</t>
  </si>
  <si>
    <t>83</t>
  </si>
  <si>
    <t>84</t>
  </si>
  <si>
    <t>01</t>
  </si>
  <si>
    <t>07</t>
  </si>
  <si>
    <t>26</t>
  </si>
  <si>
    <t>38</t>
  </si>
  <si>
    <t>42</t>
  </si>
  <si>
    <t>69</t>
  </si>
  <si>
    <t>73</t>
  </si>
  <si>
    <t>74</t>
  </si>
  <si>
    <t>Languedoc-Roussillon</t>
  </si>
  <si>
    <t>Lorraine-Alsace</t>
  </si>
  <si>
    <t>Nord Pas de Calais Picardie</t>
  </si>
  <si>
    <t>02</t>
  </si>
  <si>
    <t>Normandie</t>
  </si>
  <si>
    <t>Poitou-Charentes</t>
  </si>
  <si>
    <t>Propriétés appelées à déposer un PSG</t>
  </si>
  <si>
    <t>PSG volontaires</t>
  </si>
  <si>
    <t>Aquitaine</t>
  </si>
  <si>
    <t>Champagne Ardenne</t>
  </si>
  <si>
    <t>Corse</t>
  </si>
  <si>
    <t>Pays de la Loire</t>
  </si>
  <si>
    <t>Limousin</t>
  </si>
  <si>
    <t>Midi-Pyrénées</t>
  </si>
  <si>
    <t>PACA</t>
  </si>
  <si>
    <t>Rhône-Alpes</t>
  </si>
  <si>
    <t>(2+3+4)</t>
  </si>
  <si>
    <t>TOTAL GENERAL</t>
  </si>
  <si>
    <t>Propriétés sous R.A.A</t>
  </si>
  <si>
    <t>Région / Département</t>
  </si>
  <si>
    <t>Propriétés &lt; 25 ha</t>
  </si>
  <si>
    <t>Propriétés &gt; 25 ha non d'un seul tenant</t>
  </si>
  <si>
    <t>(2+6+7)</t>
  </si>
  <si>
    <t>TOTAUX NATIONAUX</t>
  </si>
  <si>
    <t>Total des propriétés dotées d'un PSG agréé (2+6+7)</t>
  </si>
  <si>
    <t>Devant faire l'objet d'un PSG</t>
  </si>
  <si>
    <t>Dotées d'un PSG agréé en vigueur</t>
  </si>
  <si>
    <t>Sous R.A.A</t>
  </si>
  <si>
    <t>En instance</t>
  </si>
  <si>
    <t>Appelées à déposer un PSG</t>
  </si>
  <si>
    <t>Dotées d'un PSG agréé</t>
  </si>
  <si>
    <t>Total France</t>
  </si>
  <si>
    <t>%</t>
  </si>
  <si>
    <t>Total France hors 13 dépts méditerranéens</t>
  </si>
  <si>
    <t>Total 13 dépts méditerranéens</t>
  </si>
  <si>
    <t>Total des propriétés dotées d'un PSG agréé</t>
  </si>
  <si>
    <t>IdF - Centre-Val de Loire</t>
  </si>
  <si>
    <t>Franche-Comté</t>
  </si>
  <si>
    <t>2A</t>
  </si>
  <si>
    <t>2B</t>
  </si>
  <si>
    <t xml:space="preserve">Situation des propriétés concernées par les PSG au 31 décembre 2015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</si>
</sst>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C]0;\(0\);&quot;&quot;"/>
    <numFmt numFmtId="185" formatCode="[$-1040C]#,##0.00;\-#,##0.00"/>
    <numFmt numFmtId="186" formatCode="00000"/>
  </numFmts>
  <fonts count="24">
    <font>
      <sz val="10"/>
      <name val="Arial"/>
      <family val="0"/>
    </font>
    <font>
      <b/>
      <sz val="14"/>
      <color indexed="8"/>
      <name val="Arial"/>
      <family val="0"/>
    </font>
    <font>
      <sz val="8"/>
      <color indexed="11"/>
      <name val="Tahoma"/>
      <family val="0"/>
    </font>
    <font>
      <b/>
      <sz val="9"/>
      <color indexed="11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Arial"/>
      <family val="2"/>
    </font>
    <font>
      <sz val="10"/>
      <color indexed="11"/>
      <name val="Arial"/>
      <family val="0"/>
    </font>
    <font>
      <b/>
      <sz val="10"/>
      <color indexed="11"/>
      <name val="Arial"/>
      <family val="2"/>
    </font>
    <font>
      <b/>
      <sz val="8"/>
      <color indexed="8"/>
      <name val="Tahoma"/>
      <family val="0"/>
    </font>
    <font>
      <b/>
      <sz val="10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0"/>
      <color indexed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color indexed="16"/>
      <name val="Tahoma"/>
      <family val="2"/>
    </font>
    <font>
      <b/>
      <sz val="10"/>
      <color indexed="16"/>
      <name val="Arial"/>
      <family val="0"/>
    </font>
    <font>
      <b/>
      <sz val="8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1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 style="thick"/>
      <right style="thin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23"/>
      </right>
      <top style="thin">
        <color indexed="23"/>
      </top>
      <bottom>
        <color indexed="63"/>
      </bottom>
    </border>
    <border>
      <left style="thick"/>
      <right style="thin">
        <color indexed="23"/>
      </right>
      <top>
        <color indexed="63"/>
      </top>
      <bottom>
        <color indexed="63"/>
      </bottom>
    </border>
    <border>
      <left style="thick"/>
      <right style="thin">
        <color indexed="23"/>
      </right>
      <top>
        <color indexed="63"/>
      </top>
      <bottom style="thin">
        <color indexed="23"/>
      </bottom>
    </border>
    <border>
      <left style="thick"/>
      <right style="thin">
        <color indexed="12"/>
      </right>
      <top style="thin">
        <color indexed="11"/>
      </top>
      <bottom style="thin">
        <color indexed="11"/>
      </bottom>
    </border>
    <border>
      <left style="thick"/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ck"/>
      <top style="thin">
        <color indexed="12"/>
      </top>
      <bottom style="thin">
        <color indexed="12"/>
      </bottom>
    </border>
    <border>
      <left style="thick"/>
      <right style="thin">
        <color indexed="11"/>
      </right>
      <top style="thick"/>
      <bottom style="thick"/>
    </border>
    <border>
      <left style="thin">
        <color indexed="11"/>
      </left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12"/>
      </left>
      <right style="thick"/>
      <top style="thin">
        <color indexed="12"/>
      </top>
      <bottom style="thin">
        <color indexed="12"/>
      </bottom>
    </border>
    <border>
      <left style="thin">
        <color indexed="12"/>
      </left>
      <right style="thick"/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ck"/>
      <top style="thin">
        <color indexed="11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ck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ck"/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ck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ck"/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</border>
    <border>
      <left style="thin">
        <color indexed="11"/>
      </left>
      <right>
        <color indexed="63"/>
      </right>
      <top style="thin">
        <color indexed="12"/>
      </top>
      <bottom style="thin">
        <color indexed="12"/>
      </bottom>
    </border>
    <border>
      <left style="thick"/>
      <right>
        <color indexed="63"/>
      </right>
      <top style="thin">
        <color indexed="11"/>
      </top>
      <bottom style="thin">
        <color indexed="12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31"/>
      </left>
      <right style="thin">
        <color indexed="31"/>
      </right>
      <top style="thin">
        <color indexed="12"/>
      </top>
      <bottom style="thin">
        <color indexed="12"/>
      </bottom>
    </border>
    <border>
      <left style="thin"/>
      <right style="thin">
        <color indexed="31"/>
      </right>
      <top style="thin">
        <color indexed="12"/>
      </top>
      <bottom style="thin">
        <color indexed="12"/>
      </bottom>
    </border>
    <border>
      <left style="thin">
        <color indexed="31"/>
      </left>
      <right style="thick"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/>
      <top style="thin">
        <color indexed="9"/>
      </top>
      <bottom style="thin">
        <color indexed="9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12"/>
      </top>
      <bottom style="thick"/>
    </border>
    <border>
      <left>
        <color indexed="63"/>
      </left>
      <right>
        <color indexed="63"/>
      </right>
      <top style="thin">
        <color indexed="12"/>
      </top>
      <bottom style="thick"/>
    </border>
    <border>
      <left>
        <color indexed="63"/>
      </left>
      <right style="thick"/>
      <top style="thin">
        <color indexed="12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/>
      <top style="thin">
        <color indexed="10"/>
      </top>
      <bottom>
        <color indexed="63"/>
      </bottom>
    </border>
    <border>
      <left style="thick"/>
      <right style="thin">
        <color indexed="10"/>
      </right>
      <top style="thin">
        <color indexed="22"/>
      </top>
      <bottom>
        <color indexed="63"/>
      </bottom>
    </border>
    <border>
      <left>
        <color indexed="63"/>
      </left>
      <right style="thick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/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ck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 style="thick"/>
      <right>
        <color indexed="63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2" fillId="2" borderId="1" xfId="0" applyAlignment="1">
      <alignment horizontal="center" vertical="center" wrapText="1" readingOrder="1"/>
    </xf>
    <xf numFmtId="0" fontId="2" fillId="2" borderId="2" xfId="0" applyAlignment="1">
      <alignment horizontal="center" vertical="center" wrapText="1" readingOrder="1"/>
    </xf>
    <xf numFmtId="0" fontId="2" fillId="2" borderId="0" xfId="0" applyBorder="1" applyAlignment="1">
      <alignment horizontal="center" vertical="center" wrapText="1" readingOrder="1"/>
    </xf>
    <xf numFmtId="3" fontId="5" fillId="0" borderId="3" xfId="0" applyNumberFormat="1" applyAlignment="1">
      <alignment horizontal="right" vertical="center" wrapText="1" readingOrder="1"/>
    </xf>
    <xf numFmtId="3" fontId="5" fillId="0" borderId="4" xfId="0" applyNumberFormat="1" applyBorder="1" applyAlignment="1">
      <alignment horizontal="right" vertical="center" wrapText="1" readingOrder="1"/>
    </xf>
    <xf numFmtId="3" fontId="0" fillId="0" borderId="0" xfId="0" applyNumberFormat="1" applyAlignment="1">
      <alignment/>
    </xf>
    <xf numFmtId="3" fontId="5" fillId="0" borderId="3" xfId="0" applyNumberFormat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2" fillId="2" borderId="1" xfId="0" applyAlignment="1">
      <alignment horizontal="center" vertical="center" wrapText="1" readingOrder="1"/>
    </xf>
    <xf numFmtId="3" fontId="5" fillId="0" borderId="5" xfId="0" applyNumberFormat="1" applyFill="1" applyBorder="1" applyAlignment="1">
      <alignment horizontal="center" vertical="center" wrapText="1" readingOrder="1"/>
    </xf>
    <xf numFmtId="3" fontId="6" fillId="0" borderId="3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2" borderId="1" xfId="0" applyBorder="1" applyAlignment="1">
      <alignment horizontal="center" vertical="center" wrapText="1" readingOrder="1"/>
    </xf>
    <xf numFmtId="0" fontId="3" fillId="2" borderId="6" xfId="0" applyBorder="1" applyAlignment="1">
      <alignment horizontal="center" vertical="center" wrapText="1" readingOrder="1"/>
    </xf>
    <xf numFmtId="0" fontId="2" fillId="2" borderId="7" xfId="0" applyBorder="1" applyAlignment="1">
      <alignment horizontal="center" vertical="center" wrapText="1" readingOrder="1"/>
    </xf>
    <xf numFmtId="0" fontId="2" fillId="2" borderId="8" xfId="0" applyBorder="1" applyAlignment="1">
      <alignment horizontal="center" vertical="center" wrapText="1" readingOrder="1"/>
    </xf>
    <xf numFmtId="3" fontId="5" fillId="0" borderId="5" xfId="0" applyNumberFormat="1" applyBorder="1" applyAlignment="1">
      <alignment horizontal="center" vertical="center" wrapText="1" readingOrder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2" fillId="2" borderId="11" xfId="0" applyFont="1" applyBorder="1" applyAlignment="1">
      <alignment horizontal="center" vertical="center" wrapText="1" readingOrder="1"/>
    </xf>
    <xf numFmtId="0" fontId="3" fillId="2" borderId="0" xfId="0" applyBorder="1" applyAlignment="1">
      <alignment horizontal="center" vertical="center" wrapText="1" readingOrder="1"/>
    </xf>
    <xf numFmtId="0" fontId="0" fillId="3" borderId="6" xfId="0" applyFill="1" applyBorder="1" applyAlignment="1">
      <alignment vertical="top" wrapText="1"/>
    </xf>
    <xf numFmtId="3" fontId="5" fillId="0" borderId="3" xfId="0" applyNumberFormat="1" applyBorder="1" applyAlignment="1">
      <alignment vertical="center" wrapText="1" readingOrder="1"/>
    </xf>
    <xf numFmtId="0" fontId="3" fillId="3" borderId="12" xfId="0" applyFill="1" applyBorder="1" applyAlignment="1">
      <alignment horizontal="center" vertical="center" wrapText="1" readingOrder="1"/>
    </xf>
    <xf numFmtId="0" fontId="2" fillId="3" borderId="13" xfId="0" applyFill="1" applyBorder="1" applyAlignment="1">
      <alignment horizontal="center" vertical="center" wrapText="1" readingOrder="1"/>
    </xf>
    <xf numFmtId="0" fontId="10" fillId="0" borderId="0" xfId="0" applyFont="1" applyAlignment="1">
      <alignment wrapText="1"/>
    </xf>
    <xf numFmtId="184" fontId="5" fillId="0" borderId="14" xfId="0" applyFill="1" applyBorder="1" applyAlignment="1">
      <alignment horizontal="center" vertical="center" wrapText="1" readingOrder="1"/>
    </xf>
    <xf numFmtId="185" fontId="5" fillId="0" borderId="15" xfId="0" applyFill="1" applyBorder="1" applyAlignment="1">
      <alignment horizontal="right" vertical="center" wrapText="1" readingOrder="1"/>
    </xf>
    <xf numFmtId="3" fontId="13" fillId="4" borderId="16" xfId="0" applyNumberFormat="1" applyFont="1" applyBorder="1" applyAlignment="1">
      <alignment horizontal="center" vertical="center" wrapText="1" readingOrder="1"/>
    </xf>
    <xf numFmtId="3" fontId="13" fillId="4" borderId="16" xfId="0" applyNumberFormat="1" applyFont="1" applyBorder="1" applyAlignment="1">
      <alignment horizontal="right" vertical="center" wrapText="1" readingOrder="1"/>
    </xf>
    <xf numFmtId="3" fontId="13" fillId="4" borderId="16" xfId="0" applyNumberFormat="1" applyFont="1" applyBorder="1" applyAlignment="1">
      <alignment vertical="center" wrapText="1" readingOrder="1"/>
    </xf>
    <xf numFmtId="3" fontId="14" fillId="0" borderId="16" xfId="0" applyNumberFormat="1" applyFont="1" applyBorder="1" applyAlignment="1">
      <alignment/>
    </xf>
    <xf numFmtId="3" fontId="13" fillId="4" borderId="17" xfId="0" applyNumberFormat="1" applyFont="1" applyBorder="1" applyAlignment="1">
      <alignment vertical="center" wrapText="1" readingOrder="1"/>
    </xf>
    <xf numFmtId="3" fontId="13" fillId="4" borderId="18" xfId="0" applyNumberFormat="1" applyFont="1" applyBorder="1" applyAlignment="1">
      <alignment horizontal="center" vertical="center" wrapText="1" readingOrder="1"/>
    </xf>
    <xf numFmtId="0" fontId="3" fillId="2" borderId="19" xfId="0" applyBorder="1" applyAlignment="1">
      <alignment horizontal="center" vertical="center" wrapText="1" readingOrder="1"/>
    </xf>
    <xf numFmtId="0" fontId="12" fillId="3" borderId="20" xfId="0" applyFont="1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2" fillId="2" borderId="22" xfId="0" applyFont="1" applyBorder="1" applyAlignment="1">
      <alignment horizontal="center" vertical="center" wrapText="1" readingOrder="1"/>
    </xf>
    <xf numFmtId="3" fontId="5" fillId="0" borderId="3" xfId="0" applyNumberFormat="1" applyBorder="1" applyAlignment="1">
      <alignment horizontal="center" vertical="center" wrapText="1" readingOrder="1"/>
    </xf>
    <xf numFmtId="3" fontId="5" fillId="0" borderId="3" xfId="0" applyNumberFormat="1" applyFill="1" applyAlignment="1">
      <alignment horizontal="right" vertical="center" wrapText="1" readingOrder="1"/>
    </xf>
    <xf numFmtId="3" fontId="5" fillId="0" borderId="23" xfId="0" applyNumberFormat="1" applyFill="1" applyBorder="1" applyAlignment="1">
      <alignment horizontal="center" vertical="center" wrapText="1" readingOrder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26" xfId="0" applyNumberFormat="1" applyFont="1" applyBorder="1" applyAlignment="1">
      <alignment vertical="top" wrapText="1"/>
    </xf>
    <xf numFmtId="3" fontId="16" fillId="4" borderId="27" xfId="0" applyNumberFormat="1" applyFont="1" applyFill="1" applyBorder="1" applyAlignment="1">
      <alignment horizontal="center" vertical="center" wrapText="1"/>
    </xf>
    <xf numFmtId="3" fontId="16" fillId="4" borderId="28" xfId="0" applyNumberFormat="1" applyFont="1" applyFill="1" applyBorder="1" applyAlignment="1">
      <alignment vertical="center" wrapText="1"/>
    </xf>
    <xf numFmtId="18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3" fontId="5" fillId="0" borderId="3" xfId="0" applyNumberFormat="1" applyFont="1" applyAlignment="1">
      <alignment horizontal="center" vertical="center" wrapText="1" readingOrder="1"/>
    </xf>
    <xf numFmtId="3" fontId="5" fillId="0" borderId="3" xfId="0" applyNumberFormat="1" applyFont="1" applyAlignment="1">
      <alignment horizontal="right" vertical="center" wrapText="1" readingOrder="1"/>
    </xf>
    <xf numFmtId="0" fontId="14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3" fontId="21" fillId="5" borderId="31" xfId="0" applyNumberFormat="1" applyFont="1" applyFill="1" applyBorder="1" applyAlignment="1">
      <alignment horizontal="center"/>
    </xf>
    <xf numFmtId="9" fontId="21" fillId="5" borderId="31" xfId="0" applyNumberFormat="1" applyFont="1" applyFill="1" applyBorder="1" applyAlignment="1">
      <alignment horizontal="center"/>
    </xf>
    <xf numFmtId="3" fontId="16" fillId="5" borderId="31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16" fillId="5" borderId="32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3" fontId="21" fillId="5" borderId="33" xfId="0" applyNumberFormat="1" applyFont="1" applyFill="1" applyBorder="1" applyAlignment="1">
      <alignment horizontal="center"/>
    </xf>
    <xf numFmtId="9" fontId="21" fillId="5" borderId="33" xfId="0" applyNumberFormat="1" applyFont="1" applyFill="1" applyBorder="1" applyAlignment="1">
      <alignment horizontal="center"/>
    </xf>
    <xf numFmtId="3" fontId="16" fillId="5" borderId="33" xfId="0" applyNumberFormat="1" applyFont="1" applyFill="1" applyBorder="1" applyAlignment="1">
      <alignment horizontal="center"/>
    </xf>
    <xf numFmtId="3" fontId="21" fillId="5" borderId="34" xfId="0" applyNumberFormat="1" applyFont="1" applyFill="1" applyBorder="1" applyAlignment="1">
      <alignment horizontal="center"/>
    </xf>
    <xf numFmtId="9" fontId="21" fillId="5" borderId="34" xfId="0" applyNumberFormat="1" applyFont="1" applyFill="1" applyBorder="1" applyAlignment="1">
      <alignment horizontal="center"/>
    </xf>
    <xf numFmtId="3" fontId="21" fillId="5" borderId="32" xfId="0" applyNumberFormat="1" applyFont="1" applyFill="1" applyBorder="1" applyAlignment="1">
      <alignment horizontal="center"/>
    </xf>
    <xf numFmtId="9" fontId="21" fillId="5" borderId="32" xfId="0" applyNumberFormat="1" applyFont="1" applyFill="1" applyBorder="1" applyAlignment="1">
      <alignment horizontal="center"/>
    </xf>
    <xf numFmtId="3" fontId="16" fillId="5" borderId="34" xfId="0" applyNumberFormat="1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3" fontId="16" fillId="5" borderId="32" xfId="0" applyNumberFormat="1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/>
    </xf>
    <xf numFmtId="9" fontId="16" fillId="5" borderId="35" xfId="0" applyNumberFormat="1" applyFont="1" applyFill="1" applyBorder="1" applyAlignment="1">
      <alignment horizontal="center"/>
    </xf>
    <xf numFmtId="9" fontId="16" fillId="5" borderId="36" xfId="0" applyNumberFormat="1" applyFont="1" applyFill="1" applyBorder="1" applyAlignment="1">
      <alignment horizontal="center"/>
    </xf>
    <xf numFmtId="9" fontId="16" fillId="5" borderId="37" xfId="0" applyNumberFormat="1" applyFont="1" applyFill="1" applyBorder="1" applyAlignment="1">
      <alignment horizontal="center"/>
    </xf>
    <xf numFmtId="9" fontId="16" fillId="5" borderId="38" xfId="0" applyNumberFormat="1" applyFont="1" applyFill="1" applyBorder="1" applyAlignment="1">
      <alignment horizontal="center"/>
    </xf>
    <xf numFmtId="9" fontId="16" fillId="5" borderId="39" xfId="0" applyNumberFormat="1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3" fontId="21" fillId="5" borderId="40" xfId="0" applyNumberFormat="1" applyFont="1" applyFill="1" applyBorder="1" applyAlignment="1">
      <alignment horizontal="center"/>
    </xf>
    <xf numFmtId="9" fontId="21" fillId="5" borderId="40" xfId="0" applyNumberFormat="1" applyFont="1" applyFill="1" applyBorder="1" applyAlignment="1">
      <alignment horizontal="center"/>
    </xf>
    <xf numFmtId="3" fontId="16" fillId="5" borderId="40" xfId="0" applyNumberFormat="1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10" fontId="21" fillId="5" borderId="31" xfId="0" applyNumberFormat="1" applyFont="1" applyFill="1" applyBorder="1" applyAlignment="1">
      <alignment horizontal="center"/>
    </xf>
    <xf numFmtId="10" fontId="21" fillId="5" borderId="34" xfId="0" applyNumberFormat="1" applyFont="1" applyFill="1" applyBorder="1" applyAlignment="1">
      <alignment horizontal="center"/>
    </xf>
    <xf numFmtId="10" fontId="16" fillId="5" borderId="31" xfId="0" applyNumberFormat="1" applyFont="1" applyFill="1" applyBorder="1" applyAlignment="1">
      <alignment horizontal="center"/>
    </xf>
    <xf numFmtId="10" fontId="16" fillId="5" borderId="34" xfId="0" applyNumberFormat="1" applyFont="1" applyFill="1" applyBorder="1" applyAlignment="1">
      <alignment horizontal="center"/>
    </xf>
    <xf numFmtId="10" fontId="16" fillId="5" borderId="35" xfId="0" applyNumberFormat="1" applyFont="1" applyFill="1" applyBorder="1" applyAlignment="1">
      <alignment horizontal="center"/>
    </xf>
    <xf numFmtId="0" fontId="0" fillId="0" borderId="42" xfId="0" applyBorder="1" applyAlignment="1">
      <alignment wrapText="1"/>
    </xf>
    <xf numFmtId="0" fontId="0" fillId="3" borderId="43" xfId="0" applyFill="1" applyBorder="1" applyAlignment="1">
      <alignment vertical="top" wrapText="1"/>
    </xf>
    <xf numFmtId="0" fontId="2" fillId="3" borderId="43" xfId="0" applyFill="1" applyBorder="1" applyAlignment="1">
      <alignment horizontal="center" vertical="center" wrapText="1" readingOrder="1"/>
    </xf>
    <xf numFmtId="3" fontId="5" fillId="0" borderId="44" xfId="0" applyNumberFormat="1" applyBorder="1" applyAlignment="1">
      <alignment vertical="center" wrapText="1" readingOrder="1"/>
    </xf>
    <xf numFmtId="3" fontId="5" fillId="0" borderId="44" xfId="0" applyNumberFormat="1" applyFill="1" applyBorder="1" applyAlignment="1">
      <alignment vertical="center" wrapText="1" readingOrder="1"/>
    </xf>
    <xf numFmtId="3" fontId="5" fillId="0" borderId="45" xfId="0" applyNumberFormat="1" applyFill="1" applyBorder="1" applyAlignment="1">
      <alignment vertical="center" wrapText="1" readingOrder="1"/>
    </xf>
    <xf numFmtId="0" fontId="14" fillId="5" borderId="46" xfId="0" applyFont="1" applyFill="1" applyBorder="1" applyAlignment="1">
      <alignment/>
    </xf>
    <xf numFmtId="3" fontId="5" fillId="0" borderId="3" xfId="0" applyNumberFormat="1" applyFill="1" applyBorder="1" applyAlignment="1">
      <alignment vertical="center" wrapText="1" readingOrder="1"/>
    </xf>
    <xf numFmtId="0" fontId="7" fillId="0" borderId="0" xfId="0" applyFont="1" applyFill="1" applyAlignment="1">
      <alignment wrapText="1"/>
    </xf>
    <xf numFmtId="3" fontId="5" fillId="0" borderId="0" xfId="0" applyNumberFormat="1" applyFill="1" applyBorder="1" applyAlignment="1">
      <alignment horizontal="center" vertical="center" wrapText="1" readingOrder="1"/>
    </xf>
    <xf numFmtId="3" fontId="5" fillId="0" borderId="0" xfId="0" applyNumberFormat="1" applyFill="1" applyBorder="1" applyAlignment="1">
      <alignment horizontal="right" vertical="center" wrapText="1" readingOrder="1"/>
    </xf>
    <xf numFmtId="3" fontId="5" fillId="0" borderId="0" xfId="0" applyNumberFormat="1" applyFill="1" applyBorder="1" applyAlignment="1">
      <alignment vertical="center" wrapText="1" readingOrder="1"/>
    </xf>
    <xf numFmtId="3" fontId="0" fillId="0" borderId="0" xfId="0" applyNumberFormat="1" applyFill="1" applyAlignment="1">
      <alignment/>
    </xf>
    <xf numFmtId="3" fontId="5" fillId="0" borderId="13" xfId="0" applyNumberFormat="1" applyFill="1" applyBorder="1" applyAlignment="1">
      <alignment horizontal="center" vertical="center" wrapText="1" readingOrder="1"/>
    </xf>
    <xf numFmtId="3" fontId="5" fillId="0" borderId="43" xfId="0" applyNumberFormat="1" applyFill="1" applyBorder="1" applyAlignment="1">
      <alignment vertical="center" wrapText="1" readingOrder="1"/>
    </xf>
    <xf numFmtId="3" fontId="5" fillId="0" borderId="3" xfId="0" applyNumberFormat="1" applyFill="1" applyAlignment="1">
      <alignment horizontal="center" vertical="center" wrapText="1" readingOrder="1"/>
    </xf>
    <xf numFmtId="3" fontId="5" fillId="0" borderId="4" xfId="0" applyNumberFormat="1" applyFill="1" applyBorder="1" applyAlignment="1">
      <alignment horizontal="right" vertical="center" wrapText="1" readingOrder="1"/>
    </xf>
    <xf numFmtId="3" fontId="5" fillId="0" borderId="3" xfId="0" applyNumberFormat="1" applyFill="1" applyBorder="1" applyAlignment="1">
      <alignment horizontal="center" vertical="center" wrapText="1" readingOrder="1"/>
    </xf>
    <xf numFmtId="3" fontId="16" fillId="4" borderId="47" xfId="0" applyNumberFormat="1" applyFont="1" applyFill="1" applyBorder="1" applyAlignment="1">
      <alignment horizontal="center" vertical="center" wrapText="1"/>
    </xf>
    <xf numFmtId="3" fontId="16" fillId="4" borderId="48" xfId="0" applyNumberFormat="1" applyFont="1" applyFill="1" applyBorder="1" applyAlignment="1">
      <alignment horizontal="right" vertical="center" wrapText="1"/>
    </xf>
    <xf numFmtId="3" fontId="16" fillId="5" borderId="49" xfId="0" applyNumberFormat="1" applyFont="1" applyFill="1" applyBorder="1" applyAlignment="1">
      <alignment horizontal="center" vertical="center" wrapText="1" readingOrder="1"/>
    </xf>
    <xf numFmtId="3" fontId="16" fillId="5" borderId="50" xfId="0" applyNumberFormat="1" applyFont="1" applyFill="1" applyBorder="1" applyAlignment="1">
      <alignment horizontal="right" vertical="center" wrapText="1" readingOrder="1"/>
    </xf>
    <xf numFmtId="3" fontId="13" fillId="4" borderId="51" xfId="0" applyNumberFormat="1" applyFont="1" applyAlignment="1">
      <alignment horizontal="center" vertical="center" wrapText="1" readingOrder="1"/>
    </xf>
    <xf numFmtId="3" fontId="13" fillId="4" borderId="51" xfId="0" applyNumberFormat="1" applyFont="1" applyAlignment="1">
      <alignment horizontal="right" vertical="center" wrapText="1" readingOrder="1"/>
    </xf>
    <xf numFmtId="3" fontId="13" fillId="4" borderId="52" xfId="0" applyNumberFormat="1" applyFont="1" applyBorder="1" applyAlignment="1">
      <alignment horizontal="right" vertical="center" wrapText="1" readingOrder="1"/>
    </xf>
    <xf numFmtId="3" fontId="13" fillId="4" borderId="53" xfId="0" applyNumberFormat="1" applyFont="1" applyBorder="1" applyAlignment="1">
      <alignment horizontal="center" vertical="center" wrapText="1" readingOrder="1"/>
    </xf>
    <xf numFmtId="3" fontId="13" fillId="4" borderId="54" xfId="0" applyNumberFormat="1" applyFont="1" applyBorder="1" applyAlignment="1">
      <alignment horizontal="right" vertical="center" wrapText="1" readingOrder="1"/>
    </xf>
    <xf numFmtId="3" fontId="13" fillId="4" borderId="51" xfId="0" applyNumberFormat="1" applyFont="1" applyBorder="1" applyAlignment="1">
      <alignment horizontal="center" vertical="center" wrapText="1" readingOrder="1"/>
    </xf>
    <xf numFmtId="3" fontId="13" fillId="4" borderId="51" xfId="0" applyNumberFormat="1" applyFont="1" applyBorder="1" applyAlignment="1">
      <alignment horizontal="right" vertical="center" wrapText="1" readingOrder="1"/>
    </xf>
    <xf numFmtId="3" fontId="14" fillId="0" borderId="0" xfId="0" applyNumberFormat="1" applyFont="1" applyAlignment="1">
      <alignment horizontal="center" vertical="center"/>
    </xf>
    <xf numFmtId="3" fontId="13" fillId="4" borderId="55" xfId="0" applyNumberFormat="1" applyFont="1" applyBorder="1" applyAlignment="1">
      <alignment horizontal="center" vertical="center" wrapText="1" readingOrder="1"/>
    </xf>
    <xf numFmtId="3" fontId="13" fillId="4" borderId="48" xfId="0" applyNumberFormat="1" applyFont="1" applyBorder="1" applyAlignment="1">
      <alignment horizontal="right" vertical="center" wrapText="1" readingOrder="1"/>
    </xf>
    <xf numFmtId="3" fontId="16" fillId="4" borderId="47" xfId="0" applyNumberFormat="1" applyFont="1" applyFill="1" applyBorder="1" applyAlignment="1">
      <alignment horizontal="center" vertical="top" wrapText="1"/>
    </xf>
    <xf numFmtId="3" fontId="16" fillId="4" borderId="48" xfId="0" applyNumberFormat="1" applyFont="1" applyFill="1" applyBorder="1" applyAlignment="1">
      <alignment vertical="top" wrapText="1"/>
    </xf>
    <xf numFmtId="3" fontId="13" fillId="5" borderId="56" xfId="0" applyNumberFormat="1" applyFont="1" applyFill="1" applyBorder="1" applyAlignment="1">
      <alignment horizontal="center" vertical="center" wrapText="1" readingOrder="1"/>
    </xf>
    <xf numFmtId="3" fontId="13" fillId="5" borderId="56" xfId="0" applyNumberFormat="1" applyFont="1" applyFill="1" applyBorder="1" applyAlignment="1">
      <alignment vertical="center" wrapText="1" readingOrder="1"/>
    </xf>
    <xf numFmtId="3" fontId="13" fillId="4" borderId="56" xfId="0" applyNumberFormat="1" applyFont="1" applyBorder="1" applyAlignment="1">
      <alignment horizontal="center" vertical="center" wrapText="1" readingOrder="1"/>
    </xf>
    <xf numFmtId="3" fontId="13" fillId="4" borderId="56" xfId="0" applyNumberFormat="1" applyFont="1" applyBorder="1" applyAlignment="1">
      <alignment vertical="center" wrapText="1" readingOrder="1"/>
    </xf>
    <xf numFmtId="3" fontId="13" fillId="4" borderId="8" xfId="0" applyNumberFormat="1" applyFont="1" applyBorder="1" applyAlignment="1">
      <alignment vertical="center" wrapText="1" readingOrder="1"/>
    </xf>
    <xf numFmtId="3" fontId="13" fillId="4" borderId="57" xfId="0" applyNumberFormat="1" applyFont="1" applyBorder="1" applyAlignment="1">
      <alignment horizontal="center" vertical="center" wrapText="1" readingOrder="1"/>
    </xf>
    <xf numFmtId="3" fontId="13" fillId="4" borderId="51" xfId="0" applyNumberFormat="1" applyFont="1" applyBorder="1" applyAlignment="1">
      <alignment vertical="center" wrapText="1" readingOrder="1"/>
    </xf>
    <xf numFmtId="3" fontId="14" fillId="0" borderId="0" xfId="0" applyNumberFormat="1" applyFont="1" applyAlignment="1">
      <alignment/>
    </xf>
    <xf numFmtId="3" fontId="13" fillId="4" borderId="26" xfId="0" applyNumberFormat="1" applyFont="1" applyBorder="1" applyAlignment="1">
      <alignment horizontal="right" vertical="center" wrapText="1" readingOrder="1"/>
    </xf>
    <xf numFmtId="3" fontId="16" fillId="4" borderId="48" xfId="0" applyNumberFormat="1" applyFont="1" applyFill="1" applyBorder="1" applyAlignment="1">
      <alignment vertical="center" wrapText="1"/>
    </xf>
    <xf numFmtId="3" fontId="13" fillId="4" borderId="58" xfId="0" applyNumberFormat="1" applyFont="1" applyBorder="1" applyAlignment="1">
      <alignment horizontal="center" vertical="center" wrapText="1" readingOrder="1"/>
    </xf>
    <xf numFmtId="3" fontId="13" fillId="4" borderId="58" xfId="0" applyNumberFormat="1" applyFont="1" applyBorder="1" applyAlignment="1">
      <alignment horizontal="right" vertical="center" wrapText="1" readingOrder="1"/>
    </xf>
    <xf numFmtId="3" fontId="13" fillId="4" borderId="59" xfId="0" applyNumberFormat="1" applyFont="1" applyBorder="1" applyAlignment="1">
      <alignment vertical="center" wrapText="1" readingOrder="1"/>
    </xf>
    <xf numFmtId="3" fontId="13" fillId="4" borderId="56" xfId="0" applyNumberFormat="1" applyFont="1" applyBorder="1" applyAlignment="1">
      <alignment horizontal="right" vertical="center" wrapText="1" readingOrder="1"/>
    </xf>
    <xf numFmtId="3" fontId="13" fillId="4" borderId="60" xfId="0" applyNumberFormat="1" applyFont="1" applyBorder="1" applyAlignment="1">
      <alignment horizontal="center" vertical="center" wrapText="1" readingOrder="1"/>
    </xf>
    <xf numFmtId="3" fontId="13" fillId="4" borderId="5" xfId="0" applyNumberFormat="1" applyFont="1" applyFill="1" applyBorder="1" applyAlignment="1">
      <alignment horizontal="center" vertical="center" wrapText="1" readingOrder="1"/>
    </xf>
    <xf numFmtId="3" fontId="13" fillId="4" borderId="4" xfId="0" applyNumberFormat="1" applyFont="1" applyFill="1" applyBorder="1" applyAlignment="1">
      <alignment horizontal="right" vertical="center" wrapText="1" readingOrder="1"/>
    </xf>
    <xf numFmtId="3" fontId="13" fillId="5" borderId="61" xfId="0" applyNumberFormat="1" applyFont="1" applyFill="1" applyBorder="1" applyAlignment="1">
      <alignment horizontal="center" vertical="center" wrapText="1" readingOrder="1"/>
    </xf>
    <xf numFmtId="3" fontId="13" fillId="5" borderId="61" xfId="0" applyNumberFormat="1" applyFont="1" applyFill="1" applyBorder="1" applyAlignment="1">
      <alignment horizontal="right" vertical="center" wrapText="1" readingOrder="1"/>
    </xf>
    <xf numFmtId="3" fontId="13" fillId="5" borderId="62" xfId="0" applyNumberFormat="1" applyFont="1" applyFill="1" applyBorder="1" applyAlignment="1">
      <alignment horizontal="right" vertical="center" wrapText="1" readingOrder="1"/>
    </xf>
    <xf numFmtId="3" fontId="13" fillId="4" borderId="60" xfId="0" applyNumberFormat="1" applyFont="1" applyBorder="1" applyAlignment="1">
      <alignment horizontal="right" vertical="center" wrapText="1" readingOrder="1"/>
    </xf>
    <xf numFmtId="3" fontId="13" fillId="4" borderId="60" xfId="0" applyNumberFormat="1" applyFont="1" applyFill="1" applyBorder="1" applyAlignment="1">
      <alignment horizontal="center" vertical="center" wrapText="1" readingOrder="1"/>
    </xf>
    <xf numFmtId="3" fontId="13" fillId="4" borderId="51" xfId="0" applyNumberFormat="1" applyFont="1" applyFill="1" applyAlignment="1">
      <alignment horizontal="right" vertical="center" wrapText="1" readingOrder="1"/>
    </xf>
    <xf numFmtId="3" fontId="5" fillId="0" borderId="4" xfId="0" applyNumberFormat="1" applyFont="1" applyBorder="1" applyAlignment="1">
      <alignment horizontal="right" vertical="center" wrapText="1" readingOrder="1"/>
    </xf>
    <xf numFmtId="3" fontId="5" fillId="0" borderId="0" xfId="0" applyNumberFormat="1" applyBorder="1" applyAlignment="1">
      <alignment horizontal="right" vertical="center" wrapText="1" readingOrder="1"/>
    </xf>
    <xf numFmtId="3" fontId="5" fillId="0" borderId="13" xfId="0" applyNumberFormat="1" applyBorder="1" applyAlignment="1">
      <alignment horizontal="center" vertical="center" wrapText="1" readingOrder="1"/>
    </xf>
    <xf numFmtId="3" fontId="5" fillId="0" borderId="0" xfId="0" applyNumberFormat="1" applyBorder="1" applyAlignment="1">
      <alignment vertical="center" wrapText="1" readingOrder="1"/>
    </xf>
    <xf numFmtId="3" fontId="5" fillId="0" borderId="0" xfId="0" applyNumberFormat="1" applyBorder="1" applyAlignment="1">
      <alignment horizontal="center" vertical="center" wrapText="1" readingOrder="1"/>
    </xf>
    <xf numFmtId="3" fontId="5" fillId="0" borderId="43" xfId="0" applyNumberFormat="1" applyBorder="1" applyAlignment="1">
      <alignment vertical="center" wrapText="1" readingOrder="1"/>
    </xf>
    <xf numFmtId="3" fontId="16" fillId="4" borderId="63" xfId="0" applyNumberFormat="1" applyFont="1" applyFill="1" applyBorder="1" applyAlignment="1">
      <alignment horizontal="center" vertical="center" wrapText="1"/>
    </xf>
    <xf numFmtId="3" fontId="16" fillId="4" borderId="64" xfId="0" applyNumberFormat="1" applyFont="1" applyFill="1" applyBorder="1" applyAlignment="1">
      <alignment horizontal="center" vertical="center" wrapText="1"/>
    </xf>
    <xf numFmtId="3" fontId="16" fillId="4" borderId="65" xfId="0" applyNumberFormat="1" applyFont="1" applyFill="1" applyBorder="1" applyAlignment="1">
      <alignment horizontal="center" vertical="center" wrapText="1"/>
    </xf>
    <xf numFmtId="3" fontId="16" fillId="4" borderId="66" xfId="0" applyNumberFormat="1" applyFont="1" applyFill="1" applyBorder="1" applyAlignment="1">
      <alignment horizontal="center" vertical="center" wrapText="1"/>
    </xf>
    <xf numFmtId="3" fontId="16" fillId="4" borderId="65" xfId="0" applyNumberFormat="1" applyFont="1" applyFill="1" applyBorder="1" applyAlignment="1">
      <alignment horizontal="right" vertical="center" wrapText="1"/>
    </xf>
    <xf numFmtId="3" fontId="16" fillId="4" borderId="64" xfId="0" applyNumberFormat="1" applyFont="1" applyFill="1" applyBorder="1" applyAlignment="1">
      <alignment horizontal="right" vertical="center" wrapText="1"/>
    </xf>
    <xf numFmtId="3" fontId="16" fillId="4" borderId="67" xfId="0" applyNumberFormat="1" applyFont="1" applyFill="1" applyBorder="1" applyAlignment="1">
      <alignment horizontal="right" vertical="center" wrapText="1"/>
    </xf>
    <xf numFmtId="3" fontId="16" fillId="4" borderId="68" xfId="0" applyNumberFormat="1" applyFont="1" applyFill="1" applyBorder="1" applyAlignment="1">
      <alignment horizontal="right" vertical="center" wrapText="1"/>
    </xf>
    <xf numFmtId="3" fontId="16" fillId="4" borderId="26" xfId="0" applyNumberFormat="1" applyFont="1" applyFill="1" applyBorder="1" applyAlignment="1">
      <alignment horizontal="right" vertical="center" wrapText="1"/>
    </xf>
    <xf numFmtId="0" fontId="0" fillId="0" borderId="69" xfId="0" applyBorder="1" applyAlignment="1">
      <alignment wrapText="1"/>
    </xf>
    <xf numFmtId="3" fontId="16" fillId="5" borderId="70" xfId="0" applyNumberFormat="1" applyFont="1" applyFill="1" applyBorder="1" applyAlignment="1">
      <alignment horizontal="center"/>
    </xf>
    <xf numFmtId="3" fontId="16" fillId="5" borderId="71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 vertical="center" wrapText="1" readingOrder="1"/>
    </xf>
    <xf numFmtId="0" fontId="0" fillId="0" borderId="73" xfId="0" applyBorder="1" applyAlignment="1">
      <alignment wrapText="1" readingOrder="1"/>
    </xf>
    <xf numFmtId="0" fontId="0" fillId="0" borderId="74" xfId="0" applyBorder="1" applyAlignment="1">
      <alignment wrapText="1" readingOrder="1"/>
    </xf>
    <xf numFmtId="0" fontId="5" fillId="0" borderId="75" xfId="0" applyFont="1" applyFill="1" applyBorder="1" applyAlignment="1">
      <alignment horizontal="center" vertical="center" wrapText="1" readingOrder="1"/>
    </xf>
    <xf numFmtId="0" fontId="0" fillId="0" borderId="76" xfId="0" applyBorder="1" applyAlignment="1">
      <alignment wrapText="1"/>
    </xf>
    <xf numFmtId="0" fontId="5" fillId="0" borderId="77" xfId="0" applyBorder="1" applyAlignment="1">
      <alignment horizontal="center" vertical="center" wrapText="1" readingOrder="1"/>
    </xf>
    <xf numFmtId="0" fontId="0" fillId="0" borderId="68" xfId="0" applyBorder="1" applyAlignment="1">
      <alignment wrapText="1"/>
    </xf>
    <xf numFmtId="0" fontId="0" fillId="0" borderId="26" xfId="0" applyBorder="1" applyAlignment="1">
      <alignment wrapText="1"/>
    </xf>
    <xf numFmtId="49" fontId="5" fillId="0" borderId="77" xfId="0" applyNumberFormat="1" applyFont="1" applyBorder="1" applyAlignment="1">
      <alignment horizontal="center" vertical="center" wrapText="1" readingOrder="1"/>
    </xf>
    <xf numFmtId="49" fontId="0" fillId="0" borderId="68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13" fillId="4" borderId="78" xfId="0" applyFont="1" applyAlignment="1">
      <alignment horizontal="center" vertical="center" wrapText="1" readingOrder="1"/>
    </xf>
    <xf numFmtId="0" fontId="14" fillId="0" borderId="79" xfId="0" applyFont="1" applyAlignment="1">
      <alignment vertical="top" wrapText="1"/>
    </xf>
    <xf numFmtId="0" fontId="14" fillId="0" borderId="79" xfId="0" applyFont="1" applyBorder="1" applyAlignment="1">
      <alignment vertical="top" wrapText="1"/>
    </xf>
    <xf numFmtId="49" fontId="5" fillId="0" borderId="80" xfId="0" applyNumberFormat="1" applyFont="1" applyAlignment="1">
      <alignment horizontal="center" vertical="center" wrapText="1" readingOrder="1"/>
    </xf>
    <xf numFmtId="49" fontId="0" fillId="0" borderId="68" xfId="0" applyNumberFormat="1" applyAlignment="1">
      <alignment vertical="top" wrapText="1"/>
    </xf>
    <xf numFmtId="49" fontId="0" fillId="0" borderId="68" xfId="0" applyNumberFormat="1" applyBorder="1" applyAlignment="1">
      <alignment vertical="top" wrapText="1"/>
    </xf>
    <xf numFmtId="1" fontId="5" fillId="0" borderId="77" xfId="0" applyNumberFormat="1" applyBorder="1" applyAlignment="1">
      <alignment horizontal="center" vertical="center" wrapText="1" readingOrder="1"/>
    </xf>
    <xf numFmtId="0" fontId="5" fillId="0" borderId="80" xfId="0" applyAlignment="1">
      <alignment horizontal="center" vertical="center" wrapText="1" readingOrder="1"/>
    </xf>
    <xf numFmtId="0" fontId="0" fillId="0" borderId="68" xfId="0" applyAlignment="1">
      <alignment vertical="top" wrapText="1"/>
    </xf>
    <xf numFmtId="0" fontId="0" fillId="0" borderId="68" xfId="0" applyBorder="1" applyAlignment="1">
      <alignment vertical="top" wrapText="1"/>
    </xf>
    <xf numFmtId="0" fontId="0" fillId="5" borderId="8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82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83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84" xfId="0" applyFill="1" applyBorder="1" applyAlignment="1">
      <alignment/>
    </xf>
    <xf numFmtId="0" fontId="0" fillId="5" borderId="85" xfId="0" applyFill="1" applyBorder="1" applyAlignment="1">
      <alignment/>
    </xf>
    <xf numFmtId="0" fontId="0" fillId="5" borderId="86" xfId="0" applyFill="1" applyBorder="1" applyAlignment="1">
      <alignment/>
    </xf>
    <xf numFmtId="0" fontId="16" fillId="5" borderId="32" xfId="0" applyFont="1" applyFill="1" applyBorder="1" applyAlignment="1">
      <alignment horizontal="right" vertical="center" wrapText="1"/>
    </xf>
    <xf numFmtId="0" fontId="16" fillId="5" borderId="31" xfId="0" applyFont="1" applyFill="1" applyBorder="1" applyAlignment="1">
      <alignment horizontal="right" vertical="center" wrapText="1"/>
    </xf>
    <xf numFmtId="0" fontId="16" fillId="5" borderId="33" xfId="0" applyFont="1" applyFill="1" applyBorder="1" applyAlignment="1">
      <alignment horizontal="right" vertical="center" wrapText="1"/>
    </xf>
    <xf numFmtId="0" fontId="0" fillId="5" borderId="81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43" xfId="0" applyFill="1" applyBorder="1" applyAlignment="1">
      <alignment wrapText="1"/>
    </xf>
    <xf numFmtId="0" fontId="16" fillId="5" borderId="87" xfId="0" applyFont="1" applyFill="1" applyBorder="1" applyAlignment="1">
      <alignment horizontal="center" vertical="center" wrapText="1"/>
    </xf>
    <xf numFmtId="0" fontId="16" fillId="5" borderId="88" xfId="0" applyFont="1" applyFill="1" applyBorder="1" applyAlignment="1">
      <alignment horizontal="center" vertical="center" wrapText="1"/>
    </xf>
    <xf numFmtId="0" fontId="16" fillId="5" borderId="89" xfId="0" applyFont="1" applyFill="1" applyBorder="1" applyAlignment="1">
      <alignment horizontal="center" vertical="center" wrapText="1"/>
    </xf>
    <xf numFmtId="0" fontId="16" fillId="5" borderId="82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83" xfId="0" applyFont="1" applyFill="1" applyBorder="1" applyAlignment="1">
      <alignment horizontal="center" vertical="center" wrapText="1"/>
    </xf>
    <xf numFmtId="0" fontId="16" fillId="5" borderId="90" xfId="0" applyFont="1" applyFill="1" applyBorder="1" applyAlignment="1">
      <alignment horizontal="center" vertical="center" wrapText="1"/>
    </xf>
    <xf numFmtId="0" fontId="14" fillId="5" borderId="91" xfId="0" applyFont="1" applyFill="1" applyBorder="1" applyAlignment="1">
      <alignment/>
    </xf>
    <xf numFmtId="0" fontId="14" fillId="5" borderId="40" xfId="0" applyFont="1" applyFill="1" applyBorder="1" applyAlignment="1">
      <alignment/>
    </xf>
    <xf numFmtId="0" fontId="14" fillId="5" borderId="34" xfId="0" applyFont="1" applyFill="1" applyBorder="1" applyAlignment="1">
      <alignment/>
    </xf>
    <xf numFmtId="0" fontId="16" fillId="5" borderId="31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horizontal="left" vertical="center" wrapText="1"/>
    </xf>
    <xf numFmtId="0" fontId="16" fillId="5" borderId="33" xfId="0" applyFont="1" applyFill="1" applyBorder="1" applyAlignment="1">
      <alignment horizontal="left" vertical="center" wrapText="1"/>
    </xf>
    <xf numFmtId="0" fontId="16" fillId="5" borderId="38" xfId="0" applyFont="1" applyFill="1" applyBorder="1" applyAlignment="1">
      <alignment horizontal="right" vertical="center" wrapText="1"/>
    </xf>
    <xf numFmtId="0" fontId="16" fillId="5" borderId="35" xfId="0" applyFont="1" applyFill="1" applyBorder="1" applyAlignment="1">
      <alignment horizontal="right" vertical="center" wrapText="1"/>
    </xf>
    <xf numFmtId="0" fontId="16" fillId="5" borderId="39" xfId="0" applyFont="1" applyFill="1" applyBorder="1" applyAlignment="1">
      <alignment horizontal="right" vertical="center" wrapText="1"/>
    </xf>
    <xf numFmtId="0" fontId="21" fillId="5" borderId="32" xfId="0" applyFont="1" applyFill="1" applyBorder="1" applyAlignment="1">
      <alignment horizontal="left" vertical="center" wrapText="1"/>
    </xf>
    <xf numFmtId="0" fontId="21" fillId="5" borderId="31" xfId="0" applyFont="1" applyFill="1" applyBorder="1" applyAlignment="1">
      <alignment horizontal="left" vertical="center" wrapText="1"/>
    </xf>
    <xf numFmtId="0" fontId="21" fillId="5" borderId="33" xfId="0" applyFont="1" applyFill="1" applyBorder="1" applyAlignment="1">
      <alignment horizontal="left" vertical="center" wrapText="1"/>
    </xf>
    <xf numFmtId="0" fontId="21" fillId="5" borderId="32" xfId="0" applyFont="1" applyFill="1" applyBorder="1" applyAlignment="1">
      <alignment horizontal="right" vertical="center"/>
    </xf>
    <xf numFmtId="0" fontId="21" fillId="5" borderId="31" xfId="0" applyFont="1" applyFill="1" applyBorder="1" applyAlignment="1">
      <alignment horizontal="right" vertical="center"/>
    </xf>
    <xf numFmtId="0" fontId="22" fillId="5" borderId="33" xfId="0" applyFont="1" applyFill="1" applyBorder="1" applyAlignment="1">
      <alignment horizontal="right" vertical="center"/>
    </xf>
    <xf numFmtId="0" fontId="16" fillId="5" borderId="32" xfId="0" applyFont="1" applyFill="1" applyBorder="1" applyAlignment="1">
      <alignment horizontal="left" wrapText="1"/>
    </xf>
    <xf numFmtId="0" fontId="16" fillId="5" borderId="31" xfId="0" applyFont="1" applyFill="1" applyBorder="1" applyAlignment="1">
      <alignment horizontal="left" wrapText="1"/>
    </xf>
    <xf numFmtId="0" fontId="16" fillId="5" borderId="33" xfId="0" applyFont="1" applyFill="1" applyBorder="1" applyAlignment="1">
      <alignment horizontal="left" wrapText="1"/>
    </xf>
    <xf numFmtId="0" fontId="16" fillId="5" borderId="92" xfId="0" applyFont="1" applyFill="1" applyBorder="1" applyAlignment="1">
      <alignment horizontal="center" vertical="center" wrapText="1"/>
    </xf>
    <xf numFmtId="0" fontId="16" fillId="5" borderId="9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20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92" xfId="0" applyFont="1" applyFill="1" applyBorder="1" applyAlignment="1">
      <alignment horizontal="center" vertical="center"/>
    </xf>
    <xf numFmtId="0" fontId="16" fillId="5" borderId="93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13" fillId="4" borderId="18" xfId="0" applyFont="1" applyBorder="1" applyAlignment="1">
      <alignment horizontal="center" vertical="center" wrapText="1" readingOrder="1"/>
    </xf>
    <xf numFmtId="0" fontId="14" fillId="0" borderId="16" xfId="0" applyFont="1" applyBorder="1" applyAlignment="1">
      <alignment vertical="top" wrapText="1"/>
    </xf>
    <xf numFmtId="0" fontId="3" fillId="3" borderId="94" xfId="0" applyFont="1" applyFill="1" applyBorder="1" applyAlignment="1">
      <alignment horizontal="center" vertical="center" wrapText="1" readingOrder="1"/>
    </xf>
    <xf numFmtId="0" fontId="0" fillId="3" borderId="95" xfId="0" applyFill="1" applyBorder="1" applyAlignment="1">
      <alignment vertical="top" wrapText="1"/>
    </xf>
    <xf numFmtId="0" fontId="4" fillId="3" borderId="96" xfId="0" applyFill="1" applyBorder="1" applyAlignment="1">
      <alignment horizontal="center" vertical="center" wrapText="1" readingOrder="1"/>
    </xf>
    <xf numFmtId="0" fontId="0" fillId="3" borderId="97" xfId="0" applyFill="1" applyBorder="1" applyAlignment="1">
      <alignment vertical="top" wrapText="1"/>
    </xf>
    <xf numFmtId="0" fontId="3" fillId="3" borderId="12" xfId="0" applyFill="1" applyBorder="1" applyAlignment="1">
      <alignment horizontal="center" vertical="center" wrapText="1" readingOrder="1"/>
    </xf>
    <xf numFmtId="0" fontId="0" fillId="3" borderId="43" xfId="0" applyFill="1" applyBorder="1" applyAlignment="1">
      <alignment vertical="top" wrapText="1"/>
    </xf>
    <xf numFmtId="0" fontId="3" fillId="2" borderId="13" xfId="0" applyFont="1" applyBorder="1" applyAlignment="1">
      <alignment horizontal="center" vertical="center" wrapText="1" readingOrder="1"/>
    </xf>
    <xf numFmtId="0" fontId="3" fillId="2" borderId="2" xfId="0" applyFont="1" applyBorder="1" applyAlignment="1">
      <alignment horizontal="center" vertical="center" wrapText="1" readingOrder="1"/>
    </xf>
    <xf numFmtId="0" fontId="3" fillId="2" borderId="2" xfId="0" applyFont="1" applyBorder="1" applyAlignment="1">
      <alignment horizontal="center" vertical="center" wrapText="1" readingOrder="1"/>
    </xf>
    <xf numFmtId="0" fontId="0" fillId="0" borderId="2" xfId="0" applyAlignment="1">
      <alignment vertical="top" wrapText="1"/>
    </xf>
    <xf numFmtId="0" fontId="3" fillId="2" borderId="98" xfId="0" applyAlignment="1">
      <alignment horizontal="center" vertical="center" wrapText="1" readingOrder="1"/>
    </xf>
    <xf numFmtId="0" fontId="5" fillId="0" borderId="80" xfId="0" applyFont="1" applyAlignment="1">
      <alignment horizontal="center" vertical="center" wrapText="1" readingOrder="1"/>
    </xf>
    <xf numFmtId="0" fontId="13" fillId="4" borderId="99" xfId="0" applyFont="1" applyBorder="1" applyAlignment="1">
      <alignment horizontal="center" vertical="center" wrapText="1" readingOrder="1"/>
    </xf>
    <xf numFmtId="0" fontId="14" fillId="0" borderId="49" xfId="0" applyFont="1" applyBorder="1" applyAlignment="1">
      <alignment vertical="top" wrapText="1"/>
    </xf>
    <xf numFmtId="0" fontId="5" fillId="0" borderId="100" xfId="0" applyFill="1" applyBorder="1" applyAlignment="1">
      <alignment horizontal="center" vertical="center" wrapText="1" readingOrder="1"/>
    </xf>
    <xf numFmtId="0" fontId="0" fillId="0" borderId="76" xfId="0" applyFill="1" applyBorder="1" applyAlignment="1">
      <alignment vertical="top" wrapText="1"/>
    </xf>
    <xf numFmtId="0" fontId="0" fillId="0" borderId="69" xfId="0" applyFill="1" applyBorder="1" applyAlignment="1">
      <alignment vertical="top" wrapText="1"/>
    </xf>
    <xf numFmtId="0" fontId="13" fillId="4" borderId="101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vertical="top" wrapText="1"/>
    </xf>
    <xf numFmtId="1" fontId="5" fillId="0" borderId="80" xfId="0" applyNumberFormat="1" applyAlignment="1">
      <alignment horizontal="center" vertical="center" wrapText="1" readingOrder="1"/>
    </xf>
    <xf numFmtId="1" fontId="0" fillId="0" borderId="68" xfId="0" applyNumberFormat="1" applyAlignment="1">
      <alignment vertical="top" wrapText="1"/>
    </xf>
    <xf numFmtId="1" fontId="0" fillId="0" borderId="68" xfId="0" applyNumberFormat="1" applyBorder="1" applyAlignment="1">
      <alignment vertical="top" wrapText="1"/>
    </xf>
    <xf numFmtId="0" fontId="4" fillId="2" borderId="75" xfId="0" applyFont="1" applyAlignment="1">
      <alignment horizontal="center" vertical="center" wrapText="1" readingOrder="1"/>
    </xf>
    <xf numFmtId="0" fontId="15" fillId="0" borderId="102" xfId="0" applyFont="1" applyAlignment="1">
      <alignment vertical="top" wrapText="1"/>
    </xf>
    <xf numFmtId="0" fontId="15" fillId="2" borderId="1" xfId="0" applyFont="1" applyAlignment="1">
      <alignment vertical="top" wrapText="1"/>
    </xf>
    <xf numFmtId="0" fontId="15" fillId="0" borderId="0" xfId="0" applyFont="1" applyAlignment="1">
      <alignment/>
    </xf>
    <xf numFmtId="0" fontId="15" fillId="2" borderId="103" xfId="0" applyFont="1" applyAlignment="1">
      <alignment vertical="top" wrapText="1"/>
    </xf>
    <xf numFmtId="0" fontId="15" fillId="0" borderId="104" xfId="0" applyFont="1" applyAlignment="1">
      <alignment vertical="top" wrapText="1"/>
    </xf>
    <xf numFmtId="0" fontId="17" fillId="6" borderId="13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4" fillId="2" borderId="98" xfId="0" applyAlignment="1">
      <alignment horizontal="center" vertical="center" wrapText="1" readingOrder="1"/>
    </xf>
    <xf numFmtId="0" fontId="0" fillId="0" borderId="0" xfId="0" applyBorder="1" applyAlignment="1">
      <alignment vertical="top" wrapText="1"/>
    </xf>
    <xf numFmtId="0" fontId="4" fillId="2" borderId="2" xfId="0" applyBorder="1" applyAlignment="1">
      <alignment horizontal="center" vertical="center" wrapText="1" readingOrder="1"/>
    </xf>
    <xf numFmtId="0" fontId="0" fillId="0" borderId="2" xfId="0" applyBorder="1" applyAlignment="1">
      <alignment vertical="top" wrapText="1"/>
    </xf>
    <xf numFmtId="0" fontId="3" fillId="2" borderId="2" xfId="0" applyBorder="1" applyAlignment="1">
      <alignment horizontal="center" vertical="center" wrapText="1" readingOrder="1"/>
    </xf>
    <xf numFmtId="0" fontId="11" fillId="3" borderId="105" xfId="0" applyFont="1" applyFill="1" applyBorder="1" applyAlignment="1">
      <alignment horizontal="center" vertical="center" wrapText="1"/>
    </xf>
    <xf numFmtId="0" fontId="11" fillId="3" borderId="106" xfId="0" applyFont="1" applyFill="1" applyBorder="1" applyAlignment="1">
      <alignment horizontal="center" vertical="center" wrapText="1"/>
    </xf>
    <xf numFmtId="0" fontId="4" fillId="3" borderId="107" xfId="0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" borderId="109" xfId="0" applyBorder="1" applyAlignment="1">
      <alignment horizontal="center" vertical="center" wrapText="1" readingOrder="1"/>
    </xf>
    <xf numFmtId="0" fontId="0" fillId="0" borderId="110" xfId="0" applyAlignment="1">
      <alignment vertical="top" wrapText="1"/>
    </xf>
    <xf numFmtId="0" fontId="0" fillId="0" borderId="110" xfId="0" applyBorder="1" applyAlignment="1">
      <alignment vertical="top" wrapText="1"/>
    </xf>
    <xf numFmtId="0" fontId="3" fillId="3" borderId="111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4" fillId="2" borderId="98" xfId="0" applyFont="1" applyAlignment="1">
      <alignment horizontal="center" vertical="center"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808080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8"/>
  <sheetViews>
    <sheetView tabSelected="1" view="pageBreakPreview" zoomScaleSheetLayoutView="100" workbookViewId="0" topLeftCell="A1">
      <pane ySplit="8" topLeftCell="BM121" activePane="bottomLeft" state="frozen"/>
      <selection pane="topLeft" activeCell="A1" sqref="A1"/>
      <selection pane="bottomLeft" activeCell="U105" sqref="U105"/>
    </sheetView>
  </sheetViews>
  <sheetFormatPr defaultColWidth="11.421875" defaultRowHeight="12.75"/>
  <cols>
    <col min="1" max="1" width="6.140625" style="0" customWidth="1"/>
    <col min="2" max="2" width="4.8515625" style="0" customWidth="1"/>
    <col min="3" max="3" width="5.7109375" style="0" customWidth="1"/>
    <col min="4" max="4" width="9.57421875" style="0" customWidth="1"/>
    <col min="5" max="5" width="10.8515625" style="0" customWidth="1"/>
    <col min="6" max="6" width="9.28125" style="0" customWidth="1"/>
    <col min="7" max="7" width="9.57421875" style="0" customWidth="1"/>
    <col min="8" max="8" width="9.8515625" style="0" customWidth="1"/>
    <col min="9" max="9" width="10.7109375" style="0" customWidth="1"/>
    <col min="10" max="10" width="8.8515625" style="8" customWidth="1"/>
    <col min="11" max="11" width="10.7109375" style="0" customWidth="1"/>
    <col min="12" max="12" width="7.57421875" style="8" customWidth="1"/>
    <col min="13" max="13" width="10.7109375" style="0" customWidth="1"/>
    <col min="14" max="14" width="10.421875" style="0" customWidth="1"/>
    <col min="15" max="15" width="10.140625" style="0" customWidth="1"/>
    <col min="16" max="16" width="10.8515625" style="8" customWidth="1"/>
    <col min="17" max="17" width="8.7109375" style="0" customWidth="1"/>
    <col min="18" max="18" width="0" style="0" hidden="1" customWidth="1"/>
    <col min="19" max="19" width="0.13671875" style="0" customWidth="1"/>
    <col min="20" max="20" width="12.28125" style="8" customWidth="1"/>
    <col min="21" max="21" width="10.8515625" style="0" customWidth="1"/>
    <col min="22" max="22" width="24.8515625" style="12" customWidth="1"/>
    <col min="23" max="16384" width="9.140625" style="0" customWidth="1"/>
  </cols>
  <sheetData>
    <row r="2" spans="2:21" ht="31.5" customHeight="1">
      <c r="B2" s="233" t="s">
        <v>83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ht="39.75" customHeight="1"/>
    <row r="4" spans="1:21" ht="18.75" customHeight="1">
      <c r="A4" s="269" t="s">
        <v>62</v>
      </c>
      <c r="B4" s="270"/>
      <c r="C4" s="270"/>
      <c r="D4" s="284" t="s">
        <v>78</v>
      </c>
      <c r="E4" s="285"/>
      <c r="F4" s="288" t="s">
        <v>0</v>
      </c>
      <c r="G4" s="289"/>
      <c r="H4" s="289"/>
      <c r="I4" s="289"/>
      <c r="J4" s="289"/>
      <c r="K4" s="289"/>
      <c r="L4" s="289"/>
      <c r="M4" s="290"/>
      <c r="N4" s="291" t="s">
        <v>64</v>
      </c>
      <c r="O4" s="292"/>
      <c r="P4" s="292"/>
      <c r="Q4" s="292"/>
      <c r="T4" s="247" t="s">
        <v>63</v>
      </c>
      <c r="U4" s="248"/>
    </row>
    <row r="5" spans="1:21" ht="48.75" customHeight="1">
      <c r="A5" s="271"/>
      <c r="B5" s="272"/>
      <c r="C5" s="272"/>
      <c r="D5" s="286"/>
      <c r="E5" s="287"/>
      <c r="F5" s="279" t="s">
        <v>1</v>
      </c>
      <c r="G5" s="256"/>
      <c r="H5" s="277" t="s">
        <v>2</v>
      </c>
      <c r="I5" s="256"/>
      <c r="J5" s="293" t="s">
        <v>61</v>
      </c>
      <c r="K5" s="256"/>
      <c r="L5" s="277" t="s">
        <v>3</v>
      </c>
      <c r="M5" s="278"/>
      <c r="N5" s="282" t="s">
        <v>49</v>
      </c>
      <c r="O5" s="283"/>
      <c r="P5" s="279" t="s">
        <v>4</v>
      </c>
      <c r="Q5" s="280"/>
      <c r="T5" s="249" t="s">
        <v>50</v>
      </c>
      <c r="U5" s="250"/>
    </row>
    <row r="6" spans="1:21" ht="12.75">
      <c r="A6" s="271"/>
      <c r="B6" s="272"/>
      <c r="C6" s="272"/>
      <c r="D6" s="275">
        <v>0</v>
      </c>
      <c r="E6" s="276"/>
      <c r="F6" s="255">
        <v>1</v>
      </c>
      <c r="G6" s="256"/>
      <c r="H6" s="257" t="s">
        <v>5</v>
      </c>
      <c r="I6" s="256"/>
      <c r="J6" s="257" t="s">
        <v>6</v>
      </c>
      <c r="K6" s="256"/>
      <c r="L6" s="257" t="s">
        <v>7</v>
      </c>
      <c r="M6" s="278"/>
      <c r="N6" s="37">
        <v>5</v>
      </c>
      <c r="O6" s="19"/>
      <c r="P6" s="281">
        <v>6</v>
      </c>
      <c r="Q6" s="280"/>
      <c r="T6" s="251">
        <v>7</v>
      </c>
      <c r="U6" s="252"/>
    </row>
    <row r="7" spans="1:21" ht="12.75">
      <c r="A7" s="271"/>
      <c r="B7" s="272"/>
      <c r="C7" s="272"/>
      <c r="D7" s="275" t="s">
        <v>65</v>
      </c>
      <c r="E7" s="276"/>
      <c r="F7" s="253" t="s">
        <v>59</v>
      </c>
      <c r="G7" s="254"/>
      <c r="H7" s="14"/>
      <c r="I7" s="15"/>
      <c r="J7" s="14"/>
      <c r="K7" s="15"/>
      <c r="L7" s="14"/>
      <c r="M7" s="36"/>
      <c r="N7" s="38"/>
      <c r="O7" s="20"/>
      <c r="P7" s="22"/>
      <c r="Q7" s="23"/>
      <c r="T7" s="25"/>
      <c r="U7" s="92"/>
    </row>
    <row r="8" spans="1:21" ht="21" customHeight="1">
      <c r="A8" s="273"/>
      <c r="B8" s="274"/>
      <c r="C8" s="274"/>
      <c r="D8" s="43" t="s">
        <v>8</v>
      </c>
      <c r="E8" s="44" t="s">
        <v>9</v>
      </c>
      <c r="F8" s="3" t="s">
        <v>8</v>
      </c>
      <c r="G8" s="2" t="s">
        <v>9</v>
      </c>
      <c r="H8" s="1" t="s">
        <v>8</v>
      </c>
      <c r="I8" s="2" t="s">
        <v>9</v>
      </c>
      <c r="J8" s="9" t="s">
        <v>8</v>
      </c>
      <c r="K8" s="2" t="s">
        <v>9</v>
      </c>
      <c r="L8" s="9" t="s">
        <v>8</v>
      </c>
      <c r="M8" s="3" t="s">
        <v>9</v>
      </c>
      <c r="N8" s="39" t="s">
        <v>8</v>
      </c>
      <c r="O8" s="21" t="s">
        <v>9</v>
      </c>
      <c r="P8" s="17" t="s">
        <v>8</v>
      </c>
      <c r="Q8" s="16" t="s">
        <v>9</v>
      </c>
      <c r="T8" s="26" t="s">
        <v>8</v>
      </c>
      <c r="U8" s="93" t="s">
        <v>9</v>
      </c>
    </row>
    <row r="9" spans="1:21" ht="22.5" customHeight="1">
      <c r="A9" s="177" t="s">
        <v>45</v>
      </c>
      <c r="B9" s="178"/>
      <c r="C9" s="179"/>
      <c r="D9" s="109">
        <f>SUM(D10:D14)</f>
        <v>1759</v>
      </c>
      <c r="E9" s="110">
        <f>SUM(E10:E14)</f>
        <v>126251</v>
      </c>
      <c r="F9" s="111">
        <f aca="true" t="shared" si="0" ref="F9:G14">SUM(H9,J9,L9)</f>
        <v>1485</v>
      </c>
      <c r="G9" s="112">
        <f>SUM(I9,K9,M9)</f>
        <v>127488</v>
      </c>
      <c r="H9" s="113">
        <f aca="true" t="shared" si="1" ref="H9:Q9">SUM(H10:H14)</f>
        <v>1328</v>
      </c>
      <c r="I9" s="114">
        <f t="shared" si="1"/>
        <v>116034</v>
      </c>
      <c r="J9" s="113">
        <f t="shared" si="1"/>
        <v>139</v>
      </c>
      <c r="K9" s="114">
        <f t="shared" si="1"/>
        <v>9687</v>
      </c>
      <c r="L9" s="113">
        <f t="shared" si="1"/>
        <v>18</v>
      </c>
      <c r="M9" s="115">
        <f t="shared" si="1"/>
        <v>1767</v>
      </c>
      <c r="N9" s="116">
        <f t="shared" si="1"/>
        <v>159</v>
      </c>
      <c r="O9" s="117">
        <f t="shared" si="1"/>
        <v>7220</v>
      </c>
      <c r="P9" s="118">
        <f t="shared" si="1"/>
        <v>35</v>
      </c>
      <c r="Q9" s="119">
        <f t="shared" si="1"/>
        <v>1597</v>
      </c>
      <c r="R9" s="120"/>
      <c r="S9" s="120"/>
      <c r="T9" s="121">
        <f>SUM(T10:T14)</f>
        <v>396</v>
      </c>
      <c r="U9" s="122">
        <f>SUM(U10:U14)</f>
        <v>8620</v>
      </c>
    </row>
    <row r="10" spans="1:21" ht="12.75">
      <c r="A10" s="180" t="s">
        <v>46</v>
      </c>
      <c r="B10" s="181"/>
      <c r="C10" s="182"/>
      <c r="D10" s="45">
        <f aca="true" t="shared" si="2" ref="D10:E14">SUM(H10,P10,T10)</f>
        <v>413</v>
      </c>
      <c r="E10" s="46">
        <f t="shared" si="2"/>
        <v>40129</v>
      </c>
      <c r="F10" s="10">
        <f t="shared" si="0"/>
        <v>350</v>
      </c>
      <c r="G10" s="11">
        <f t="shared" si="0"/>
        <v>39569</v>
      </c>
      <c r="H10" s="7">
        <v>314</v>
      </c>
      <c r="I10" s="4">
        <v>36973</v>
      </c>
      <c r="J10" s="7">
        <v>35</v>
      </c>
      <c r="K10" s="4">
        <v>2563</v>
      </c>
      <c r="L10" s="7">
        <v>1</v>
      </c>
      <c r="M10" s="5">
        <v>33</v>
      </c>
      <c r="N10" s="18">
        <v>72</v>
      </c>
      <c r="O10" s="24">
        <v>3835</v>
      </c>
      <c r="P10" s="40">
        <v>14</v>
      </c>
      <c r="Q10" s="24">
        <v>828</v>
      </c>
      <c r="R10" s="6"/>
      <c r="S10" s="6"/>
      <c r="T10" s="18">
        <v>85</v>
      </c>
      <c r="U10" s="94">
        <v>2328</v>
      </c>
    </row>
    <row r="11" spans="1:21" ht="12.75">
      <c r="A11" s="266">
        <v>59</v>
      </c>
      <c r="B11" s="267"/>
      <c r="C11" s="268"/>
      <c r="D11" s="45">
        <f t="shared" si="2"/>
        <v>161</v>
      </c>
      <c r="E11" s="46">
        <f t="shared" si="2"/>
        <v>12337</v>
      </c>
      <c r="F11" s="10">
        <f t="shared" si="0"/>
        <v>128</v>
      </c>
      <c r="G11" s="11">
        <f t="shared" si="0"/>
        <v>13021</v>
      </c>
      <c r="H11" s="7">
        <v>108</v>
      </c>
      <c r="I11" s="4">
        <v>11408</v>
      </c>
      <c r="J11" s="7">
        <v>18</v>
      </c>
      <c r="K11" s="4">
        <v>1432</v>
      </c>
      <c r="L11" s="7">
        <v>2</v>
      </c>
      <c r="M11" s="5">
        <v>181</v>
      </c>
      <c r="N11" s="18">
        <v>7</v>
      </c>
      <c r="O11" s="24">
        <v>277</v>
      </c>
      <c r="P11" s="40"/>
      <c r="Q11" s="24"/>
      <c r="R11" s="6"/>
      <c r="S11" s="6"/>
      <c r="T11" s="18">
        <v>53</v>
      </c>
      <c r="U11" s="94">
        <v>929</v>
      </c>
    </row>
    <row r="12" spans="1:21" ht="12.75">
      <c r="A12" s="183">
        <v>60</v>
      </c>
      <c r="B12" s="172"/>
      <c r="C12" s="173"/>
      <c r="D12" s="45">
        <f t="shared" si="2"/>
        <v>438</v>
      </c>
      <c r="E12" s="46">
        <f t="shared" si="2"/>
        <v>33455</v>
      </c>
      <c r="F12" s="10">
        <f t="shared" si="0"/>
        <v>425</v>
      </c>
      <c r="G12" s="11">
        <f t="shared" si="0"/>
        <v>35132</v>
      </c>
      <c r="H12" s="7">
        <v>376</v>
      </c>
      <c r="I12" s="4">
        <v>31590</v>
      </c>
      <c r="J12" s="7">
        <v>44</v>
      </c>
      <c r="K12" s="4">
        <v>3167</v>
      </c>
      <c r="L12" s="7">
        <v>5</v>
      </c>
      <c r="M12" s="5">
        <v>375</v>
      </c>
      <c r="N12" s="18">
        <v>36</v>
      </c>
      <c r="O12" s="24">
        <v>1432</v>
      </c>
      <c r="P12" s="40">
        <v>8</v>
      </c>
      <c r="Q12" s="24">
        <v>284</v>
      </c>
      <c r="R12" s="6"/>
      <c r="S12" s="6"/>
      <c r="T12" s="18">
        <v>54</v>
      </c>
      <c r="U12" s="94">
        <v>1581</v>
      </c>
    </row>
    <row r="13" spans="1:21" ht="12.75">
      <c r="A13" s="266">
        <v>62</v>
      </c>
      <c r="B13" s="267"/>
      <c r="C13" s="268"/>
      <c r="D13" s="45">
        <f t="shared" si="2"/>
        <v>321</v>
      </c>
      <c r="E13" s="46">
        <f t="shared" si="2"/>
        <v>16940</v>
      </c>
      <c r="F13" s="10">
        <f t="shared" si="0"/>
        <v>230</v>
      </c>
      <c r="G13" s="11">
        <f t="shared" si="0"/>
        <v>16648</v>
      </c>
      <c r="H13" s="7">
        <v>201</v>
      </c>
      <c r="I13" s="4">
        <v>14510</v>
      </c>
      <c r="J13" s="7">
        <v>26</v>
      </c>
      <c r="K13" s="4">
        <v>1790</v>
      </c>
      <c r="L13" s="7">
        <v>3</v>
      </c>
      <c r="M13" s="5">
        <v>348</v>
      </c>
      <c r="N13" s="18">
        <v>21</v>
      </c>
      <c r="O13" s="24">
        <v>704</v>
      </c>
      <c r="P13" s="40">
        <v>7</v>
      </c>
      <c r="Q13" s="24">
        <v>243</v>
      </c>
      <c r="R13" s="6"/>
      <c r="S13" s="6"/>
      <c r="T13" s="18">
        <v>113</v>
      </c>
      <c r="U13" s="94">
        <v>2187</v>
      </c>
    </row>
    <row r="14" spans="1:21" ht="12.75">
      <c r="A14" s="266">
        <v>80</v>
      </c>
      <c r="B14" s="267"/>
      <c r="C14" s="268"/>
      <c r="D14" s="45">
        <f t="shared" si="2"/>
        <v>426</v>
      </c>
      <c r="E14" s="46">
        <f t="shared" si="2"/>
        <v>23390</v>
      </c>
      <c r="F14" s="10">
        <f t="shared" si="0"/>
        <v>352</v>
      </c>
      <c r="G14" s="11">
        <f t="shared" si="0"/>
        <v>23118</v>
      </c>
      <c r="H14" s="7">
        <v>329</v>
      </c>
      <c r="I14" s="4">
        <v>21553</v>
      </c>
      <c r="J14" s="7">
        <v>16</v>
      </c>
      <c r="K14" s="4">
        <v>735</v>
      </c>
      <c r="L14" s="7">
        <v>7</v>
      </c>
      <c r="M14" s="5">
        <v>830</v>
      </c>
      <c r="N14" s="18">
        <v>23</v>
      </c>
      <c r="O14" s="24">
        <v>972</v>
      </c>
      <c r="P14" s="40">
        <v>6</v>
      </c>
      <c r="Q14" s="24">
        <v>242</v>
      </c>
      <c r="R14" s="6"/>
      <c r="S14" s="6"/>
      <c r="T14" s="18">
        <v>91</v>
      </c>
      <c r="U14" s="94">
        <v>1595</v>
      </c>
    </row>
    <row r="15" spans="1:21" ht="12.75">
      <c r="A15" s="177" t="s">
        <v>47</v>
      </c>
      <c r="B15" s="178"/>
      <c r="C15" s="179"/>
      <c r="D15" s="123">
        <f>SUM(D16:D20)</f>
        <v>1958</v>
      </c>
      <c r="E15" s="124">
        <f>SUM(E16:E20)</f>
        <v>148457</v>
      </c>
      <c r="F15" s="125">
        <f>SUM(F16:F20)</f>
        <v>1657</v>
      </c>
      <c r="G15" s="126">
        <f>SUM(G16:G20)</f>
        <v>155326</v>
      </c>
      <c r="H15" s="127">
        <f aca="true" t="shared" si="3" ref="H15:M15">SUM(H16:H20)</f>
        <v>1406</v>
      </c>
      <c r="I15" s="128">
        <f t="shared" si="3"/>
        <v>137956</v>
      </c>
      <c r="J15" s="127">
        <f t="shared" si="3"/>
        <v>204</v>
      </c>
      <c r="K15" s="128">
        <f t="shared" si="3"/>
        <v>10778</v>
      </c>
      <c r="L15" s="127">
        <f t="shared" si="3"/>
        <v>47</v>
      </c>
      <c r="M15" s="129">
        <f t="shared" si="3"/>
        <v>6592</v>
      </c>
      <c r="N15" s="130">
        <f>SUM(N16:N20)</f>
        <v>54</v>
      </c>
      <c r="O15" s="131">
        <f>SUM(O16:O20)</f>
        <v>2043</v>
      </c>
      <c r="P15" s="118">
        <f>SUM(P16:P20)</f>
        <v>16</v>
      </c>
      <c r="Q15" s="119">
        <f>SUM(Q16:Q20)</f>
        <v>636</v>
      </c>
      <c r="R15" s="132"/>
      <c r="S15" s="132"/>
      <c r="T15" s="121">
        <f>SUM(T16:T20)</f>
        <v>536</v>
      </c>
      <c r="U15" s="133">
        <f>SUM(U16:U20)</f>
        <v>9865</v>
      </c>
    </row>
    <row r="16" spans="1:21" ht="12.75">
      <c r="A16" s="184">
        <v>14</v>
      </c>
      <c r="B16" s="185"/>
      <c r="C16" s="186"/>
      <c r="D16" s="45">
        <f aca="true" t="shared" si="4" ref="D16:E20">SUM(H16,P16,T16)</f>
        <v>267</v>
      </c>
      <c r="E16" s="46">
        <f t="shared" si="4"/>
        <v>17578</v>
      </c>
      <c r="F16" s="10">
        <f aca="true" t="shared" si="5" ref="F16:F25">SUM(H16,J16,L16)</f>
        <v>224</v>
      </c>
      <c r="G16" s="11">
        <f aca="true" t="shared" si="6" ref="G16:G25">SUM(I16,K16,M16)</f>
        <v>18456</v>
      </c>
      <c r="H16" s="7">
        <v>177</v>
      </c>
      <c r="I16" s="4">
        <v>15938</v>
      </c>
      <c r="J16" s="7">
        <v>38</v>
      </c>
      <c r="K16" s="4">
        <v>1943</v>
      </c>
      <c r="L16" s="7">
        <v>9</v>
      </c>
      <c r="M16" s="5">
        <v>575</v>
      </c>
      <c r="N16" s="18">
        <v>5</v>
      </c>
      <c r="O16" s="24">
        <v>248</v>
      </c>
      <c r="P16" s="40">
        <v>2</v>
      </c>
      <c r="Q16" s="24">
        <v>98</v>
      </c>
      <c r="R16" s="6"/>
      <c r="S16" s="6"/>
      <c r="T16" s="18">
        <v>88</v>
      </c>
      <c r="U16" s="94">
        <v>1542</v>
      </c>
    </row>
    <row r="17" spans="1:21" ht="12.75">
      <c r="A17" s="184">
        <v>27</v>
      </c>
      <c r="B17" s="185"/>
      <c r="C17" s="186"/>
      <c r="D17" s="45">
        <f t="shared" si="4"/>
        <v>619</v>
      </c>
      <c r="E17" s="46">
        <f t="shared" si="4"/>
        <v>58008</v>
      </c>
      <c r="F17" s="10">
        <f t="shared" si="5"/>
        <v>580</v>
      </c>
      <c r="G17" s="11">
        <f t="shared" si="6"/>
        <v>63477</v>
      </c>
      <c r="H17" s="7">
        <v>500</v>
      </c>
      <c r="I17" s="4">
        <v>55531</v>
      </c>
      <c r="J17" s="7">
        <v>68</v>
      </c>
      <c r="K17" s="4">
        <v>3611</v>
      </c>
      <c r="L17" s="7">
        <v>12</v>
      </c>
      <c r="M17" s="5">
        <v>4335</v>
      </c>
      <c r="N17" s="18">
        <v>21</v>
      </c>
      <c r="O17" s="24">
        <v>747</v>
      </c>
      <c r="P17" s="40">
        <v>5</v>
      </c>
      <c r="Q17" s="24">
        <v>166</v>
      </c>
      <c r="R17" s="6"/>
      <c r="S17" s="6"/>
      <c r="T17" s="18">
        <v>114</v>
      </c>
      <c r="U17" s="94">
        <v>2311</v>
      </c>
    </row>
    <row r="18" spans="1:21" ht="12.75">
      <c r="A18" s="171">
        <v>50</v>
      </c>
      <c r="B18" s="172"/>
      <c r="C18" s="173"/>
      <c r="D18" s="45">
        <f t="shared" si="4"/>
        <v>139</v>
      </c>
      <c r="E18" s="46">
        <f t="shared" si="4"/>
        <v>8726</v>
      </c>
      <c r="F18" s="10">
        <f t="shared" si="5"/>
        <v>113</v>
      </c>
      <c r="G18" s="11">
        <f t="shared" si="6"/>
        <v>8716</v>
      </c>
      <c r="H18" s="7">
        <v>99</v>
      </c>
      <c r="I18" s="4">
        <v>8026</v>
      </c>
      <c r="J18" s="7">
        <v>13</v>
      </c>
      <c r="K18" s="4">
        <v>663</v>
      </c>
      <c r="L18" s="7">
        <v>1</v>
      </c>
      <c r="M18" s="5">
        <v>27</v>
      </c>
      <c r="N18" s="18">
        <v>2</v>
      </c>
      <c r="O18" s="24">
        <v>68</v>
      </c>
      <c r="P18" s="40"/>
      <c r="Q18" s="24"/>
      <c r="R18" s="6"/>
      <c r="S18" s="6"/>
      <c r="T18" s="18">
        <v>40</v>
      </c>
      <c r="U18" s="94">
        <v>700</v>
      </c>
    </row>
    <row r="19" spans="1:21" ht="12.75">
      <c r="A19" s="184">
        <v>61</v>
      </c>
      <c r="B19" s="185"/>
      <c r="C19" s="186"/>
      <c r="D19" s="45">
        <f t="shared" si="4"/>
        <v>436</v>
      </c>
      <c r="E19" s="46">
        <f t="shared" si="4"/>
        <v>36754</v>
      </c>
      <c r="F19" s="10">
        <f t="shared" si="5"/>
        <v>358</v>
      </c>
      <c r="G19" s="11">
        <f t="shared" si="6"/>
        <v>37721</v>
      </c>
      <c r="H19" s="7">
        <v>306</v>
      </c>
      <c r="I19" s="4">
        <v>34218</v>
      </c>
      <c r="J19" s="7">
        <v>44</v>
      </c>
      <c r="K19" s="4">
        <v>2798</v>
      </c>
      <c r="L19" s="7">
        <v>8</v>
      </c>
      <c r="M19" s="5">
        <v>705</v>
      </c>
      <c r="N19" s="18">
        <v>18</v>
      </c>
      <c r="O19" s="24">
        <v>730</v>
      </c>
      <c r="P19" s="40">
        <v>6</v>
      </c>
      <c r="Q19" s="24">
        <v>280</v>
      </c>
      <c r="R19" s="6"/>
      <c r="S19" s="6"/>
      <c r="T19" s="18">
        <v>124</v>
      </c>
      <c r="U19" s="94">
        <v>2256</v>
      </c>
    </row>
    <row r="20" spans="1:21" ht="12.75">
      <c r="A20" s="184">
        <v>76</v>
      </c>
      <c r="B20" s="185"/>
      <c r="C20" s="186"/>
      <c r="D20" s="45">
        <f t="shared" si="4"/>
        <v>497</v>
      </c>
      <c r="E20" s="46">
        <f t="shared" si="4"/>
        <v>27391</v>
      </c>
      <c r="F20" s="10">
        <f t="shared" si="5"/>
        <v>382</v>
      </c>
      <c r="G20" s="11">
        <f t="shared" si="6"/>
        <v>26956</v>
      </c>
      <c r="H20" s="7">
        <v>324</v>
      </c>
      <c r="I20" s="4">
        <v>24243</v>
      </c>
      <c r="J20" s="7">
        <v>41</v>
      </c>
      <c r="K20" s="4">
        <v>1763</v>
      </c>
      <c r="L20" s="7">
        <v>17</v>
      </c>
      <c r="M20" s="5">
        <v>950</v>
      </c>
      <c r="N20" s="18">
        <v>8</v>
      </c>
      <c r="O20" s="24">
        <v>250</v>
      </c>
      <c r="P20" s="40">
        <v>3</v>
      </c>
      <c r="Q20" s="24">
        <v>92</v>
      </c>
      <c r="R20" s="6"/>
      <c r="S20" s="6"/>
      <c r="T20" s="18">
        <v>170</v>
      </c>
      <c r="U20" s="94">
        <v>3056</v>
      </c>
    </row>
    <row r="21" spans="1:21" ht="22.5" customHeight="1">
      <c r="A21" s="177" t="s">
        <v>52</v>
      </c>
      <c r="B21" s="178"/>
      <c r="C21" s="179"/>
      <c r="D21" s="109">
        <f>SUM(D22:D25)</f>
        <v>1467</v>
      </c>
      <c r="E21" s="134">
        <f>SUM(E22:E25)</f>
        <v>170008</v>
      </c>
      <c r="F21" s="135">
        <f t="shared" si="5"/>
        <v>1590</v>
      </c>
      <c r="G21" s="136">
        <f t="shared" si="6"/>
        <v>178318</v>
      </c>
      <c r="H21" s="113">
        <f aca="true" t="shared" si="7" ref="H21:M21">SUM(H22:H25)</f>
        <v>1367</v>
      </c>
      <c r="I21" s="114">
        <f t="shared" si="7"/>
        <v>166557</v>
      </c>
      <c r="J21" s="113">
        <f t="shared" si="7"/>
        <v>193</v>
      </c>
      <c r="K21" s="114">
        <f t="shared" si="7"/>
        <v>10309</v>
      </c>
      <c r="L21" s="113">
        <f t="shared" si="7"/>
        <v>30</v>
      </c>
      <c r="M21" s="115">
        <f t="shared" si="7"/>
        <v>1452</v>
      </c>
      <c r="N21" s="130">
        <f>SUM(N22:N25)</f>
        <v>84</v>
      </c>
      <c r="O21" s="131">
        <f>SUM(O22:O25)</f>
        <v>3965</v>
      </c>
      <c r="P21" s="118">
        <f>SUM(P22:P25)</f>
        <v>12</v>
      </c>
      <c r="Q21" s="119">
        <f>SUM(Q22:Q25)</f>
        <v>641</v>
      </c>
      <c r="R21" s="132"/>
      <c r="S21" s="132"/>
      <c r="T21" s="130">
        <f>SUM(T22:T25)</f>
        <v>88</v>
      </c>
      <c r="U21" s="137">
        <f>SUM(U22:U25)</f>
        <v>2810</v>
      </c>
    </row>
    <row r="22" spans="1:21" ht="12.75">
      <c r="A22" s="180" t="s">
        <v>17</v>
      </c>
      <c r="B22" s="181"/>
      <c r="C22" s="182"/>
      <c r="D22" s="45">
        <f aca="true" t="shared" si="8" ref="D22:E25">SUM(H22,P22,T22)</f>
        <v>301</v>
      </c>
      <c r="E22" s="46">
        <f t="shared" si="8"/>
        <v>34996</v>
      </c>
      <c r="F22" s="10">
        <f t="shared" si="5"/>
        <v>311</v>
      </c>
      <c r="G22" s="11">
        <f t="shared" si="6"/>
        <v>36106</v>
      </c>
      <c r="H22" s="7">
        <v>273</v>
      </c>
      <c r="I22" s="4">
        <v>33779</v>
      </c>
      <c r="J22" s="7">
        <v>33</v>
      </c>
      <c r="K22" s="4">
        <v>2133</v>
      </c>
      <c r="L22" s="7">
        <v>5</v>
      </c>
      <c r="M22" s="5">
        <v>194</v>
      </c>
      <c r="N22" s="18">
        <v>16</v>
      </c>
      <c r="O22" s="24">
        <v>1053</v>
      </c>
      <c r="P22" s="40">
        <v>5</v>
      </c>
      <c r="Q22" s="24">
        <v>326</v>
      </c>
      <c r="R22" s="6"/>
      <c r="S22" s="6"/>
      <c r="T22" s="18">
        <v>23</v>
      </c>
      <c r="U22" s="94">
        <v>891</v>
      </c>
    </row>
    <row r="23" spans="1:21" ht="12.75">
      <c r="A23" s="180" t="s">
        <v>18</v>
      </c>
      <c r="B23" s="181"/>
      <c r="C23" s="182"/>
      <c r="D23" s="45">
        <f t="shared" si="8"/>
        <v>324</v>
      </c>
      <c r="E23" s="46">
        <f t="shared" si="8"/>
        <v>36484</v>
      </c>
      <c r="F23" s="10">
        <f t="shared" si="5"/>
        <v>367</v>
      </c>
      <c r="G23" s="11">
        <f t="shared" si="6"/>
        <v>39136</v>
      </c>
      <c r="H23" s="7">
        <v>311</v>
      </c>
      <c r="I23" s="4">
        <v>36021</v>
      </c>
      <c r="J23" s="7">
        <v>44</v>
      </c>
      <c r="K23" s="4">
        <v>2562</v>
      </c>
      <c r="L23" s="7">
        <v>12</v>
      </c>
      <c r="M23" s="5">
        <v>553</v>
      </c>
      <c r="N23" s="18">
        <v>25</v>
      </c>
      <c r="O23" s="24">
        <v>1070</v>
      </c>
      <c r="P23" s="40">
        <v>1</v>
      </c>
      <c r="Q23" s="24">
        <v>39</v>
      </c>
      <c r="R23" s="6"/>
      <c r="S23" s="6"/>
      <c r="T23" s="18">
        <v>12</v>
      </c>
      <c r="U23" s="94">
        <v>424</v>
      </c>
    </row>
    <row r="24" spans="1:21" ht="12.75">
      <c r="A24" s="180" t="s">
        <v>19</v>
      </c>
      <c r="B24" s="181"/>
      <c r="C24" s="182"/>
      <c r="D24" s="45">
        <f t="shared" si="8"/>
        <v>395</v>
      </c>
      <c r="E24" s="46">
        <f t="shared" si="8"/>
        <v>46584</v>
      </c>
      <c r="F24" s="10">
        <f t="shared" si="5"/>
        <v>440</v>
      </c>
      <c r="G24" s="11">
        <f t="shared" si="6"/>
        <v>49743</v>
      </c>
      <c r="H24" s="7">
        <v>368</v>
      </c>
      <c r="I24" s="4">
        <v>45867</v>
      </c>
      <c r="J24" s="7">
        <v>64</v>
      </c>
      <c r="K24" s="4">
        <v>3365</v>
      </c>
      <c r="L24" s="7">
        <v>8</v>
      </c>
      <c r="M24" s="5">
        <v>511</v>
      </c>
      <c r="N24" s="18">
        <v>18</v>
      </c>
      <c r="O24" s="24">
        <v>779</v>
      </c>
      <c r="P24" s="40">
        <v>4</v>
      </c>
      <c r="Q24" s="24">
        <v>184</v>
      </c>
      <c r="R24" s="6"/>
      <c r="S24" s="6"/>
      <c r="T24" s="18">
        <v>23</v>
      </c>
      <c r="U24" s="94">
        <v>533</v>
      </c>
    </row>
    <row r="25" spans="1:21" ht="12.75">
      <c r="A25" s="180" t="s">
        <v>20</v>
      </c>
      <c r="B25" s="181"/>
      <c r="C25" s="182"/>
      <c r="D25" s="45">
        <f t="shared" si="8"/>
        <v>447</v>
      </c>
      <c r="E25" s="46">
        <f t="shared" si="8"/>
        <v>51944</v>
      </c>
      <c r="F25" s="10">
        <f t="shared" si="5"/>
        <v>472</v>
      </c>
      <c r="G25" s="11">
        <f t="shared" si="6"/>
        <v>53333</v>
      </c>
      <c r="H25" s="7">
        <v>415</v>
      </c>
      <c r="I25" s="4">
        <v>50890</v>
      </c>
      <c r="J25" s="7">
        <v>52</v>
      </c>
      <c r="K25" s="4">
        <v>2249</v>
      </c>
      <c r="L25" s="7">
        <v>5</v>
      </c>
      <c r="M25" s="5">
        <v>194</v>
      </c>
      <c r="N25" s="18">
        <v>25</v>
      </c>
      <c r="O25" s="24">
        <v>1063</v>
      </c>
      <c r="P25" s="40">
        <v>2</v>
      </c>
      <c r="Q25" s="24">
        <v>92</v>
      </c>
      <c r="R25" s="6"/>
      <c r="S25" s="6"/>
      <c r="T25" s="18">
        <v>30</v>
      </c>
      <c r="U25" s="94">
        <v>962</v>
      </c>
    </row>
    <row r="26" spans="1:21" ht="21.75" customHeight="1">
      <c r="A26" s="177" t="s">
        <v>44</v>
      </c>
      <c r="B26" s="178"/>
      <c r="C26" s="179"/>
      <c r="D26" s="109">
        <f>SUM(D27:D32)</f>
        <v>1045</v>
      </c>
      <c r="E26" s="134">
        <f>SUM(E27:E32)</f>
        <v>108191</v>
      </c>
      <c r="F26" s="127">
        <f aca="true" t="shared" si="9" ref="F26:M26">SUM(F27:F32)</f>
        <v>1047</v>
      </c>
      <c r="G26" s="138">
        <f t="shared" si="9"/>
        <v>112729</v>
      </c>
      <c r="H26" s="113">
        <f t="shared" si="9"/>
        <v>903</v>
      </c>
      <c r="I26" s="114">
        <f t="shared" si="9"/>
        <v>103690</v>
      </c>
      <c r="J26" s="113">
        <f t="shared" si="9"/>
        <v>119</v>
      </c>
      <c r="K26" s="114">
        <f t="shared" si="9"/>
        <v>7715</v>
      </c>
      <c r="L26" s="113">
        <f t="shared" si="9"/>
        <v>25</v>
      </c>
      <c r="M26" s="115">
        <f t="shared" si="9"/>
        <v>1324</v>
      </c>
      <c r="N26" s="130">
        <f>SUM(N27:N32)</f>
        <v>44</v>
      </c>
      <c r="O26" s="131">
        <f>SUM(O27:O32)</f>
        <v>1605</v>
      </c>
      <c r="P26" s="118">
        <f>SUM(P27:P32)</f>
        <v>9</v>
      </c>
      <c r="Q26" s="119">
        <f>SUM(Q27:Q32)</f>
        <v>363</v>
      </c>
      <c r="R26" s="132"/>
      <c r="S26" s="132"/>
      <c r="T26" s="130">
        <f>SUM(T27:T32)</f>
        <v>133</v>
      </c>
      <c r="U26" s="137">
        <f>SUM(U27:U32)</f>
        <v>4138</v>
      </c>
    </row>
    <row r="27" spans="1:21" ht="12.75">
      <c r="A27" s="184">
        <v>54</v>
      </c>
      <c r="B27" s="185"/>
      <c r="C27" s="186"/>
      <c r="D27" s="45">
        <f aca="true" t="shared" si="10" ref="D27:E32">SUM(H27,P27,T27)</f>
        <v>227</v>
      </c>
      <c r="E27" s="46">
        <f t="shared" si="10"/>
        <v>20363</v>
      </c>
      <c r="F27" s="10">
        <f aca="true" t="shared" si="11" ref="F27:G32">SUM(H27,J27,L27)</f>
        <v>235</v>
      </c>
      <c r="G27" s="11">
        <f t="shared" si="11"/>
        <v>21862</v>
      </c>
      <c r="H27" s="7">
        <v>205</v>
      </c>
      <c r="I27" s="4">
        <v>19716</v>
      </c>
      <c r="J27" s="7">
        <v>27</v>
      </c>
      <c r="K27" s="4">
        <v>2029</v>
      </c>
      <c r="L27" s="7">
        <v>3</v>
      </c>
      <c r="M27" s="5">
        <v>117</v>
      </c>
      <c r="N27" s="18">
        <v>11</v>
      </c>
      <c r="O27" s="24">
        <v>403</v>
      </c>
      <c r="P27" s="40">
        <v>2</v>
      </c>
      <c r="Q27" s="24">
        <v>96</v>
      </c>
      <c r="R27" s="6"/>
      <c r="S27" s="6"/>
      <c r="T27" s="18">
        <v>20</v>
      </c>
      <c r="U27" s="94">
        <v>551</v>
      </c>
    </row>
    <row r="28" spans="1:21" ht="12.75">
      <c r="A28" s="184">
        <v>55</v>
      </c>
      <c r="B28" s="185"/>
      <c r="C28" s="186"/>
      <c r="D28" s="45">
        <f t="shared" si="10"/>
        <v>230</v>
      </c>
      <c r="E28" s="46">
        <f t="shared" si="10"/>
        <v>21884</v>
      </c>
      <c r="F28" s="10">
        <f t="shared" si="11"/>
        <v>243</v>
      </c>
      <c r="G28" s="11">
        <f t="shared" si="11"/>
        <v>23184</v>
      </c>
      <c r="H28" s="7">
        <v>197</v>
      </c>
      <c r="I28" s="4">
        <v>20729</v>
      </c>
      <c r="J28" s="7">
        <v>37</v>
      </c>
      <c r="K28" s="4">
        <v>2052</v>
      </c>
      <c r="L28" s="7">
        <v>9</v>
      </c>
      <c r="M28" s="5">
        <v>403</v>
      </c>
      <c r="N28" s="18">
        <v>11</v>
      </c>
      <c r="O28" s="24">
        <v>423</v>
      </c>
      <c r="P28" s="40">
        <v>2</v>
      </c>
      <c r="Q28" s="24">
        <v>72</v>
      </c>
      <c r="R28" s="6"/>
      <c r="S28" s="6"/>
      <c r="T28" s="18">
        <v>31</v>
      </c>
      <c r="U28" s="94">
        <v>1083</v>
      </c>
    </row>
    <row r="29" spans="1:21" ht="12.75">
      <c r="A29" s="171">
        <v>57</v>
      </c>
      <c r="B29" s="172"/>
      <c r="C29" s="173"/>
      <c r="D29" s="45">
        <f t="shared" si="10"/>
        <v>230</v>
      </c>
      <c r="E29" s="46">
        <f t="shared" si="10"/>
        <v>23316</v>
      </c>
      <c r="F29" s="10">
        <f t="shared" si="11"/>
        <v>240</v>
      </c>
      <c r="G29" s="11">
        <f t="shared" si="11"/>
        <v>24999</v>
      </c>
      <c r="H29" s="7">
        <v>204</v>
      </c>
      <c r="I29" s="4">
        <v>22556</v>
      </c>
      <c r="J29" s="7">
        <v>33</v>
      </c>
      <c r="K29" s="4">
        <v>2191</v>
      </c>
      <c r="L29" s="7">
        <v>3</v>
      </c>
      <c r="M29" s="5">
        <v>252</v>
      </c>
      <c r="N29" s="18">
        <v>11</v>
      </c>
      <c r="O29" s="24">
        <v>368</v>
      </c>
      <c r="P29" s="40">
        <v>4</v>
      </c>
      <c r="Q29" s="24">
        <v>141</v>
      </c>
      <c r="R29" s="6"/>
      <c r="S29" s="6"/>
      <c r="T29" s="18">
        <v>22</v>
      </c>
      <c r="U29" s="94">
        <v>619</v>
      </c>
    </row>
    <row r="30" spans="1:21" ht="12.75">
      <c r="A30" s="171">
        <v>67</v>
      </c>
      <c r="B30" s="172"/>
      <c r="C30" s="173"/>
      <c r="D30" s="45">
        <f t="shared" si="10"/>
        <v>83</v>
      </c>
      <c r="E30" s="46">
        <f t="shared" si="10"/>
        <v>17594</v>
      </c>
      <c r="F30" s="10">
        <f t="shared" si="11"/>
        <v>81</v>
      </c>
      <c r="G30" s="11">
        <f t="shared" si="11"/>
        <v>17683</v>
      </c>
      <c r="H30" s="7">
        <v>72</v>
      </c>
      <c r="I30" s="4">
        <v>17223</v>
      </c>
      <c r="J30" s="7">
        <v>8</v>
      </c>
      <c r="K30" s="4">
        <v>415</v>
      </c>
      <c r="L30" s="7">
        <v>1</v>
      </c>
      <c r="M30" s="5">
        <v>45</v>
      </c>
      <c r="N30" s="18">
        <v>1</v>
      </c>
      <c r="O30" s="24">
        <v>29</v>
      </c>
      <c r="P30" s="40"/>
      <c r="Q30" s="24"/>
      <c r="R30" s="6"/>
      <c r="S30" s="6"/>
      <c r="T30" s="18">
        <v>11</v>
      </c>
      <c r="U30" s="94">
        <v>371</v>
      </c>
    </row>
    <row r="31" spans="1:21" ht="12.75">
      <c r="A31" s="184">
        <v>68</v>
      </c>
      <c r="B31" s="185"/>
      <c r="C31" s="186"/>
      <c r="D31" s="45">
        <f t="shared" si="10"/>
        <v>76</v>
      </c>
      <c r="E31" s="46">
        <f t="shared" si="10"/>
        <v>4877</v>
      </c>
      <c r="F31" s="10">
        <f t="shared" si="11"/>
        <v>67</v>
      </c>
      <c r="G31" s="11">
        <f t="shared" si="11"/>
        <v>4857</v>
      </c>
      <c r="H31" s="7">
        <v>60</v>
      </c>
      <c r="I31" s="4">
        <v>4358</v>
      </c>
      <c r="J31" s="7">
        <v>6</v>
      </c>
      <c r="K31" s="4">
        <v>455</v>
      </c>
      <c r="L31" s="7">
        <v>1</v>
      </c>
      <c r="M31" s="5">
        <v>44</v>
      </c>
      <c r="N31" s="18"/>
      <c r="O31" s="24"/>
      <c r="P31" s="40"/>
      <c r="Q31" s="24"/>
      <c r="R31" s="6"/>
      <c r="S31" s="6"/>
      <c r="T31" s="18">
        <v>16</v>
      </c>
      <c r="U31" s="94">
        <v>519</v>
      </c>
    </row>
    <row r="32" spans="1:21" ht="12.75">
      <c r="A32" s="184">
        <v>88</v>
      </c>
      <c r="B32" s="185"/>
      <c r="C32" s="186"/>
      <c r="D32" s="45">
        <f t="shared" si="10"/>
        <v>199</v>
      </c>
      <c r="E32" s="46">
        <f t="shared" si="10"/>
        <v>20157</v>
      </c>
      <c r="F32" s="10">
        <f t="shared" si="11"/>
        <v>181</v>
      </c>
      <c r="G32" s="11">
        <f t="shared" si="11"/>
        <v>20144</v>
      </c>
      <c r="H32" s="7">
        <v>165</v>
      </c>
      <c r="I32" s="4">
        <v>19108</v>
      </c>
      <c r="J32" s="7">
        <v>8</v>
      </c>
      <c r="K32" s="4">
        <v>573</v>
      </c>
      <c r="L32" s="7">
        <v>8</v>
      </c>
      <c r="M32" s="5">
        <v>463</v>
      </c>
      <c r="N32" s="18">
        <v>10</v>
      </c>
      <c r="O32" s="24">
        <v>382</v>
      </c>
      <c r="P32" s="40">
        <v>1</v>
      </c>
      <c r="Q32" s="24">
        <v>54</v>
      </c>
      <c r="R32" s="6"/>
      <c r="S32" s="6"/>
      <c r="T32" s="18">
        <v>33</v>
      </c>
      <c r="U32" s="94">
        <v>995</v>
      </c>
    </row>
    <row r="33" spans="1:21" ht="18" customHeight="1">
      <c r="A33" s="177" t="s">
        <v>16</v>
      </c>
      <c r="B33" s="178"/>
      <c r="C33" s="179"/>
      <c r="D33" s="109">
        <f>SUM(D34:D37)</f>
        <v>832</v>
      </c>
      <c r="E33" s="134">
        <f>SUM(E34:E37)</f>
        <v>82583</v>
      </c>
      <c r="F33" s="139">
        <f aca="true" t="shared" si="12" ref="F33:M33">SUM(F34:F37)</f>
        <v>768</v>
      </c>
      <c r="G33" s="114">
        <f t="shared" si="12"/>
        <v>82113</v>
      </c>
      <c r="H33" s="113">
        <f t="shared" si="12"/>
        <v>652</v>
      </c>
      <c r="I33" s="114">
        <f t="shared" si="12"/>
        <v>76452</v>
      </c>
      <c r="J33" s="113">
        <f t="shared" si="12"/>
        <v>107</v>
      </c>
      <c r="K33" s="114">
        <f t="shared" si="12"/>
        <v>5230</v>
      </c>
      <c r="L33" s="113">
        <f t="shared" si="12"/>
        <v>9</v>
      </c>
      <c r="M33" s="115">
        <f t="shared" si="12"/>
        <v>431</v>
      </c>
      <c r="N33" s="130">
        <f>SUM(N34:N37)</f>
        <v>78</v>
      </c>
      <c r="O33" s="131">
        <f>SUM(O34:O37)</f>
        <v>3667</v>
      </c>
      <c r="P33" s="118">
        <f>SUM(P34:P37)</f>
        <v>22</v>
      </c>
      <c r="Q33" s="131">
        <f>SUM(Q34:Q37)</f>
        <v>1122</v>
      </c>
      <c r="R33" s="132"/>
      <c r="S33" s="132"/>
      <c r="T33" s="130">
        <f>SUM(T34:T37)</f>
        <v>158</v>
      </c>
      <c r="U33" s="137">
        <f>SUM(U34:U37)</f>
        <v>5009</v>
      </c>
    </row>
    <row r="34" spans="1:21" ht="12.75">
      <c r="A34" s="184">
        <v>22</v>
      </c>
      <c r="B34" s="185"/>
      <c r="C34" s="186"/>
      <c r="D34" s="45">
        <f aca="true" t="shared" si="13" ref="D34:E37">SUM(H34,P34,T34)</f>
        <v>200</v>
      </c>
      <c r="E34" s="46">
        <f t="shared" si="13"/>
        <v>20993</v>
      </c>
      <c r="F34" s="10">
        <f aca="true" t="shared" si="14" ref="F34:G37">SUM(H34,J34,L34)</f>
        <v>174</v>
      </c>
      <c r="G34" s="11">
        <f t="shared" si="14"/>
        <v>20667</v>
      </c>
      <c r="H34" s="7">
        <v>147</v>
      </c>
      <c r="I34" s="4">
        <v>19149</v>
      </c>
      <c r="J34" s="7">
        <v>25</v>
      </c>
      <c r="K34" s="4">
        <v>1468</v>
      </c>
      <c r="L34" s="7">
        <v>2</v>
      </c>
      <c r="M34" s="5">
        <v>50</v>
      </c>
      <c r="N34" s="18">
        <v>19</v>
      </c>
      <c r="O34" s="24">
        <v>1099</v>
      </c>
      <c r="P34" s="40">
        <v>7</v>
      </c>
      <c r="Q34" s="24">
        <v>345</v>
      </c>
      <c r="R34" s="6"/>
      <c r="S34" s="6"/>
      <c r="T34" s="18">
        <v>46</v>
      </c>
      <c r="U34" s="94">
        <v>1499</v>
      </c>
    </row>
    <row r="35" spans="1:22" ht="12.75">
      <c r="A35" s="184">
        <v>29</v>
      </c>
      <c r="B35" s="185"/>
      <c r="C35" s="186"/>
      <c r="D35" s="45">
        <f t="shared" si="13"/>
        <v>173</v>
      </c>
      <c r="E35" s="46">
        <f t="shared" si="13"/>
        <v>10631</v>
      </c>
      <c r="F35" s="10">
        <f t="shared" si="14"/>
        <v>170</v>
      </c>
      <c r="G35" s="11">
        <f t="shared" si="14"/>
        <v>11082</v>
      </c>
      <c r="H35" s="7">
        <v>135</v>
      </c>
      <c r="I35" s="4">
        <v>9584</v>
      </c>
      <c r="J35" s="7">
        <v>32</v>
      </c>
      <c r="K35" s="4">
        <v>1410</v>
      </c>
      <c r="L35" s="7">
        <v>3</v>
      </c>
      <c r="M35" s="5">
        <v>88</v>
      </c>
      <c r="N35" s="18">
        <v>20</v>
      </c>
      <c r="O35" s="24">
        <v>937</v>
      </c>
      <c r="P35" s="40">
        <v>5</v>
      </c>
      <c r="Q35" s="24">
        <v>229</v>
      </c>
      <c r="R35" s="6"/>
      <c r="S35" s="6"/>
      <c r="T35" s="10">
        <v>33</v>
      </c>
      <c r="U35" s="95">
        <v>818</v>
      </c>
      <c r="V35" s="13"/>
    </row>
    <row r="36" spans="1:21" ht="12.75">
      <c r="A36" s="184">
        <v>35</v>
      </c>
      <c r="B36" s="185"/>
      <c r="C36" s="186"/>
      <c r="D36" s="45">
        <f t="shared" si="13"/>
        <v>207</v>
      </c>
      <c r="E36" s="46">
        <f t="shared" si="13"/>
        <v>26047</v>
      </c>
      <c r="F36" s="10">
        <f t="shared" si="14"/>
        <v>199</v>
      </c>
      <c r="G36" s="11">
        <f t="shared" si="14"/>
        <v>26511</v>
      </c>
      <c r="H36" s="7">
        <v>175</v>
      </c>
      <c r="I36" s="4">
        <v>25016</v>
      </c>
      <c r="J36" s="7">
        <v>22</v>
      </c>
      <c r="K36" s="4">
        <v>1298</v>
      </c>
      <c r="L36" s="7">
        <v>2</v>
      </c>
      <c r="M36" s="5">
        <v>197</v>
      </c>
      <c r="N36" s="18">
        <v>11</v>
      </c>
      <c r="O36" s="24">
        <v>380</v>
      </c>
      <c r="P36" s="40">
        <v>2</v>
      </c>
      <c r="Q36" s="24">
        <v>72</v>
      </c>
      <c r="R36" s="6"/>
      <c r="S36" s="6"/>
      <c r="T36" s="18">
        <v>30</v>
      </c>
      <c r="U36" s="94">
        <v>959</v>
      </c>
    </row>
    <row r="37" spans="1:21" ht="12.75">
      <c r="A37" s="184">
        <v>56</v>
      </c>
      <c r="B37" s="185"/>
      <c r="C37" s="186"/>
      <c r="D37" s="45">
        <f t="shared" si="13"/>
        <v>252</v>
      </c>
      <c r="E37" s="46">
        <f t="shared" si="13"/>
        <v>24912</v>
      </c>
      <c r="F37" s="10">
        <f t="shared" si="14"/>
        <v>225</v>
      </c>
      <c r="G37" s="11">
        <f t="shared" si="14"/>
        <v>23853</v>
      </c>
      <c r="H37" s="7">
        <v>195</v>
      </c>
      <c r="I37" s="4">
        <v>22703</v>
      </c>
      <c r="J37" s="7">
        <v>28</v>
      </c>
      <c r="K37" s="4">
        <v>1054</v>
      </c>
      <c r="L37" s="7">
        <v>2</v>
      </c>
      <c r="M37" s="5">
        <v>96</v>
      </c>
      <c r="N37" s="18">
        <v>28</v>
      </c>
      <c r="O37" s="24">
        <v>1251</v>
      </c>
      <c r="P37" s="40">
        <v>8</v>
      </c>
      <c r="Q37" s="24">
        <v>476</v>
      </c>
      <c r="R37" s="6"/>
      <c r="S37" s="6"/>
      <c r="T37" s="18">
        <v>49</v>
      </c>
      <c r="U37" s="94">
        <v>1733</v>
      </c>
    </row>
    <row r="38" spans="1:21" ht="28.5" customHeight="1">
      <c r="A38" s="177" t="s">
        <v>54</v>
      </c>
      <c r="B38" s="178"/>
      <c r="C38" s="179"/>
      <c r="D38" s="109">
        <f>SUM(D39:D43)</f>
        <v>1509</v>
      </c>
      <c r="E38" s="134">
        <f>SUM(E39:E43)</f>
        <v>132000</v>
      </c>
      <c r="F38" s="140">
        <f>SUM(F39:F43)</f>
        <v>1212</v>
      </c>
      <c r="G38" s="141">
        <f>SUM(G39:G43)</f>
        <v>130102</v>
      </c>
      <c r="H38" s="142">
        <f aca="true" t="shared" si="15" ref="H38:M38">SUM(H39:H43)</f>
        <v>1078</v>
      </c>
      <c r="I38" s="143">
        <f t="shared" si="15"/>
        <v>123707</v>
      </c>
      <c r="J38" s="142">
        <f t="shared" si="15"/>
        <v>122</v>
      </c>
      <c r="K38" s="143">
        <f t="shared" si="15"/>
        <v>5906</v>
      </c>
      <c r="L38" s="142">
        <f t="shared" si="15"/>
        <v>12</v>
      </c>
      <c r="M38" s="144">
        <f t="shared" si="15"/>
        <v>489</v>
      </c>
      <c r="N38" s="130">
        <f>SUM(N39:N43)</f>
        <v>289</v>
      </c>
      <c r="O38" s="131">
        <f>SUM(O39:O43)</f>
        <v>11399</v>
      </c>
      <c r="P38" s="118">
        <f>SUM(P39:P43)</f>
        <v>68</v>
      </c>
      <c r="Q38" s="119">
        <f>SUM(Q39:Q43)</f>
        <v>2835</v>
      </c>
      <c r="R38" s="132"/>
      <c r="S38" s="132"/>
      <c r="T38" s="130">
        <f>SUM(T39:T43)</f>
        <v>363</v>
      </c>
      <c r="U38" s="137">
        <f>SUM(U39:U43)</f>
        <v>5458</v>
      </c>
    </row>
    <row r="39" spans="1:21" ht="12.75">
      <c r="A39" s="184">
        <v>44</v>
      </c>
      <c r="B39" s="185"/>
      <c r="C39" s="186"/>
      <c r="D39" s="45">
        <f aca="true" t="shared" si="16" ref="D39:E43">SUM(H39,P39,T39)</f>
        <v>236</v>
      </c>
      <c r="E39" s="46">
        <f t="shared" si="16"/>
        <v>19512</v>
      </c>
      <c r="F39" s="10">
        <f aca="true" t="shared" si="17" ref="F39:G43">SUM(H39,J39,L39)</f>
        <v>149</v>
      </c>
      <c r="G39" s="11">
        <f t="shared" si="17"/>
        <v>17922</v>
      </c>
      <c r="H39" s="7">
        <v>141</v>
      </c>
      <c r="I39" s="4">
        <v>17610</v>
      </c>
      <c r="J39" s="7">
        <v>5</v>
      </c>
      <c r="K39" s="4">
        <v>214</v>
      </c>
      <c r="L39" s="7">
        <v>3</v>
      </c>
      <c r="M39" s="5">
        <v>98</v>
      </c>
      <c r="N39" s="18">
        <v>51</v>
      </c>
      <c r="O39" s="24">
        <v>1928</v>
      </c>
      <c r="P39" s="40">
        <v>17</v>
      </c>
      <c r="Q39" s="24">
        <v>786</v>
      </c>
      <c r="R39" s="6"/>
      <c r="S39" s="6"/>
      <c r="T39" s="18">
        <v>78</v>
      </c>
      <c r="U39" s="94">
        <v>1116</v>
      </c>
    </row>
    <row r="40" spans="1:21" ht="12.75">
      <c r="A40" s="171">
        <v>49</v>
      </c>
      <c r="B40" s="172"/>
      <c r="C40" s="173"/>
      <c r="D40" s="45">
        <f t="shared" si="16"/>
        <v>403</v>
      </c>
      <c r="E40" s="46">
        <f t="shared" si="16"/>
        <v>34142</v>
      </c>
      <c r="F40" s="10">
        <f t="shared" si="17"/>
        <v>378</v>
      </c>
      <c r="G40" s="11">
        <f t="shared" si="17"/>
        <v>35637</v>
      </c>
      <c r="H40" s="7">
        <v>314</v>
      </c>
      <c r="I40" s="4">
        <v>32309</v>
      </c>
      <c r="J40" s="7">
        <v>60</v>
      </c>
      <c r="K40" s="4">
        <v>3101</v>
      </c>
      <c r="L40" s="7">
        <v>4</v>
      </c>
      <c r="M40" s="5">
        <v>227</v>
      </c>
      <c r="N40" s="18">
        <v>103</v>
      </c>
      <c r="O40" s="24">
        <v>4544</v>
      </c>
      <c r="P40" s="40">
        <v>11</v>
      </c>
      <c r="Q40" s="24">
        <v>621</v>
      </c>
      <c r="R40" s="6"/>
      <c r="S40" s="6"/>
      <c r="T40" s="18">
        <v>78</v>
      </c>
      <c r="U40" s="94">
        <v>1212</v>
      </c>
    </row>
    <row r="41" spans="1:21" ht="12.75">
      <c r="A41" s="184">
        <v>53</v>
      </c>
      <c r="B41" s="185"/>
      <c r="C41" s="186"/>
      <c r="D41" s="45">
        <f t="shared" si="16"/>
        <v>218</v>
      </c>
      <c r="E41" s="46">
        <f t="shared" si="16"/>
        <v>23697</v>
      </c>
      <c r="F41" s="10">
        <f t="shared" si="17"/>
        <v>167</v>
      </c>
      <c r="G41" s="11">
        <f t="shared" si="17"/>
        <v>23182</v>
      </c>
      <c r="H41" s="7">
        <v>159</v>
      </c>
      <c r="I41" s="4">
        <v>22692</v>
      </c>
      <c r="J41" s="7">
        <v>8</v>
      </c>
      <c r="K41" s="4">
        <v>490</v>
      </c>
      <c r="L41" s="7"/>
      <c r="M41" s="5"/>
      <c r="N41" s="18">
        <v>23</v>
      </c>
      <c r="O41" s="24">
        <v>899</v>
      </c>
      <c r="P41" s="40">
        <v>7</v>
      </c>
      <c r="Q41" s="24">
        <v>250</v>
      </c>
      <c r="R41" s="6"/>
      <c r="S41" s="6"/>
      <c r="T41" s="18">
        <v>52</v>
      </c>
      <c r="U41" s="94">
        <v>755</v>
      </c>
    </row>
    <row r="42" spans="1:21" ht="12.75">
      <c r="A42" s="184">
        <v>72</v>
      </c>
      <c r="B42" s="185"/>
      <c r="C42" s="186"/>
      <c r="D42" s="45">
        <f t="shared" si="16"/>
        <v>508</v>
      </c>
      <c r="E42" s="46">
        <f t="shared" si="16"/>
        <v>46391</v>
      </c>
      <c r="F42" s="10">
        <f t="shared" si="17"/>
        <v>417</v>
      </c>
      <c r="G42" s="11">
        <f t="shared" si="17"/>
        <v>45627</v>
      </c>
      <c r="H42" s="7">
        <v>375</v>
      </c>
      <c r="I42" s="4">
        <v>43894</v>
      </c>
      <c r="J42" s="7">
        <v>38</v>
      </c>
      <c r="K42" s="4">
        <v>1600</v>
      </c>
      <c r="L42" s="7">
        <v>4</v>
      </c>
      <c r="M42" s="5">
        <v>133</v>
      </c>
      <c r="N42" s="18">
        <v>77</v>
      </c>
      <c r="O42" s="24">
        <v>2857</v>
      </c>
      <c r="P42" s="40">
        <v>23</v>
      </c>
      <c r="Q42" s="24">
        <v>838</v>
      </c>
      <c r="R42" s="6"/>
      <c r="S42" s="6"/>
      <c r="T42" s="18">
        <v>110</v>
      </c>
      <c r="U42" s="94">
        <v>1659</v>
      </c>
    </row>
    <row r="43" spans="1:21" ht="12.75">
      <c r="A43" s="184">
        <v>85</v>
      </c>
      <c r="B43" s="185"/>
      <c r="C43" s="186"/>
      <c r="D43" s="45">
        <f t="shared" si="16"/>
        <v>144</v>
      </c>
      <c r="E43" s="46">
        <f t="shared" si="16"/>
        <v>8258</v>
      </c>
      <c r="F43" s="10">
        <f t="shared" si="17"/>
        <v>101</v>
      </c>
      <c r="G43" s="11">
        <f t="shared" si="17"/>
        <v>7734</v>
      </c>
      <c r="H43" s="7">
        <v>89</v>
      </c>
      <c r="I43" s="4">
        <v>7202</v>
      </c>
      <c r="J43" s="7">
        <v>11</v>
      </c>
      <c r="K43" s="4">
        <v>501</v>
      </c>
      <c r="L43" s="7">
        <v>1</v>
      </c>
      <c r="M43" s="5">
        <v>31</v>
      </c>
      <c r="N43" s="18">
        <v>35</v>
      </c>
      <c r="O43" s="24">
        <v>1171</v>
      </c>
      <c r="P43" s="40">
        <v>10</v>
      </c>
      <c r="Q43" s="24">
        <v>340</v>
      </c>
      <c r="R43" s="6"/>
      <c r="S43" s="6"/>
      <c r="T43" s="18">
        <v>45</v>
      </c>
      <c r="U43" s="94">
        <v>716</v>
      </c>
    </row>
    <row r="44" spans="1:21" ht="23.25" customHeight="1">
      <c r="A44" s="259" t="s">
        <v>79</v>
      </c>
      <c r="B44" s="260"/>
      <c r="C44" s="260"/>
      <c r="D44" s="109">
        <f aca="true" t="shared" si="18" ref="D44:Q44">SUM(D45:D56)</f>
        <v>4839</v>
      </c>
      <c r="E44" s="134">
        <f t="shared" si="18"/>
        <v>510192</v>
      </c>
      <c r="F44" s="139">
        <f t="shared" si="18"/>
        <v>5261</v>
      </c>
      <c r="G44" s="145">
        <f t="shared" si="18"/>
        <v>560086</v>
      </c>
      <c r="H44" s="139">
        <f t="shared" si="18"/>
        <v>4349</v>
      </c>
      <c r="I44" s="145">
        <f t="shared" si="18"/>
        <v>500085</v>
      </c>
      <c r="J44" s="139">
        <f t="shared" si="18"/>
        <v>760</v>
      </c>
      <c r="K44" s="145">
        <f t="shared" si="18"/>
        <v>45351</v>
      </c>
      <c r="L44" s="139">
        <f t="shared" si="18"/>
        <v>152</v>
      </c>
      <c r="M44" s="145">
        <f t="shared" si="18"/>
        <v>14650</v>
      </c>
      <c r="N44" s="130">
        <f t="shared" si="18"/>
        <v>480</v>
      </c>
      <c r="O44" s="131">
        <f t="shared" si="18"/>
        <v>15523</v>
      </c>
      <c r="P44" s="118">
        <f t="shared" si="18"/>
        <v>40</v>
      </c>
      <c r="Q44" s="119">
        <f t="shared" si="18"/>
        <v>1538</v>
      </c>
      <c r="R44" s="132"/>
      <c r="S44" s="132"/>
      <c r="T44" s="130">
        <f>SUM(T45:T56)</f>
        <v>450</v>
      </c>
      <c r="U44" s="137">
        <f>SUM(U45:U56)</f>
        <v>8569</v>
      </c>
    </row>
    <row r="45" spans="1:21" ht="12.75">
      <c r="A45" s="169">
        <v>18</v>
      </c>
      <c r="B45" s="170"/>
      <c r="C45" s="163"/>
      <c r="D45" s="45">
        <f>SUM(H45,P45,T45)</f>
        <v>840</v>
      </c>
      <c r="E45" s="46">
        <f>SUM(I45,Q45,U45)</f>
        <v>101624</v>
      </c>
      <c r="F45" s="10">
        <f>SUM(H45,J45,L45)</f>
        <v>847</v>
      </c>
      <c r="G45" s="11">
        <f>SUM(I45,K45,M45)</f>
        <v>106292</v>
      </c>
      <c r="H45" s="100">
        <v>762</v>
      </c>
      <c r="I45" s="101">
        <v>99802</v>
      </c>
      <c r="J45" s="100">
        <v>62</v>
      </c>
      <c r="K45" s="101">
        <v>3891</v>
      </c>
      <c r="L45" s="100">
        <v>23</v>
      </c>
      <c r="M45" s="101">
        <v>2599</v>
      </c>
      <c r="N45" s="104">
        <v>71</v>
      </c>
      <c r="O45" s="102">
        <v>2118</v>
      </c>
      <c r="P45" s="100">
        <v>5</v>
      </c>
      <c r="Q45" s="101">
        <v>188</v>
      </c>
      <c r="R45" s="103"/>
      <c r="S45" s="103"/>
      <c r="T45" s="104">
        <v>73</v>
      </c>
      <c r="U45" s="105">
        <v>1634</v>
      </c>
    </row>
    <row r="46" spans="1:21" ht="12.75">
      <c r="A46" s="169">
        <v>28</v>
      </c>
      <c r="B46" s="170"/>
      <c r="C46" s="163"/>
      <c r="D46" s="45">
        <f aca="true" t="shared" si="19" ref="D46:D56">SUM(H46,P46,T46)</f>
        <v>199</v>
      </c>
      <c r="E46" s="46">
        <f aca="true" t="shared" si="20" ref="E46:E56">SUM(I46,Q46,U46)</f>
        <v>26323</v>
      </c>
      <c r="F46" s="10">
        <f aca="true" t="shared" si="21" ref="F46:F56">SUM(H46,J46,L46)</f>
        <v>250</v>
      </c>
      <c r="G46" s="11">
        <f aca="true" t="shared" si="22" ref="G46:G56">SUM(I46,K46,M46)</f>
        <v>29832</v>
      </c>
      <c r="H46" s="100">
        <v>181</v>
      </c>
      <c r="I46" s="101">
        <v>25905</v>
      </c>
      <c r="J46" s="100">
        <v>62</v>
      </c>
      <c r="K46" s="101">
        <v>3553</v>
      </c>
      <c r="L46" s="100">
        <v>7</v>
      </c>
      <c r="M46" s="101">
        <v>374</v>
      </c>
      <c r="N46" s="104">
        <v>26</v>
      </c>
      <c r="O46" s="102">
        <v>548</v>
      </c>
      <c r="P46" s="100">
        <v>4</v>
      </c>
      <c r="Q46" s="101">
        <v>98</v>
      </c>
      <c r="R46" s="103"/>
      <c r="S46" s="103"/>
      <c r="T46" s="104">
        <v>14</v>
      </c>
      <c r="U46" s="105">
        <v>320</v>
      </c>
    </row>
    <row r="47" spans="1:21" ht="12.75">
      <c r="A47" s="169">
        <v>36</v>
      </c>
      <c r="B47" s="170"/>
      <c r="C47" s="163"/>
      <c r="D47" s="45">
        <f t="shared" si="19"/>
        <v>447</v>
      </c>
      <c r="E47" s="46">
        <f t="shared" si="20"/>
        <v>49208</v>
      </c>
      <c r="F47" s="10">
        <f t="shared" si="21"/>
        <v>496</v>
      </c>
      <c r="G47" s="11">
        <f t="shared" si="22"/>
        <v>53531</v>
      </c>
      <c r="H47" s="100">
        <v>406</v>
      </c>
      <c r="I47" s="101">
        <v>48347</v>
      </c>
      <c r="J47" s="100">
        <v>75</v>
      </c>
      <c r="K47" s="101">
        <v>3992</v>
      </c>
      <c r="L47" s="100">
        <v>15</v>
      </c>
      <c r="M47" s="101">
        <v>1192</v>
      </c>
      <c r="N47" s="104">
        <v>89</v>
      </c>
      <c r="O47" s="102">
        <v>2623</v>
      </c>
      <c r="P47" s="100">
        <v>6</v>
      </c>
      <c r="Q47" s="101">
        <v>195</v>
      </c>
      <c r="R47" s="103"/>
      <c r="S47" s="103"/>
      <c r="T47" s="104">
        <v>35</v>
      </c>
      <c r="U47" s="105">
        <v>666</v>
      </c>
    </row>
    <row r="48" spans="1:21" ht="12.75">
      <c r="A48" s="169">
        <v>37</v>
      </c>
      <c r="B48" s="170"/>
      <c r="C48" s="163"/>
      <c r="D48" s="45">
        <f t="shared" si="19"/>
        <v>600</v>
      </c>
      <c r="E48" s="46">
        <f t="shared" si="20"/>
        <v>65071</v>
      </c>
      <c r="F48" s="10">
        <f t="shared" si="21"/>
        <v>620</v>
      </c>
      <c r="G48" s="11">
        <f t="shared" si="22"/>
        <v>70308</v>
      </c>
      <c r="H48" s="100">
        <v>517</v>
      </c>
      <c r="I48" s="101">
        <v>63437</v>
      </c>
      <c r="J48" s="100">
        <v>90</v>
      </c>
      <c r="K48" s="101">
        <v>5192</v>
      </c>
      <c r="L48" s="100">
        <v>13</v>
      </c>
      <c r="M48" s="101">
        <v>1679</v>
      </c>
      <c r="N48" s="104">
        <v>67</v>
      </c>
      <c r="O48" s="102">
        <v>2240</v>
      </c>
      <c r="P48" s="100">
        <v>6</v>
      </c>
      <c r="Q48" s="101">
        <v>229</v>
      </c>
      <c r="R48" s="103"/>
      <c r="S48" s="103"/>
      <c r="T48" s="104">
        <v>77</v>
      </c>
      <c r="U48" s="105">
        <v>1405</v>
      </c>
    </row>
    <row r="49" spans="1:21" ht="12.75">
      <c r="A49" s="169">
        <v>41</v>
      </c>
      <c r="B49" s="170"/>
      <c r="C49" s="163"/>
      <c r="D49" s="45">
        <f t="shared" si="19"/>
        <v>1222</v>
      </c>
      <c r="E49" s="46">
        <f t="shared" si="20"/>
        <v>125787</v>
      </c>
      <c r="F49" s="10">
        <f t="shared" si="21"/>
        <v>1263</v>
      </c>
      <c r="G49" s="11">
        <f t="shared" si="22"/>
        <v>133816</v>
      </c>
      <c r="H49" s="100">
        <v>1137</v>
      </c>
      <c r="I49" s="101">
        <v>123994</v>
      </c>
      <c r="J49" s="100">
        <v>87</v>
      </c>
      <c r="K49" s="101">
        <v>5738</v>
      </c>
      <c r="L49" s="100">
        <v>39</v>
      </c>
      <c r="M49" s="101">
        <v>4084</v>
      </c>
      <c r="N49" s="104">
        <v>111</v>
      </c>
      <c r="O49" s="102">
        <v>3548</v>
      </c>
      <c r="P49" s="100">
        <v>11</v>
      </c>
      <c r="Q49" s="101">
        <v>425</v>
      </c>
      <c r="R49" s="103"/>
      <c r="S49" s="103"/>
      <c r="T49" s="104">
        <v>74</v>
      </c>
      <c r="U49" s="105">
        <v>1368</v>
      </c>
    </row>
    <row r="50" spans="1:21" ht="12.75">
      <c r="A50" s="169">
        <v>45</v>
      </c>
      <c r="B50" s="170"/>
      <c r="C50" s="163"/>
      <c r="D50" s="45">
        <f t="shared" si="19"/>
        <v>885</v>
      </c>
      <c r="E50" s="46">
        <f t="shared" si="20"/>
        <v>80975</v>
      </c>
      <c r="F50" s="10">
        <f t="shared" si="21"/>
        <v>959</v>
      </c>
      <c r="G50" s="11">
        <f t="shared" si="22"/>
        <v>90441</v>
      </c>
      <c r="H50" s="100">
        <v>785</v>
      </c>
      <c r="I50" s="101">
        <v>78871</v>
      </c>
      <c r="J50" s="100">
        <v>137</v>
      </c>
      <c r="K50" s="101">
        <v>8820</v>
      </c>
      <c r="L50" s="100">
        <v>37</v>
      </c>
      <c r="M50" s="101">
        <v>2750</v>
      </c>
      <c r="N50" s="104">
        <v>72</v>
      </c>
      <c r="O50" s="102">
        <v>2775</v>
      </c>
      <c r="P50" s="100">
        <v>8</v>
      </c>
      <c r="Q50" s="101">
        <v>403</v>
      </c>
      <c r="R50" s="103"/>
      <c r="S50" s="103"/>
      <c r="T50" s="104">
        <v>92</v>
      </c>
      <c r="U50" s="105">
        <v>1701</v>
      </c>
    </row>
    <row r="51" spans="1:21" ht="12.75">
      <c r="A51" s="169">
        <v>77</v>
      </c>
      <c r="B51" s="170"/>
      <c r="C51" s="163"/>
      <c r="D51" s="45">
        <f t="shared" si="19"/>
        <v>339</v>
      </c>
      <c r="E51" s="46">
        <f t="shared" si="20"/>
        <v>35758</v>
      </c>
      <c r="F51" s="10">
        <f t="shared" si="21"/>
        <v>417</v>
      </c>
      <c r="G51" s="11">
        <f t="shared" si="22"/>
        <v>42440</v>
      </c>
      <c r="H51" s="100">
        <v>299</v>
      </c>
      <c r="I51" s="101">
        <v>35013</v>
      </c>
      <c r="J51" s="100">
        <v>107</v>
      </c>
      <c r="K51" s="101">
        <v>6024</v>
      </c>
      <c r="L51" s="100">
        <v>11</v>
      </c>
      <c r="M51" s="101">
        <v>1403</v>
      </c>
      <c r="N51" s="104">
        <v>29</v>
      </c>
      <c r="O51" s="102">
        <v>1010</v>
      </c>
      <c r="P51" s="100"/>
      <c r="Q51" s="101"/>
      <c r="R51" s="103"/>
      <c r="S51" s="103"/>
      <c r="T51" s="104">
        <v>40</v>
      </c>
      <c r="U51" s="105">
        <v>745</v>
      </c>
    </row>
    <row r="52" spans="1:21" ht="12.75">
      <c r="A52" s="169">
        <v>78</v>
      </c>
      <c r="B52" s="170"/>
      <c r="C52" s="163"/>
      <c r="D52" s="45">
        <f t="shared" si="19"/>
        <v>157</v>
      </c>
      <c r="E52" s="46">
        <f t="shared" si="20"/>
        <v>13420</v>
      </c>
      <c r="F52" s="10">
        <f t="shared" si="21"/>
        <v>202</v>
      </c>
      <c r="G52" s="11">
        <f t="shared" si="22"/>
        <v>17476</v>
      </c>
      <c r="H52" s="100">
        <v>136</v>
      </c>
      <c r="I52" s="101">
        <v>13086</v>
      </c>
      <c r="J52" s="100">
        <v>62</v>
      </c>
      <c r="K52" s="101">
        <v>4163</v>
      </c>
      <c r="L52" s="100">
        <v>4</v>
      </c>
      <c r="M52" s="101">
        <v>227</v>
      </c>
      <c r="N52" s="104">
        <v>6</v>
      </c>
      <c r="O52" s="102">
        <v>267</v>
      </c>
      <c r="P52" s="100"/>
      <c r="Q52" s="101"/>
      <c r="R52" s="103"/>
      <c r="S52" s="103"/>
      <c r="T52" s="104">
        <v>21</v>
      </c>
      <c r="U52" s="105">
        <v>334</v>
      </c>
    </row>
    <row r="53" spans="1:21" ht="12.75">
      <c r="A53" s="169">
        <v>91</v>
      </c>
      <c r="B53" s="170"/>
      <c r="C53" s="163"/>
      <c r="D53" s="45">
        <f t="shared" si="19"/>
        <v>72</v>
      </c>
      <c r="E53" s="46">
        <f t="shared" si="20"/>
        <v>6147</v>
      </c>
      <c r="F53" s="10">
        <f t="shared" si="21"/>
        <v>120</v>
      </c>
      <c r="G53" s="11">
        <f t="shared" si="22"/>
        <v>9008</v>
      </c>
      <c r="H53" s="100">
        <v>64</v>
      </c>
      <c r="I53" s="101">
        <v>6014</v>
      </c>
      <c r="J53" s="100">
        <v>54</v>
      </c>
      <c r="K53" s="101">
        <v>2695</v>
      </c>
      <c r="L53" s="100">
        <v>2</v>
      </c>
      <c r="M53" s="101">
        <v>299</v>
      </c>
      <c r="N53" s="104">
        <v>4</v>
      </c>
      <c r="O53" s="102">
        <v>161</v>
      </c>
      <c r="P53" s="100"/>
      <c r="Q53" s="101"/>
      <c r="R53" s="103"/>
      <c r="S53" s="103"/>
      <c r="T53" s="104">
        <v>8</v>
      </c>
      <c r="U53" s="105">
        <v>133</v>
      </c>
    </row>
    <row r="54" spans="1:21" ht="12.75">
      <c r="A54" s="169">
        <v>93</v>
      </c>
      <c r="B54" s="170"/>
      <c r="C54" s="163"/>
      <c r="D54" s="45">
        <f t="shared" si="19"/>
        <v>1</v>
      </c>
      <c r="E54" s="46">
        <f t="shared" si="20"/>
        <v>233</v>
      </c>
      <c r="F54" s="10">
        <f t="shared" si="21"/>
        <v>1</v>
      </c>
      <c r="G54" s="11">
        <f t="shared" si="22"/>
        <v>233</v>
      </c>
      <c r="H54" s="100">
        <v>1</v>
      </c>
      <c r="I54" s="101">
        <v>233</v>
      </c>
      <c r="J54" s="100"/>
      <c r="K54" s="101"/>
      <c r="L54" s="100"/>
      <c r="M54" s="101"/>
      <c r="N54" s="104"/>
      <c r="O54" s="102"/>
      <c r="P54" s="100"/>
      <c r="Q54" s="101"/>
      <c r="R54" s="103"/>
      <c r="S54" s="103"/>
      <c r="T54" s="104"/>
      <c r="U54" s="105"/>
    </row>
    <row r="55" spans="1:21" ht="12.75">
      <c r="A55" s="169">
        <v>94</v>
      </c>
      <c r="B55" s="170"/>
      <c r="C55" s="163"/>
      <c r="D55" s="45">
        <f t="shared" si="19"/>
        <v>2</v>
      </c>
      <c r="E55" s="46">
        <f t="shared" si="20"/>
        <v>311</v>
      </c>
      <c r="F55" s="10">
        <f t="shared" si="21"/>
        <v>3</v>
      </c>
      <c r="G55" s="11">
        <f t="shared" si="22"/>
        <v>376</v>
      </c>
      <c r="H55" s="100">
        <v>2</v>
      </c>
      <c r="I55" s="101">
        <v>311</v>
      </c>
      <c r="J55" s="100">
        <v>1</v>
      </c>
      <c r="K55" s="101">
        <v>65</v>
      </c>
      <c r="L55" s="100"/>
      <c r="M55" s="101"/>
      <c r="N55" s="104"/>
      <c r="O55" s="102"/>
      <c r="P55" s="100"/>
      <c r="Q55" s="101"/>
      <c r="R55" s="103"/>
      <c r="S55" s="103"/>
      <c r="T55" s="104"/>
      <c r="U55" s="105"/>
    </row>
    <row r="56" spans="1:21" ht="12.75">
      <c r="A56" s="261">
        <v>95</v>
      </c>
      <c r="B56" s="262"/>
      <c r="C56" s="263"/>
      <c r="D56" s="45">
        <f t="shared" si="19"/>
        <v>75</v>
      </c>
      <c r="E56" s="46">
        <f t="shared" si="20"/>
        <v>5335</v>
      </c>
      <c r="F56" s="10">
        <f t="shared" si="21"/>
        <v>83</v>
      </c>
      <c r="G56" s="11">
        <f t="shared" si="22"/>
        <v>6333</v>
      </c>
      <c r="H56" s="106">
        <v>59</v>
      </c>
      <c r="I56" s="41">
        <v>5072</v>
      </c>
      <c r="J56" s="106">
        <v>23</v>
      </c>
      <c r="K56" s="41">
        <v>1218</v>
      </c>
      <c r="L56" s="106">
        <v>1</v>
      </c>
      <c r="M56" s="107">
        <v>43</v>
      </c>
      <c r="N56" s="10">
        <v>5</v>
      </c>
      <c r="O56" s="98">
        <v>233</v>
      </c>
      <c r="P56" s="108"/>
      <c r="Q56" s="98"/>
      <c r="R56" s="103"/>
      <c r="S56" s="103"/>
      <c r="T56" s="10">
        <v>16</v>
      </c>
      <c r="U56" s="95">
        <v>263</v>
      </c>
    </row>
    <row r="57" spans="1:21" ht="19.5" customHeight="1">
      <c r="A57" s="264" t="s">
        <v>15</v>
      </c>
      <c r="B57" s="265"/>
      <c r="C57" s="265"/>
      <c r="D57" s="109">
        <f>SUM(D58:D61)</f>
        <v>2779</v>
      </c>
      <c r="E57" s="134">
        <f>SUM(E58:E61)</f>
        <v>311214</v>
      </c>
      <c r="F57" s="139">
        <f aca="true" t="shared" si="23" ref="F57:M57">SUM(F58:F61)</f>
        <v>2777</v>
      </c>
      <c r="G57" s="114">
        <f t="shared" si="23"/>
        <v>320087</v>
      </c>
      <c r="H57" s="113">
        <f t="shared" si="23"/>
        <v>2462</v>
      </c>
      <c r="I57" s="114">
        <f t="shared" si="23"/>
        <v>301139</v>
      </c>
      <c r="J57" s="113">
        <f t="shared" si="23"/>
        <v>289</v>
      </c>
      <c r="K57" s="114">
        <f t="shared" si="23"/>
        <v>17535</v>
      </c>
      <c r="L57" s="113">
        <f t="shared" si="23"/>
        <v>26</v>
      </c>
      <c r="M57" s="115">
        <f t="shared" si="23"/>
        <v>1413</v>
      </c>
      <c r="N57" s="130">
        <f>SUM(N58:N61)</f>
        <v>267</v>
      </c>
      <c r="O57" s="131">
        <f>SUM(O58:O61)</f>
        <v>10694</v>
      </c>
      <c r="P57" s="118">
        <f>SUM(P58:P61)</f>
        <v>91</v>
      </c>
      <c r="Q57" s="119">
        <f>SUM(Q58:Q61)</f>
        <v>4273</v>
      </c>
      <c r="R57" s="132"/>
      <c r="S57" s="132"/>
      <c r="T57" s="130">
        <f>SUM(T58:T61)</f>
        <v>226</v>
      </c>
      <c r="U57" s="137">
        <f>SUM(U58:U61)</f>
        <v>5802</v>
      </c>
    </row>
    <row r="58" spans="1:21" ht="12.75">
      <c r="A58" s="184">
        <v>21</v>
      </c>
      <c r="B58" s="185"/>
      <c r="C58" s="186"/>
      <c r="D58" s="45">
        <f aca="true" t="shared" si="24" ref="D58:E61">SUM(H58,P58,T58)</f>
        <v>595</v>
      </c>
      <c r="E58" s="46">
        <f t="shared" si="24"/>
        <v>74992</v>
      </c>
      <c r="F58" s="10">
        <f aca="true" t="shared" si="25" ref="F58:G61">SUM(H58,J58,L58)</f>
        <v>631</v>
      </c>
      <c r="G58" s="11">
        <f t="shared" si="25"/>
        <v>78867</v>
      </c>
      <c r="H58" s="7">
        <v>544</v>
      </c>
      <c r="I58" s="4">
        <v>73514</v>
      </c>
      <c r="J58" s="7">
        <v>80</v>
      </c>
      <c r="K58" s="4">
        <v>5096</v>
      </c>
      <c r="L58" s="7">
        <v>7</v>
      </c>
      <c r="M58" s="5">
        <v>257</v>
      </c>
      <c r="N58" s="18">
        <v>56</v>
      </c>
      <c r="O58" s="24">
        <v>2090</v>
      </c>
      <c r="P58" s="40">
        <v>10</v>
      </c>
      <c r="Q58" s="24">
        <v>427</v>
      </c>
      <c r="R58" s="6"/>
      <c r="S58" s="6"/>
      <c r="T58" s="18">
        <v>41</v>
      </c>
      <c r="U58" s="94">
        <v>1051</v>
      </c>
    </row>
    <row r="59" spans="1:21" ht="12.75">
      <c r="A59" s="184">
        <v>58</v>
      </c>
      <c r="B59" s="185"/>
      <c r="C59" s="186"/>
      <c r="D59" s="45">
        <f t="shared" si="24"/>
        <v>906</v>
      </c>
      <c r="E59" s="46">
        <f t="shared" si="24"/>
        <v>103347</v>
      </c>
      <c r="F59" s="10">
        <f t="shared" si="25"/>
        <v>869</v>
      </c>
      <c r="G59" s="11">
        <f t="shared" si="25"/>
        <v>104748</v>
      </c>
      <c r="H59" s="7">
        <v>802</v>
      </c>
      <c r="I59" s="4">
        <v>100288</v>
      </c>
      <c r="J59" s="7">
        <v>60</v>
      </c>
      <c r="K59" s="4">
        <v>3985</v>
      </c>
      <c r="L59" s="7">
        <v>7</v>
      </c>
      <c r="M59" s="5">
        <v>475</v>
      </c>
      <c r="N59" s="18">
        <v>80</v>
      </c>
      <c r="O59" s="24">
        <v>3117</v>
      </c>
      <c r="P59" s="40">
        <v>35</v>
      </c>
      <c r="Q59" s="24">
        <v>1677</v>
      </c>
      <c r="R59" s="6"/>
      <c r="S59" s="6"/>
      <c r="T59" s="18">
        <v>69</v>
      </c>
      <c r="U59" s="94">
        <v>1382</v>
      </c>
    </row>
    <row r="60" spans="1:21" ht="12.75">
      <c r="A60" s="184">
        <v>71</v>
      </c>
      <c r="B60" s="185"/>
      <c r="C60" s="186"/>
      <c r="D60" s="45">
        <f t="shared" si="24"/>
        <v>620</v>
      </c>
      <c r="E60" s="46">
        <f t="shared" si="24"/>
        <v>54731</v>
      </c>
      <c r="F60" s="10">
        <f t="shared" si="25"/>
        <v>614</v>
      </c>
      <c r="G60" s="11">
        <f t="shared" si="25"/>
        <v>56444</v>
      </c>
      <c r="H60" s="7">
        <v>532</v>
      </c>
      <c r="I60" s="4">
        <v>51847</v>
      </c>
      <c r="J60" s="7">
        <v>77</v>
      </c>
      <c r="K60" s="4">
        <v>4289</v>
      </c>
      <c r="L60" s="7">
        <v>5</v>
      </c>
      <c r="M60" s="5">
        <v>308</v>
      </c>
      <c r="N60" s="18">
        <v>73</v>
      </c>
      <c r="O60" s="24">
        <v>2886</v>
      </c>
      <c r="P60" s="40">
        <v>31</v>
      </c>
      <c r="Q60" s="24">
        <v>1277</v>
      </c>
      <c r="R60" s="6"/>
      <c r="S60" s="6"/>
      <c r="T60" s="18">
        <v>57</v>
      </c>
      <c r="U60" s="94">
        <v>1607</v>
      </c>
    </row>
    <row r="61" spans="1:21" ht="12.75">
      <c r="A61" s="184">
        <v>89</v>
      </c>
      <c r="B61" s="185"/>
      <c r="C61" s="186"/>
      <c r="D61" s="45">
        <f t="shared" si="24"/>
        <v>658</v>
      </c>
      <c r="E61" s="46">
        <f t="shared" si="24"/>
        <v>78144</v>
      </c>
      <c r="F61" s="10">
        <f t="shared" si="25"/>
        <v>663</v>
      </c>
      <c r="G61" s="11">
        <f t="shared" si="25"/>
        <v>80028</v>
      </c>
      <c r="H61" s="7">
        <v>584</v>
      </c>
      <c r="I61" s="4">
        <v>75490</v>
      </c>
      <c r="J61" s="7">
        <v>72</v>
      </c>
      <c r="K61" s="4">
        <v>4165</v>
      </c>
      <c r="L61" s="7">
        <v>7</v>
      </c>
      <c r="M61" s="5">
        <v>373</v>
      </c>
      <c r="N61" s="18">
        <v>58</v>
      </c>
      <c r="O61" s="24">
        <v>2601</v>
      </c>
      <c r="P61" s="40">
        <v>15</v>
      </c>
      <c r="Q61" s="24">
        <v>892</v>
      </c>
      <c r="R61" s="6"/>
      <c r="S61" s="6"/>
      <c r="T61" s="18">
        <v>59</v>
      </c>
      <c r="U61" s="94">
        <v>1762</v>
      </c>
    </row>
    <row r="62" spans="1:21" ht="12.75">
      <c r="A62" s="177" t="s">
        <v>80</v>
      </c>
      <c r="B62" s="178"/>
      <c r="C62" s="179"/>
      <c r="D62" s="123">
        <f>SUM(D63:D66)</f>
        <v>878</v>
      </c>
      <c r="E62" s="124">
        <f>SUM(E63:E66)</f>
        <v>76391</v>
      </c>
      <c r="F62" s="146">
        <f aca="true" t="shared" si="26" ref="F62:M62">SUM(F63:F66)</f>
        <v>813</v>
      </c>
      <c r="G62" s="147">
        <f t="shared" si="26"/>
        <v>76235</v>
      </c>
      <c r="H62" s="113">
        <f t="shared" si="26"/>
        <v>745</v>
      </c>
      <c r="I62" s="114">
        <f t="shared" si="26"/>
        <v>72830</v>
      </c>
      <c r="J62" s="113">
        <f t="shared" si="26"/>
        <v>60</v>
      </c>
      <c r="K62" s="114">
        <f t="shared" si="26"/>
        <v>3036</v>
      </c>
      <c r="L62" s="113">
        <f t="shared" si="26"/>
        <v>8</v>
      </c>
      <c r="M62" s="115">
        <f t="shared" si="26"/>
        <v>369</v>
      </c>
      <c r="N62" s="130">
        <f>SUM(N63:N66)</f>
        <v>64</v>
      </c>
      <c r="O62" s="131">
        <f>SUM(O63:O66)</f>
        <v>2911</v>
      </c>
      <c r="P62" s="118">
        <f>SUM(P63:P66)</f>
        <v>14</v>
      </c>
      <c r="Q62" s="119">
        <f>SUM(Q63:Q66)</f>
        <v>783</v>
      </c>
      <c r="R62" s="132"/>
      <c r="S62" s="132"/>
      <c r="T62" s="130">
        <f>SUM(T63:T66)</f>
        <v>119</v>
      </c>
      <c r="U62" s="137">
        <f>SUM(U63:U66)</f>
        <v>2778</v>
      </c>
    </row>
    <row r="63" spans="1:21" ht="12.75">
      <c r="A63" s="184">
        <v>25</v>
      </c>
      <c r="B63" s="185"/>
      <c r="C63" s="186"/>
      <c r="D63" s="45">
        <f aca="true" t="shared" si="27" ref="D63:E66">SUM(H63,P63,T63)</f>
        <v>296</v>
      </c>
      <c r="E63" s="46">
        <f t="shared" si="27"/>
        <v>19867</v>
      </c>
      <c r="F63" s="10">
        <f aca="true" t="shared" si="28" ref="F63:G66">SUM(H63,J63,L63)</f>
        <v>240</v>
      </c>
      <c r="G63" s="11">
        <f t="shared" si="28"/>
        <v>18812</v>
      </c>
      <c r="H63" s="7">
        <v>224</v>
      </c>
      <c r="I63" s="4">
        <v>18048</v>
      </c>
      <c r="J63" s="7">
        <v>16</v>
      </c>
      <c r="K63" s="4">
        <v>764</v>
      </c>
      <c r="L63" s="7"/>
      <c r="M63" s="5"/>
      <c r="N63" s="18">
        <v>26</v>
      </c>
      <c r="O63" s="24">
        <v>1064</v>
      </c>
      <c r="P63" s="40">
        <v>5</v>
      </c>
      <c r="Q63" s="24">
        <v>287</v>
      </c>
      <c r="R63" s="6"/>
      <c r="S63" s="6"/>
      <c r="T63" s="18">
        <v>67</v>
      </c>
      <c r="U63" s="94">
        <v>1532</v>
      </c>
    </row>
    <row r="64" spans="1:21" ht="12.75">
      <c r="A64" s="171">
        <v>39</v>
      </c>
      <c r="B64" s="172"/>
      <c r="C64" s="173"/>
      <c r="D64" s="45">
        <f t="shared" si="27"/>
        <v>286</v>
      </c>
      <c r="E64" s="46">
        <f t="shared" si="27"/>
        <v>24007</v>
      </c>
      <c r="F64" s="10">
        <f t="shared" si="28"/>
        <v>277</v>
      </c>
      <c r="G64" s="11">
        <f t="shared" si="28"/>
        <v>24255</v>
      </c>
      <c r="H64" s="7">
        <v>252</v>
      </c>
      <c r="I64" s="4">
        <v>23023</v>
      </c>
      <c r="J64" s="7">
        <v>21</v>
      </c>
      <c r="K64" s="4">
        <v>1067</v>
      </c>
      <c r="L64" s="7">
        <v>4</v>
      </c>
      <c r="M64" s="5">
        <v>165</v>
      </c>
      <c r="N64" s="18">
        <v>22</v>
      </c>
      <c r="O64" s="24">
        <v>1022</v>
      </c>
      <c r="P64" s="40">
        <v>5</v>
      </c>
      <c r="Q64" s="24">
        <v>259</v>
      </c>
      <c r="R64" s="6"/>
      <c r="S64" s="6"/>
      <c r="T64" s="18">
        <v>29</v>
      </c>
      <c r="U64" s="94">
        <v>725</v>
      </c>
    </row>
    <row r="65" spans="1:21" ht="12.75">
      <c r="A65" s="184">
        <v>70</v>
      </c>
      <c r="B65" s="185"/>
      <c r="C65" s="186"/>
      <c r="D65" s="45">
        <f t="shared" si="27"/>
        <v>264</v>
      </c>
      <c r="E65" s="46">
        <f t="shared" si="27"/>
        <v>27905</v>
      </c>
      <c r="F65" s="10">
        <f t="shared" si="28"/>
        <v>268</v>
      </c>
      <c r="G65" s="11">
        <f t="shared" si="28"/>
        <v>28555</v>
      </c>
      <c r="H65" s="7">
        <v>242</v>
      </c>
      <c r="I65" s="4">
        <v>27218</v>
      </c>
      <c r="J65" s="7">
        <v>22</v>
      </c>
      <c r="K65" s="4">
        <v>1133</v>
      </c>
      <c r="L65" s="7">
        <v>4</v>
      </c>
      <c r="M65" s="5">
        <v>204</v>
      </c>
      <c r="N65" s="18">
        <v>15</v>
      </c>
      <c r="O65" s="24">
        <v>777</v>
      </c>
      <c r="P65" s="40">
        <v>4</v>
      </c>
      <c r="Q65" s="24">
        <v>237</v>
      </c>
      <c r="R65" s="6"/>
      <c r="S65" s="6"/>
      <c r="T65" s="18">
        <v>18</v>
      </c>
      <c r="U65" s="94">
        <v>450</v>
      </c>
    </row>
    <row r="66" spans="1:21" ht="12.75">
      <c r="A66" s="184">
        <v>90</v>
      </c>
      <c r="B66" s="185"/>
      <c r="C66" s="186"/>
      <c r="D66" s="45">
        <f t="shared" si="27"/>
        <v>32</v>
      </c>
      <c r="E66" s="46">
        <f t="shared" si="27"/>
        <v>4612</v>
      </c>
      <c r="F66" s="10">
        <f t="shared" si="28"/>
        <v>28</v>
      </c>
      <c r="G66" s="11">
        <f t="shared" si="28"/>
        <v>4613</v>
      </c>
      <c r="H66" s="7">
        <v>27</v>
      </c>
      <c r="I66" s="4">
        <v>4541</v>
      </c>
      <c r="J66" s="7">
        <v>1</v>
      </c>
      <c r="K66" s="4">
        <v>72</v>
      </c>
      <c r="L66" s="7"/>
      <c r="M66" s="5"/>
      <c r="N66" s="18">
        <v>1</v>
      </c>
      <c r="O66" s="24">
        <v>48</v>
      </c>
      <c r="P66" s="40"/>
      <c r="Q66" s="24"/>
      <c r="R66" s="6"/>
      <c r="S66" s="6"/>
      <c r="T66" s="18">
        <v>5</v>
      </c>
      <c r="U66" s="94">
        <v>71</v>
      </c>
    </row>
    <row r="67" spans="1:21" ht="19.5" customHeight="1">
      <c r="A67" s="177" t="s">
        <v>48</v>
      </c>
      <c r="B67" s="178"/>
      <c r="C67" s="179"/>
      <c r="D67" s="109">
        <f>SUM(D68:D71)</f>
        <v>982</v>
      </c>
      <c r="E67" s="134">
        <f>SUM(E68:E71)</f>
        <v>75331</v>
      </c>
      <c r="F67" s="146">
        <f aca="true" t="shared" si="29" ref="F67:M67">SUM(F68:F71)</f>
        <v>908</v>
      </c>
      <c r="G67" s="147">
        <f t="shared" si="29"/>
        <v>81901</v>
      </c>
      <c r="H67" s="113">
        <f t="shared" si="29"/>
        <v>694</v>
      </c>
      <c r="I67" s="114">
        <f t="shared" si="29"/>
        <v>68497</v>
      </c>
      <c r="J67" s="113">
        <f t="shared" si="29"/>
        <v>212</v>
      </c>
      <c r="K67" s="114">
        <f t="shared" si="29"/>
        <v>13346</v>
      </c>
      <c r="L67" s="113">
        <f t="shared" si="29"/>
        <v>2</v>
      </c>
      <c r="M67" s="115">
        <f t="shared" si="29"/>
        <v>58</v>
      </c>
      <c r="N67" s="130">
        <f>SUM(N68:N71)</f>
        <v>220</v>
      </c>
      <c r="O67" s="131">
        <f>SUM(O68:O71)</f>
        <v>9536</v>
      </c>
      <c r="P67" s="118">
        <f>SUM(P68:P71)</f>
        <v>36</v>
      </c>
      <c r="Q67" s="119">
        <f>SUM(Q68:Q71)</f>
        <v>1601</v>
      </c>
      <c r="R67" s="132"/>
      <c r="S67" s="132"/>
      <c r="T67" s="130">
        <f>SUM(T68:T71)</f>
        <v>252</v>
      </c>
      <c r="U67" s="137">
        <f>SUM(U68:U71)</f>
        <v>5233</v>
      </c>
    </row>
    <row r="68" spans="1:21" ht="12.75">
      <c r="A68" s="184">
        <v>16</v>
      </c>
      <c r="B68" s="185"/>
      <c r="C68" s="186"/>
      <c r="D68" s="45">
        <f aca="true" t="shared" si="30" ref="D68:E71">SUM(H68,P68,T68)</f>
        <v>243</v>
      </c>
      <c r="E68" s="46">
        <f t="shared" si="30"/>
        <v>17798</v>
      </c>
      <c r="F68" s="10">
        <f aca="true" t="shared" si="31" ref="F68:G71">SUM(H68,J68,L68)</f>
        <v>248</v>
      </c>
      <c r="G68" s="11">
        <f t="shared" si="31"/>
        <v>19565</v>
      </c>
      <c r="H68" s="7">
        <v>179</v>
      </c>
      <c r="I68" s="4">
        <v>16271</v>
      </c>
      <c r="J68" s="7">
        <v>67</v>
      </c>
      <c r="K68" s="4">
        <v>3236</v>
      </c>
      <c r="L68" s="7">
        <v>2</v>
      </c>
      <c r="M68" s="5">
        <v>58</v>
      </c>
      <c r="N68" s="18">
        <v>76</v>
      </c>
      <c r="O68" s="24">
        <v>3474</v>
      </c>
      <c r="P68" s="40">
        <v>13</v>
      </c>
      <c r="Q68" s="24">
        <v>545</v>
      </c>
      <c r="R68" s="6"/>
      <c r="S68" s="6"/>
      <c r="T68" s="18">
        <v>51</v>
      </c>
      <c r="U68" s="94">
        <v>982</v>
      </c>
    </row>
    <row r="69" spans="1:21" ht="12.75">
      <c r="A69" s="184">
        <v>17</v>
      </c>
      <c r="B69" s="185"/>
      <c r="C69" s="186"/>
      <c r="D69" s="45">
        <f t="shared" si="30"/>
        <v>256</v>
      </c>
      <c r="E69" s="46">
        <f t="shared" si="30"/>
        <v>13446</v>
      </c>
      <c r="F69" s="10">
        <f t="shared" si="31"/>
        <v>140</v>
      </c>
      <c r="G69" s="11">
        <f t="shared" si="31"/>
        <v>11322</v>
      </c>
      <c r="H69" s="7">
        <v>119</v>
      </c>
      <c r="I69" s="4">
        <v>10348</v>
      </c>
      <c r="J69" s="7">
        <v>21</v>
      </c>
      <c r="K69" s="4">
        <v>974</v>
      </c>
      <c r="L69" s="7"/>
      <c r="M69" s="5"/>
      <c r="N69" s="18">
        <v>34</v>
      </c>
      <c r="O69" s="24">
        <v>1462</v>
      </c>
      <c r="P69" s="40">
        <v>4</v>
      </c>
      <c r="Q69" s="24">
        <v>197</v>
      </c>
      <c r="R69" s="6"/>
      <c r="S69" s="6"/>
      <c r="T69" s="18">
        <v>133</v>
      </c>
      <c r="U69" s="94">
        <v>2901</v>
      </c>
    </row>
    <row r="70" spans="1:21" ht="12.75">
      <c r="A70" s="184">
        <v>79</v>
      </c>
      <c r="B70" s="185"/>
      <c r="C70" s="186"/>
      <c r="D70" s="45">
        <f t="shared" si="30"/>
        <v>149</v>
      </c>
      <c r="E70" s="46">
        <f t="shared" si="30"/>
        <v>11528</v>
      </c>
      <c r="F70" s="10">
        <f t="shared" si="31"/>
        <v>140</v>
      </c>
      <c r="G70" s="11">
        <f t="shared" si="31"/>
        <v>13294</v>
      </c>
      <c r="H70" s="7">
        <v>120</v>
      </c>
      <c r="I70" s="4">
        <v>10884</v>
      </c>
      <c r="J70" s="7">
        <v>20</v>
      </c>
      <c r="K70" s="4">
        <v>2410</v>
      </c>
      <c r="L70" s="7"/>
      <c r="M70" s="5"/>
      <c r="N70" s="18">
        <v>27</v>
      </c>
      <c r="O70" s="24">
        <v>1029</v>
      </c>
      <c r="P70" s="40">
        <v>4</v>
      </c>
      <c r="Q70" s="24">
        <v>171</v>
      </c>
      <c r="R70" s="6"/>
      <c r="S70" s="6"/>
      <c r="T70" s="18">
        <v>25</v>
      </c>
      <c r="U70" s="94">
        <v>473</v>
      </c>
    </row>
    <row r="71" spans="1:21" ht="12.75">
      <c r="A71" s="184">
        <v>86</v>
      </c>
      <c r="B71" s="185"/>
      <c r="C71" s="186"/>
      <c r="D71" s="45">
        <f t="shared" si="30"/>
        <v>334</v>
      </c>
      <c r="E71" s="46">
        <f t="shared" si="30"/>
        <v>32559</v>
      </c>
      <c r="F71" s="10">
        <f t="shared" si="31"/>
        <v>380</v>
      </c>
      <c r="G71" s="11">
        <f t="shared" si="31"/>
        <v>37720</v>
      </c>
      <c r="H71" s="7">
        <v>276</v>
      </c>
      <c r="I71" s="4">
        <v>30994</v>
      </c>
      <c r="J71" s="7">
        <v>104</v>
      </c>
      <c r="K71" s="4">
        <v>6726</v>
      </c>
      <c r="L71" s="7"/>
      <c r="M71" s="5"/>
      <c r="N71" s="18">
        <v>83</v>
      </c>
      <c r="O71" s="24">
        <v>3571</v>
      </c>
      <c r="P71" s="40">
        <v>15</v>
      </c>
      <c r="Q71" s="24">
        <v>688</v>
      </c>
      <c r="R71" s="6"/>
      <c r="S71" s="6"/>
      <c r="T71" s="18">
        <v>43</v>
      </c>
      <c r="U71" s="94">
        <v>877</v>
      </c>
    </row>
    <row r="72" spans="1:21" ht="16.5" customHeight="1">
      <c r="A72" s="177" t="s">
        <v>55</v>
      </c>
      <c r="B72" s="178"/>
      <c r="C72" s="179"/>
      <c r="D72" s="109">
        <f>SUM(D73:D75)</f>
        <v>1298</v>
      </c>
      <c r="E72" s="134">
        <f>SUM(E73:E75)</f>
        <v>87466</v>
      </c>
      <c r="F72" s="146">
        <f aca="true" t="shared" si="32" ref="F72:M72">SUM(F73:F75)</f>
        <v>1039</v>
      </c>
      <c r="G72" s="147">
        <f t="shared" si="32"/>
        <v>81268</v>
      </c>
      <c r="H72" s="113">
        <f t="shared" si="32"/>
        <v>903</v>
      </c>
      <c r="I72" s="114">
        <f t="shared" si="32"/>
        <v>73908</v>
      </c>
      <c r="J72" s="113">
        <f t="shared" si="32"/>
        <v>127</v>
      </c>
      <c r="K72" s="114">
        <f t="shared" si="32"/>
        <v>6740</v>
      </c>
      <c r="L72" s="113">
        <f t="shared" si="32"/>
        <v>9</v>
      </c>
      <c r="M72" s="115">
        <f t="shared" si="32"/>
        <v>620</v>
      </c>
      <c r="N72" s="130">
        <f>SUM(N73:N75)</f>
        <v>259</v>
      </c>
      <c r="O72" s="131">
        <f>SUM(O73:O75)</f>
        <v>12991</v>
      </c>
      <c r="P72" s="118">
        <f>SUM(P73:P75)</f>
        <v>97</v>
      </c>
      <c r="Q72" s="119">
        <f>SUM(Q73:Q75)</f>
        <v>4697</v>
      </c>
      <c r="R72" s="132"/>
      <c r="S72" s="132"/>
      <c r="T72" s="130">
        <f>SUM(T73:T75)</f>
        <v>298</v>
      </c>
      <c r="U72" s="137">
        <f>SUM(U73:U75)</f>
        <v>8861</v>
      </c>
    </row>
    <row r="73" spans="1:21" ht="12.75">
      <c r="A73" s="184">
        <v>19</v>
      </c>
      <c r="B73" s="185"/>
      <c r="C73" s="186"/>
      <c r="D73" s="45">
        <f aca="true" t="shared" si="33" ref="D73:E75">SUM(H73,P73,T73)</f>
        <v>569</v>
      </c>
      <c r="E73" s="46">
        <f t="shared" si="33"/>
        <v>35639</v>
      </c>
      <c r="F73" s="10">
        <f aca="true" t="shared" si="34" ref="F73:G75">SUM(H73,J73,L73)</f>
        <v>445</v>
      </c>
      <c r="G73" s="11">
        <f t="shared" si="34"/>
        <v>32902</v>
      </c>
      <c r="H73" s="7">
        <v>364</v>
      </c>
      <c r="I73" s="4">
        <v>28539</v>
      </c>
      <c r="J73" s="7">
        <v>75</v>
      </c>
      <c r="K73" s="4">
        <v>3956</v>
      </c>
      <c r="L73" s="7">
        <v>6</v>
      </c>
      <c r="M73" s="5">
        <v>407</v>
      </c>
      <c r="N73" s="18">
        <v>131</v>
      </c>
      <c r="O73" s="24">
        <v>6708</v>
      </c>
      <c r="P73" s="40">
        <v>49</v>
      </c>
      <c r="Q73" s="24">
        <v>2459</v>
      </c>
      <c r="R73" s="6"/>
      <c r="S73" s="6"/>
      <c r="T73" s="18">
        <v>156</v>
      </c>
      <c r="U73" s="94">
        <v>4641</v>
      </c>
    </row>
    <row r="74" spans="1:21" ht="12.75">
      <c r="A74" s="184">
        <v>23</v>
      </c>
      <c r="B74" s="185"/>
      <c r="C74" s="186"/>
      <c r="D74" s="45">
        <f t="shared" si="33"/>
        <v>333</v>
      </c>
      <c r="E74" s="46">
        <f t="shared" si="33"/>
        <v>22239</v>
      </c>
      <c r="F74" s="10">
        <f t="shared" si="34"/>
        <v>259</v>
      </c>
      <c r="G74" s="11">
        <f t="shared" si="34"/>
        <v>20053</v>
      </c>
      <c r="H74" s="7">
        <v>235</v>
      </c>
      <c r="I74" s="4">
        <v>18750</v>
      </c>
      <c r="J74" s="51">
        <v>23</v>
      </c>
      <c r="K74" s="52">
        <v>1171</v>
      </c>
      <c r="L74" s="51">
        <v>1</v>
      </c>
      <c r="M74" s="148">
        <v>132</v>
      </c>
      <c r="N74" s="18">
        <v>69</v>
      </c>
      <c r="O74" s="24">
        <v>3523</v>
      </c>
      <c r="P74" s="40">
        <v>24</v>
      </c>
      <c r="Q74" s="24">
        <v>1208</v>
      </c>
      <c r="R74" s="6"/>
      <c r="S74" s="6"/>
      <c r="T74" s="18">
        <v>74</v>
      </c>
      <c r="U74" s="94">
        <v>2281</v>
      </c>
    </row>
    <row r="75" spans="1:21" ht="12.75">
      <c r="A75" s="184">
        <v>87</v>
      </c>
      <c r="B75" s="185"/>
      <c r="C75" s="186"/>
      <c r="D75" s="45">
        <f t="shared" si="33"/>
        <v>396</v>
      </c>
      <c r="E75" s="46">
        <f t="shared" si="33"/>
        <v>29588</v>
      </c>
      <c r="F75" s="10">
        <f t="shared" si="34"/>
        <v>335</v>
      </c>
      <c r="G75" s="11">
        <f t="shared" si="34"/>
        <v>28313</v>
      </c>
      <c r="H75" s="7">
        <v>304</v>
      </c>
      <c r="I75" s="4">
        <v>26619</v>
      </c>
      <c r="J75" s="7">
        <v>29</v>
      </c>
      <c r="K75" s="4">
        <v>1613</v>
      </c>
      <c r="L75" s="7">
        <v>2</v>
      </c>
      <c r="M75" s="5">
        <v>81</v>
      </c>
      <c r="N75" s="18">
        <v>59</v>
      </c>
      <c r="O75" s="24">
        <v>2760</v>
      </c>
      <c r="P75" s="40">
        <v>24</v>
      </c>
      <c r="Q75" s="24">
        <v>1030</v>
      </c>
      <c r="R75" s="6"/>
      <c r="S75" s="6"/>
      <c r="T75" s="18">
        <v>68</v>
      </c>
      <c r="U75" s="94">
        <v>1939</v>
      </c>
    </row>
    <row r="76" spans="1:22" ht="25.5" customHeight="1">
      <c r="A76" s="177" t="s">
        <v>10</v>
      </c>
      <c r="B76" s="178"/>
      <c r="C76" s="179"/>
      <c r="D76" s="109">
        <f>SUM(D77:D80)</f>
        <v>1139</v>
      </c>
      <c r="E76" s="134">
        <f>SUM(E77:E80)</f>
        <v>80349</v>
      </c>
      <c r="F76" s="139">
        <f>SUM(F77:F80)</f>
        <v>1266</v>
      </c>
      <c r="G76" s="114">
        <f>SUM(G77:G80)</f>
        <v>91101</v>
      </c>
      <c r="H76" s="113">
        <f aca="true" t="shared" si="35" ref="H76:M76">SUM(H77:H80)</f>
        <v>898</v>
      </c>
      <c r="I76" s="114">
        <f t="shared" si="35"/>
        <v>72390</v>
      </c>
      <c r="J76" s="113">
        <f t="shared" si="35"/>
        <v>341</v>
      </c>
      <c r="K76" s="114">
        <f t="shared" si="35"/>
        <v>17414</v>
      </c>
      <c r="L76" s="113">
        <f t="shared" si="35"/>
        <v>27</v>
      </c>
      <c r="M76" s="115">
        <f t="shared" si="35"/>
        <v>1297</v>
      </c>
      <c r="N76" s="130">
        <f>SUM(N77:N80)</f>
        <v>40</v>
      </c>
      <c r="O76" s="131">
        <f>SUM(O77:O80)</f>
        <v>1833</v>
      </c>
      <c r="P76" s="118">
        <f>SUM(P77:P80)</f>
        <v>31</v>
      </c>
      <c r="Q76" s="119">
        <f>SUM(Q77:Q80)</f>
        <v>1340</v>
      </c>
      <c r="R76" s="132"/>
      <c r="S76" s="132"/>
      <c r="T76" s="130">
        <f>SUM(T77:T80)</f>
        <v>210</v>
      </c>
      <c r="U76" s="137">
        <f>SUM(U77:U80)</f>
        <v>6619</v>
      </c>
      <c r="V76" s="60"/>
    </row>
    <row r="77" spans="1:21" ht="12.75">
      <c r="A77" s="180" t="s">
        <v>11</v>
      </c>
      <c r="B77" s="181"/>
      <c r="C77" s="182"/>
      <c r="D77" s="45">
        <f aca="true" t="shared" si="36" ref="D77:E80">SUM(H77,P77,T77)</f>
        <v>465</v>
      </c>
      <c r="E77" s="46">
        <f t="shared" si="36"/>
        <v>37713</v>
      </c>
      <c r="F77" s="10">
        <f aca="true" t="shared" si="37" ref="F77:G80">SUM(H77,J77,L77)</f>
        <v>474</v>
      </c>
      <c r="G77" s="11">
        <f t="shared" si="37"/>
        <v>39988</v>
      </c>
      <c r="H77" s="7">
        <v>389</v>
      </c>
      <c r="I77" s="4">
        <v>34705</v>
      </c>
      <c r="J77" s="7">
        <v>75</v>
      </c>
      <c r="K77" s="4">
        <v>4782</v>
      </c>
      <c r="L77" s="7">
        <v>10</v>
      </c>
      <c r="M77" s="5">
        <v>501</v>
      </c>
      <c r="N77" s="18">
        <v>15</v>
      </c>
      <c r="O77" s="24">
        <v>581</v>
      </c>
      <c r="P77" s="40">
        <v>13</v>
      </c>
      <c r="Q77" s="24">
        <v>473</v>
      </c>
      <c r="R77" s="6"/>
      <c r="S77" s="6"/>
      <c r="T77" s="18">
        <v>63</v>
      </c>
      <c r="U77" s="94">
        <v>2535</v>
      </c>
    </row>
    <row r="78" spans="1:21" ht="12.75">
      <c r="A78" s="180" t="s">
        <v>12</v>
      </c>
      <c r="B78" s="181"/>
      <c r="C78" s="182"/>
      <c r="D78" s="45">
        <f t="shared" si="36"/>
        <v>222</v>
      </c>
      <c r="E78" s="46">
        <f t="shared" si="36"/>
        <v>14367</v>
      </c>
      <c r="F78" s="10">
        <f t="shared" si="37"/>
        <v>281</v>
      </c>
      <c r="G78" s="11">
        <f t="shared" si="37"/>
        <v>17910</v>
      </c>
      <c r="H78" s="7">
        <v>171</v>
      </c>
      <c r="I78" s="4">
        <v>12866</v>
      </c>
      <c r="J78" s="7">
        <v>105</v>
      </c>
      <c r="K78" s="4">
        <v>4754</v>
      </c>
      <c r="L78" s="7">
        <v>5</v>
      </c>
      <c r="M78" s="5">
        <v>290</v>
      </c>
      <c r="N78" s="18">
        <v>7</v>
      </c>
      <c r="O78" s="24">
        <v>259</v>
      </c>
      <c r="P78" s="40">
        <v>6</v>
      </c>
      <c r="Q78" s="24">
        <v>219</v>
      </c>
      <c r="R78" s="6"/>
      <c r="S78" s="6"/>
      <c r="T78" s="18">
        <v>45</v>
      </c>
      <c r="U78" s="94">
        <v>1282</v>
      </c>
    </row>
    <row r="79" spans="1:21" ht="12.75">
      <c r="A79" s="180" t="s">
        <v>13</v>
      </c>
      <c r="B79" s="181"/>
      <c r="C79" s="182"/>
      <c r="D79" s="45">
        <f t="shared" si="36"/>
        <v>147</v>
      </c>
      <c r="E79" s="46">
        <f t="shared" si="36"/>
        <v>8583</v>
      </c>
      <c r="F79" s="10">
        <f t="shared" si="37"/>
        <v>176</v>
      </c>
      <c r="G79" s="11">
        <f t="shared" si="37"/>
        <v>10363</v>
      </c>
      <c r="H79" s="7">
        <v>109</v>
      </c>
      <c r="I79" s="4">
        <v>7303</v>
      </c>
      <c r="J79" s="7">
        <v>62</v>
      </c>
      <c r="K79" s="4">
        <v>2911</v>
      </c>
      <c r="L79" s="7">
        <v>5</v>
      </c>
      <c r="M79" s="5">
        <v>149</v>
      </c>
      <c r="N79" s="18">
        <v>9</v>
      </c>
      <c r="O79" s="24">
        <v>587</v>
      </c>
      <c r="P79" s="40">
        <v>6</v>
      </c>
      <c r="Q79" s="24">
        <v>409</v>
      </c>
      <c r="R79" s="6"/>
      <c r="S79" s="6"/>
      <c r="T79" s="18">
        <v>32</v>
      </c>
      <c r="U79" s="94">
        <v>871</v>
      </c>
    </row>
    <row r="80" spans="1:21" ht="12.75">
      <c r="A80" s="180" t="s">
        <v>14</v>
      </c>
      <c r="B80" s="181"/>
      <c r="C80" s="182"/>
      <c r="D80" s="45">
        <f t="shared" si="36"/>
        <v>305</v>
      </c>
      <c r="E80" s="46">
        <f t="shared" si="36"/>
        <v>19686</v>
      </c>
      <c r="F80" s="10">
        <f t="shared" si="37"/>
        <v>335</v>
      </c>
      <c r="G80" s="11">
        <f t="shared" si="37"/>
        <v>22840</v>
      </c>
      <c r="H80" s="7">
        <v>229</v>
      </c>
      <c r="I80" s="4">
        <v>17516</v>
      </c>
      <c r="J80" s="7">
        <v>99</v>
      </c>
      <c r="K80" s="4">
        <v>4967</v>
      </c>
      <c r="L80" s="7">
        <v>7</v>
      </c>
      <c r="M80" s="5">
        <v>357</v>
      </c>
      <c r="N80" s="18">
        <v>9</v>
      </c>
      <c r="O80" s="24">
        <v>406</v>
      </c>
      <c r="P80" s="40">
        <v>6</v>
      </c>
      <c r="Q80" s="24">
        <v>239</v>
      </c>
      <c r="R80" s="6"/>
      <c r="S80" s="6"/>
      <c r="T80" s="18">
        <v>70</v>
      </c>
      <c r="U80" s="94">
        <v>1931</v>
      </c>
    </row>
    <row r="81" spans="1:21" ht="22.5" customHeight="1">
      <c r="A81" s="177" t="s">
        <v>58</v>
      </c>
      <c r="B81" s="178"/>
      <c r="C81" s="179"/>
      <c r="D81" s="109">
        <f>SUM(D82:D89)</f>
        <v>1760</v>
      </c>
      <c r="E81" s="134">
        <f>SUM(E82:E89)</f>
        <v>82404</v>
      </c>
      <c r="F81" s="139">
        <f>SUM(F82:F89)</f>
        <v>1298</v>
      </c>
      <c r="G81" s="114">
        <f>SUM(G82:G89)</f>
        <v>99338</v>
      </c>
      <c r="H81" s="113">
        <f aca="true" t="shared" si="38" ref="H81:M81">SUM(H82:H89)</f>
        <v>817</v>
      </c>
      <c r="I81" s="114">
        <f t="shared" si="38"/>
        <v>63455</v>
      </c>
      <c r="J81" s="113">
        <f t="shared" si="38"/>
        <v>432</v>
      </c>
      <c r="K81" s="114">
        <f t="shared" si="38"/>
        <v>32006</v>
      </c>
      <c r="L81" s="113">
        <f t="shared" si="38"/>
        <v>49</v>
      </c>
      <c r="M81" s="115">
        <f t="shared" si="38"/>
        <v>3877</v>
      </c>
      <c r="N81" s="130">
        <f>SUM(N82:N89)</f>
        <v>244</v>
      </c>
      <c r="O81" s="131">
        <f>SUM(O82:O89)</f>
        <v>11230</v>
      </c>
      <c r="P81" s="118">
        <f>SUM(P82:P89)</f>
        <v>55</v>
      </c>
      <c r="Q81" s="119">
        <f>SUM(Q82:Q89)</f>
        <v>2130</v>
      </c>
      <c r="R81" s="132"/>
      <c r="S81" s="132"/>
      <c r="T81" s="130">
        <f>SUM(T82:T89)</f>
        <v>888</v>
      </c>
      <c r="U81" s="137">
        <f>SUM(U82:U89)</f>
        <v>16819</v>
      </c>
    </row>
    <row r="82" spans="1:21" ht="12.75">
      <c r="A82" s="180" t="s">
        <v>35</v>
      </c>
      <c r="B82" s="181"/>
      <c r="C82" s="182"/>
      <c r="D82" s="45">
        <f>SUM(H82,P82,T82)</f>
        <v>301</v>
      </c>
      <c r="E82" s="46">
        <f>SUM(I82,Q82,U82)</f>
        <v>15189</v>
      </c>
      <c r="F82" s="10">
        <f>SUM(H82,J82,L82)</f>
        <v>245</v>
      </c>
      <c r="G82" s="11">
        <f>SUM(I82,K82,M82)</f>
        <v>15945</v>
      </c>
      <c r="H82" s="7">
        <v>177</v>
      </c>
      <c r="I82" s="4">
        <v>11923</v>
      </c>
      <c r="J82" s="7">
        <v>64</v>
      </c>
      <c r="K82" s="4">
        <v>3709</v>
      </c>
      <c r="L82" s="7">
        <v>4</v>
      </c>
      <c r="M82" s="5">
        <v>313</v>
      </c>
      <c r="N82" s="18">
        <v>20</v>
      </c>
      <c r="O82" s="24">
        <v>789</v>
      </c>
      <c r="P82" s="40">
        <v>12</v>
      </c>
      <c r="Q82" s="24">
        <v>501</v>
      </c>
      <c r="R82" s="6"/>
      <c r="S82" s="6"/>
      <c r="T82" s="18">
        <v>112</v>
      </c>
      <c r="U82" s="94">
        <v>2765</v>
      </c>
    </row>
    <row r="83" spans="1:21" ht="12.75">
      <c r="A83" s="180" t="s">
        <v>36</v>
      </c>
      <c r="B83" s="181"/>
      <c r="C83" s="182"/>
      <c r="D83" s="45">
        <f aca="true" t="shared" si="39" ref="D83:D89">SUM(H83,P83,T83)</f>
        <v>325</v>
      </c>
      <c r="E83" s="46">
        <f aca="true" t="shared" si="40" ref="E83:E89">SUM(I83,Q83,U83)</f>
        <v>17492</v>
      </c>
      <c r="F83" s="10">
        <f aca="true" t="shared" si="41" ref="F83:F89">SUM(H83,J83,L83)</f>
        <v>300</v>
      </c>
      <c r="G83" s="11">
        <f aca="true" t="shared" si="42" ref="G83:G89">SUM(I83,K83,M83)</f>
        <v>24668</v>
      </c>
      <c r="H83" s="7">
        <v>187</v>
      </c>
      <c r="I83" s="4">
        <v>15156</v>
      </c>
      <c r="J83" s="7">
        <v>98</v>
      </c>
      <c r="K83" s="4">
        <v>8301</v>
      </c>
      <c r="L83" s="7">
        <v>15</v>
      </c>
      <c r="M83" s="5">
        <v>1211</v>
      </c>
      <c r="N83" s="18">
        <v>43</v>
      </c>
      <c r="O83" s="24">
        <v>2142</v>
      </c>
      <c r="P83" s="40">
        <v>10</v>
      </c>
      <c r="Q83" s="24">
        <v>393</v>
      </c>
      <c r="R83" s="6"/>
      <c r="S83" s="6"/>
      <c r="T83" s="18">
        <v>128</v>
      </c>
      <c r="U83" s="94">
        <v>1943</v>
      </c>
    </row>
    <row r="84" spans="1:21" ht="12.75">
      <c r="A84" s="180" t="s">
        <v>37</v>
      </c>
      <c r="B84" s="181"/>
      <c r="C84" s="182"/>
      <c r="D84" s="45">
        <f t="shared" si="39"/>
        <v>182</v>
      </c>
      <c r="E84" s="46">
        <f t="shared" si="40"/>
        <v>9802</v>
      </c>
      <c r="F84" s="10">
        <f t="shared" si="41"/>
        <v>183</v>
      </c>
      <c r="G84" s="11">
        <f t="shared" si="42"/>
        <v>19944</v>
      </c>
      <c r="H84" s="7">
        <v>69</v>
      </c>
      <c r="I84" s="4">
        <v>7520</v>
      </c>
      <c r="J84" s="7">
        <v>110</v>
      </c>
      <c r="K84" s="4">
        <v>11884</v>
      </c>
      <c r="L84" s="7">
        <v>4</v>
      </c>
      <c r="M84" s="5">
        <v>540</v>
      </c>
      <c r="N84" s="18">
        <v>99</v>
      </c>
      <c r="O84" s="24">
        <v>4892</v>
      </c>
      <c r="P84" s="40">
        <v>3</v>
      </c>
      <c r="Q84" s="24">
        <v>110</v>
      </c>
      <c r="R84" s="6"/>
      <c r="S84" s="6"/>
      <c r="T84" s="18">
        <v>110</v>
      </c>
      <c r="U84" s="94">
        <v>2172</v>
      </c>
    </row>
    <row r="85" spans="1:21" ht="12.75">
      <c r="A85" s="180" t="s">
        <v>38</v>
      </c>
      <c r="B85" s="181"/>
      <c r="C85" s="182"/>
      <c r="D85" s="45">
        <f t="shared" si="39"/>
        <v>314</v>
      </c>
      <c r="E85" s="46">
        <f t="shared" si="40"/>
        <v>12973</v>
      </c>
      <c r="F85" s="10">
        <f t="shared" si="41"/>
        <v>182</v>
      </c>
      <c r="G85" s="11">
        <f t="shared" si="42"/>
        <v>12818</v>
      </c>
      <c r="H85" s="7">
        <v>116</v>
      </c>
      <c r="I85" s="4">
        <v>8940</v>
      </c>
      <c r="J85" s="7">
        <v>59</v>
      </c>
      <c r="K85" s="4">
        <v>3157</v>
      </c>
      <c r="L85" s="7">
        <v>7</v>
      </c>
      <c r="M85" s="5">
        <v>721</v>
      </c>
      <c r="N85" s="18">
        <v>25</v>
      </c>
      <c r="O85" s="24">
        <v>962</v>
      </c>
      <c r="P85" s="40">
        <v>3</v>
      </c>
      <c r="Q85" s="24">
        <v>124</v>
      </c>
      <c r="R85" s="6"/>
      <c r="S85" s="6"/>
      <c r="T85" s="18">
        <v>195</v>
      </c>
      <c r="U85" s="94">
        <v>3909</v>
      </c>
    </row>
    <row r="86" spans="1:21" ht="12.75">
      <c r="A86" s="180" t="s">
        <v>39</v>
      </c>
      <c r="B86" s="181"/>
      <c r="C86" s="182"/>
      <c r="D86" s="45">
        <f t="shared" si="39"/>
        <v>278</v>
      </c>
      <c r="E86" s="46">
        <f t="shared" si="40"/>
        <v>13268</v>
      </c>
      <c r="F86" s="10">
        <f t="shared" si="41"/>
        <v>187</v>
      </c>
      <c r="G86" s="11">
        <f t="shared" si="42"/>
        <v>12923</v>
      </c>
      <c r="H86" s="7">
        <v>132</v>
      </c>
      <c r="I86" s="4">
        <v>10233</v>
      </c>
      <c r="J86" s="7">
        <v>41</v>
      </c>
      <c r="K86" s="4">
        <v>1937</v>
      </c>
      <c r="L86" s="7">
        <v>14</v>
      </c>
      <c r="M86" s="5">
        <v>753</v>
      </c>
      <c r="N86" s="18">
        <v>28</v>
      </c>
      <c r="O86" s="24">
        <v>1292</v>
      </c>
      <c r="P86" s="40">
        <v>8</v>
      </c>
      <c r="Q86" s="24">
        <v>258</v>
      </c>
      <c r="R86" s="6"/>
      <c r="S86" s="6"/>
      <c r="T86" s="18">
        <v>138</v>
      </c>
      <c r="U86" s="94">
        <v>2777</v>
      </c>
    </row>
    <row r="87" spans="1:21" ht="12.75">
      <c r="A87" s="180" t="s">
        <v>40</v>
      </c>
      <c r="B87" s="181"/>
      <c r="C87" s="182"/>
      <c r="D87" s="45">
        <f t="shared" si="39"/>
        <v>243</v>
      </c>
      <c r="E87" s="46">
        <f t="shared" si="40"/>
        <v>8602</v>
      </c>
      <c r="F87" s="10">
        <f t="shared" si="41"/>
        <v>100</v>
      </c>
      <c r="G87" s="11">
        <f t="shared" si="42"/>
        <v>6298</v>
      </c>
      <c r="H87" s="7">
        <v>86</v>
      </c>
      <c r="I87" s="4">
        <v>5692</v>
      </c>
      <c r="J87" s="7">
        <v>14</v>
      </c>
      <c r="K87" s="4">
        <v>606</v>
      </c>
      <c r="L87" s="7"/>
      <c r="M87" s="5"/>
      <c r="N87" s="18">
        <v>17</v>
      </c>
      <c r="O87" s="24">
        <v>696</v>
      </c>
      <c r="P87" s="40">
        <v>11</v>
      </c>
      <c r="Q87" s="24">
        <v>440</v>
      </c>
      <c r="R87" s="6"/>
      <c r="S87" s="6"/>
      <c r="T87" s="18">
        <v>146</v>
      </c>
      <c r="U87" s="94">
        <v>2470</v>
      </c>
    </row>
    <row r="88" spans="1:22" ht="12.75">
      <c r="A88" s="180" t="s">
        <v>41</v>
      </c>
      <c r="B88" s="181"/>
      <c r="C88" s="182"/>
      <c r="D88" s="45">
        <f t="shared" si="39"/>
        <v>47</v>
      </c>
      <c r="E88" s="46">
        <f t="shared" si="40"/>
        <v>1678</v>
      </c>
      <c r="F88" s="10">
        <f t="shared" si="41"/>
        <v>43</v>
      </c>
      <c r="G88" s="11">
        <f t="shared" si="42"/>
        <v>2412</v>
      </c>
      <c r="H88" s="7">
        <v>18</v>
      </c>
      <c r="I88" s="4">
        <v>1158</v>
      </c>
      <c r="J88" s="7">
        <v>22</v>
      </c>
      <c r="K88" s="4">
        <v>1025</v>
      </c>
      <c r="L88" s="7">
        <v>3</v>
      </c>
      <c r="M88" s="5">
        <v>229</v>
      </c>
      <c r="N88" s="18">
        <v>7</v>
      </c>
      <c r="O88" s="24">
        <v>254</v>
      </c>
      <c r="P88" s="40">
        <v>4</v>
      </c>
      <c r="Q88" s="24">
        <v>136</v>
      </c>
      <c r="R88" s="6"/>
      <c r="S88" s="6"/>
      <c r="T88" s="42">
        <v>25</v>
      </c>
      <c r="U88" s="96">
        <v>384</v>
      </c>
      <c r="V88" s="91"/>
    </row>
    <row r="89" spans="1:21" ht="12.75">
      <c r="A89" s="180" t="s">
        <v>42</v>
      </c>
      <c r="B89" s="181"/>
      <c r="C89" s="182"/>
      <c r="D89" s="45">
        <f t="shared" si="39"/>
        <v>70</v>
      </c>
      <c r="E89" s="46">
        <f t="shared" si="40"/>
        <v>3400</v>
      </c>
      <c r="F89" s="10">
        <f t="shared" si="41"/>
        <v>58</v>
      </c>
      <c r="G89" s="11">
        <f t="shared" si="42"/>
        <v>4330</v>
      </c>
      <c r="H89" s="7">
        <v>32</v>
      </c>
      <c r="I89" s="4">
        <v>2833</v>
      </c>
      <c r="J89" s="7">
        <v>24</v>
      </c>
      <c r="K89" s="4">
        <v>1387</v>
      </c>
      <c r="L89" s="7">
        <v>2</v>
      </c>
      <c r="M89" s="5">
        <v>110</v>
      </c>
      <c r="N89" s="18">
        <v>5</v>
      </c>
      <c r="O89" s="24">
        <v>203</v>
      </c>
      <c r="P89" s="40">
        <v>4</v>
      </c>
      <c r="Q89" s="24">
        <v>168</v>
      </c>
      <c r="R89" s="6"/>
      <c r="S89" s="6"/>
      <c r="T89" s="18">
        <v>34</v>
      </c>
      <c r="U89" s="94">
        <v>399</v>
      </c>
    </row>
    <row r="90" spans="1:21" ht="27" customHeight="1">
      <c r="A90" s="177" t="s">
        <v>51</v>
      </c>
      <c r="B90" s="178"/>
      <c r="C90" s="179"/>
      <c r="D90" s="109">
        <f>SUM(D91:D95)</f>
        <v>4305</v>
      </c>
      <c r="E90" s="134">
        <f>SUM(E91:E95)</f>
        <v>629615</v>
      </c>
      <c r="F90" s="139">
        <f>SUM(F91:F95)</f>
        <v>4763</v>
      </c>
      <c r="G90" s="114">
        <f>SUM(G91:G95)</f>
        <v>692037</v>
      </c>
      <c r="H90" s="113">
        <f aca="true" t="shared" si="43" ref="H90:M90">SUM(H91:H95)</f>
        <v>3687</v>
      </c>
      <c r="I90" s="114">
        <f t="shared" si="43"/>
        <v>608777</v>
      </c>
      <c r="J90" s="113">
        <f t="shared" si="43"/>
        <v>1015</v>
      </c>
      <c r="K90" s="114">
        <f t="shared" si="43"/>
        <v>76375</v>
      </c>
      <c r="L90" s="113">
        <f t="shared" si="43"/>
        <v>61</v>
      </c>
      <c r="M90" s="115">
        <f t="shared" si="43"/>
        <v>6885</v>
      </c>
      <c r="N90" s="130">
        <f>SUM(N91:N95)</f>
        <v>1907</v>
      </c>
      <c r="O90" s="131">
        <f>SUM(O91:O95)</f>
        <v>78497</v>
      </c>
      <c r="P90" s="118">
        <f>SUM(P91:P95)</f>
        <v>130</v>
      </c>
      <c r="Q90" s="119">
        <f>SUM(Q91:Q95)</f>
        <v>7296</v>
      </c>
      <c r="R90" s="132"/>
      <c r="S90" s="132"/>
      <c r="T90" s="130">
        <f>SUM(T91:T95)</f>
        <v>488</v>
      </c>
      <c r="U90" s="137">
        <f>SUM(U91:U95)</f>
        <v>13542</v>
      </c>
    </row>
    <row r="91" spans="1:21" ht="12.75">
      <c r="A91" s="184">
        <v>24</v>
      </c>
      <c r="B91" s="185"/>
      <c r="C91" s="186"/>
      <c r="D91" s="45">
        <f aca="true" t="shared" si="44" ref="D91:E95">SUM(H91,P91,T91)</f>
        <v>623</v>
      </c>
      <c r="E91" s="46">
        <f t="shared" si="44"/>
        <v>44110</v>
      </c>
      <c r="F91" s="10">
        <f aca="true" t="shared" si="45" ref="F91:G95">SUM(H91,J91,L91)</f>
        <v>830</v>
      </c>
      <c r="G91" s="11">
        <f t="shared" si="45"/>
        <v>56697</v>
      </c>
      <c r="H91" s="7">
        <v>525</v>
      </c>
      <c r="I91" s="4">
        <v>40627</v>
      </c>
      <c r="J91" s="7">
        <v>294</v>
      </c>
      <c r="K91" s="4">
        <v>15581</v>
      </c>
      <c r="L91" s="7">
        <v>11</v>
      </c>
      <c r="M91" s="5">
        <v>489</v>
      </c>
      <c r="N91" s="18">
        <v>1457</v>
      </c>
      <c r="O91" s="24">
        <v>56684</v>
      </c>
      <c r="P91" s="40">
        <v>33</v>
      </c>
      <c r="Q91" s="24">
        <v>1586</v>
      </c>
      <c r="R91" s="6"/>
      <c r="S91" s="6"/>
      <c r="T91" s="18">
        <v>65</v>
      </c>
      <c r="U91" s="94">
        <v>1897</v>
      </c>
    </row>
    <row r="92" spans="1:21" ht="12.75">
      <c r="A92" s="184">
        <v>33</v>
      </c>
      <c r="B92" s="185"/>
      <c r="C92" s="186"/>
      <c r="D92" s="45">
        <f t="shared" si="44"/>
        <v>1331</v>
      </c>
      <c r="E92" s="46">
        <f t="shared" si="44"/>
        <v>199835</v>
      </c>
      <c r="F92" s="10">
        <f t="shared" si="45"/>
        <v>1530</v>
      </c>
      <c r="G92" s="11">
        <f t="shared" si="45"/>
        <v>227179</v>
      </c>
      <c r="H92" s="7">
        <v>1154</v>
      </c>
      <c r="I92" s="4">
        <v>193773</v>
      </c>
      <c r="J92" s="7">
        <v>359</v>
      </c>
      <c r="K92" s="4">
        <v>31508</v>
      </c>
      <c r="L92" s="7">
        <v>17</v>
      </c>
      <c r="M92" s="5">
        <v>1898</v>
      </c>
      <c r="N92" s="18">
        <v>88</v>
      </c>
      <c r="O92" s="24">
        <v>5450</v>
      </c>
      <c r="P92" s="40">
        <v>35</v>
      </c>
      <c r="Q92" s="24">
        <v>2060</v>
      </c>
      <c r="R92" s="6"/>
      <c r="S92" s="6"/>
      <c r="T92" s="18">
        <v>142</v>
      </c>
      <c r="U92" s="94">
        <v>4002</v>
      </c>
    </row>
    <row r="93" spans="1:22" ht="12.75">
      <c r="A93" s="184">
        <v>40</v>
      </c>
      <c r="B93" s="185"/>
      <c r="C93" s="186"/>
      <c r="D93" s="45">
        <f t="shared" si="44"/>
        <v>1950</v>
      </c>
      <c r="E93" s="46">
        <f t="shared" si="44"/>
        <v>334192</v>
      </c>
      <c r="F93" s="10">
        <f t="shared" si="45"/>
        <v>1977</v>
      </c>
      <c r="G93" s="11">
        <f t="shared" si="45"/>
        <v>353175</v>
      </c>
      <c r="H93" s="7">
        <v>1660</v>
      </c>
      <c r="I93" s="4">
        <v>324133</v>
      </c>
      <c r="J93" s="7">
        <v>287</v>
      </c>
      <c r="K93" s="4">
        <v>24646</v>
      </c>
      <c r="L93" s="7">
        <v>30</v>
      </c>
      <c r="M93" s="5">
        <v>4396</v>
      </c>
      <c r="N93" s="10">
        <v>75</v>
      </c>
      <c r="O93" s="98">
        <v>5119</v>
      </c>
      <c r="P93" s="40">
        <v>55</v>
      </c>
      <c r="Q93" s="24">
        <v>3350</v>
      </c>
      <c r="R93" s="6"/>
      <c r="S93" s="6"/>
      <c r="T93" s="18">
        <v>235</v>
      </c>
      <c r="U93" s="94">
        <v>6709</v>
      </c>
      <c r="V93" s="99"/>
    </row>
    <row r="94" spans="1:21" ht="12.75">
      <c r="A94" s="184">
        <v>47</v>
      </c>
      <c r="B94" s="185"/>
      <c r="C94" s="186"/>
      <c r="D94" s="45">
        <f t="shared" si="44"/>
        <v>343</v>
      </c>
      <c r="E94" s="46">
        <f t="shared" si="44"/>
        <v>47959</v>
      </c>
      <c r="F94" s="10">
        <f t="shared" si="45"/>
        <v>344</v>
      </c>
      <c r="G94" s="11">
        <f t="shared" si="45"/>
        <v>49834</v>
      </c>
      <c r="H94" s="7">
        <v>302</v>
      </c>
      <c r="I94" s="4">
        <v>47057</v>
      </c>
      <c r="J94" s="7">
        <v>40</v>
      </c>
      <c r="K94" s="4">
        <v>2712</v>
      </c>
      <c r="L94" s="7">
        <v>2</v>
      </c>
      <c r="M94" s="5">
        <v>65</v>
      </c>
      <c r="N94" s="18">
        <v>173</v>
      </c>
      <c r="O94" s="24">
        <v>7251</v>
      </c>
      <c r="P94" s="40">
        <v>4</v>
      </c>
      <c r="Q94" s="24">
        <v>209</v>
      </c>
      <c r="R94" s="6"/>
      <c r="S94" s="6"/>
      <c r="T94" s="18">
        <v>37</v>
      </c>
      <c r="U94" s="94">
        <v>693</v>
      </c>
    </row>
    <row r="95" spans="1:21" ht="12.75">
      <c r="A95" s="184">
        <v>64</v>
      </c>
      <c r="B95" s="185"/>
      <c r="C95" s="186"/>
      <c r="D95" s="45">
        <f t="shared" si="44"/>
        <v>58</v>
      </c>
      <c r="E95" s="46">
        <f t="shared" si="44"/>
        <v>3519</v>
      </c>
      <c r="F95" s="10">
        <f t="shared" si="45"/>
        <v>82</v>
      </c>
      <c r="G95" s="11">
        <f t="shared" si="45"/>
        <v>5152</v>
      </c>
      <c r="H95" s="7">
        <v>46</v>
      </c>
      <c r="I95" s="4">
        <v>3187</v>
      </c>
      <c r="J95" s="7">
        <v>35</v>
      </c>
      <c r="K95" s="4">
        <v>1928</v>
      </c>
      <c r="L95" s="7">
        <v>1</v>
      </c>
      <c r="M95" s="5">
        <v>37</v>
      </c>
      <c r="N95" s="18">
        <v>114</v>
      </c>
      <c r="O95" s="24">
        <v>3993</v>
      </c>
      <c r="P95" s="40">
        <v>3</v>
      </c>
      <c r="Q95" s="24">
        <v>91</v>
      </c>
      <c r="R95" s="6"/>
      <c r="S95" s="6"/>
      <c r="T95" s="18">
        <v>9</v>
      </c>
      <c r="U95" s="94">
        <v>241</v>
      </c>
    </row>
    <row r="96" spans="1:21" ht="15.75" customHeight="1">
      <c r="A96" s="177" t="s">
        <v>56</v>
      </c>
      <c r="B96" s="178"/>
      <c r="C96" s="179"/>
      <c r="D96" s="123">
        <f>SUM(D97:D104)</f>
        <v>1318</v>
      </c>
      <c r="E96" s="124">
        <f>SUM(E97:E104)</f>
        <v>110823</v>
      </c>
      <c r="F96" s="146">
        <f aca="true" t="shared" si="46" ref="F96:M96">SUM(F97:F104)</f>
        <v>1592</v>
      </c>
      <c r="G96" s="147">
        <f t="shared" si="46"/>
        <v>138503</v>
      </c>
      <c r="H96" s="113">
        <f t="shared" si="46"/>
        <v>1104</v>
      </c>
      <c r="I96" s="114">
        <f t="shared" si="46"/>
        <v>104514</v>
      </c>
      <c r="J96" s="113">
        <f t="shared" si="46"/>
        <v>443</v>
      </c>
      <c r="K96" s="114">
        <f t="shared" si="46"/>
        <v>31051</v>
      </c>
      <c r="L96" s="113">
        <f t="shared" si="46"/>
        <v>45</v>
      </c>
      <c r="M96" s="115">
        <f t="shared" si="46"/>
        <v>2938</v>
      </c>
      <c r="N96" s="130">
        <f>SUM(N97:N104)</f>
        <v>1022</v>
      </c>
      <c r="O96" s="131">
        <f>SUM(O97:O104)</f>
        <v>44852</v>
      </c>
      <c r="P96" s="118">
        <f>SUM(P97:P104)</f>
        <v>64</v>
      </c>
      <c r="Q96" s="119">
        <f>SUM(Q97:Q104)</f>
        <v>2855</v>
      </c>
      <c r="R96" s="132"/>
      <c r="S96" s="132"/>
      <c r="T96" s="130">
        <f>SUM(T97:T104)</f>
        <v>150</v>
      </c>
      <c r="U96" s="137">
        <f>SUM(U97:U104)</f>
        <v>3454</v>
      </c>
    </row>
    <row r="97" spans="1:21" ht="12.75">
      <c r="A97" s="180" t="s">
        <v>21</v>
      </c>
      <c r="B97" s="181"/>
      <c r="C97" s="182"/>
      <c r="D97" s="45">
        <f>SUM(H97,P97,T97)</f>
        <v>204</v>
      </c>
      <c r="E97" s="46">
        <f>SUM(I97,Q97,U97)</f>
        <v>19628</v>
      </c>
      <c r="F97" s="10">
        <f>SUM(H97,J97,L97)</f>
        <v>288</v>
      </c>
      <c r="G97" s="11">
        <f>SUM(I97,K97,M97)</f>
        <v>25537</v>
      </c>
      <c r="H97" s="7">
        <v>176</v>
      </c>
      <c r="I97" s="4">
        <v>18657</v>
      </c>
      <c r="J97" s="7">
        <v>104</v>
      </c>
      <c r="K97" s="4">
        <v>6516</v>
      </c>
      <c r="L97" s="7">
        <v>8</v>
      </c>
      <c r="M97" s="5">
        <v>364</v>
      </c>
      <c r="N97" s="18">
        <v>112</v>
      </c>
      <c r="O97" s="24">
        <v>4730</v>
      </c>
      <c r="P97" s="40">
        <v>7</v>
      </c>
      <c r="Q97" s="24">
        <v>287</v>
      </c>
      <c r="R97" s="6"/>
      <c r="S97" s="6"/>
      <c r="T97" s="18">
        <v>21</v>
      </c>
      <c r="U97" s="94">
        <v>684</v>
      </c>
    </row>
    <row r="98" spans="1:21" ht="12.75">
      <c r="A98" s="180" t="s">
        <v>22</v>
      </c>
      <c r="B98" s="181"/>
      <c r="C98" s="182"/>
      <c r="D98" s="45">
        <f aca="true" t="shared" si="47" ref="D98:D104">SUM(H98,P98,T98)</f>
        <v>235</v>
      </c>
      <c r="E98" s="46">
        <f aca="true" t="shared" si="48" ref="E98:E104">SUM(I98,Q98,U98)</f>
        <v>20853</v>
      </c>
      <c r="F98" s="10">
        <f aca="true" t="shared" si="49" ref="F98:F104">SUM(H98,J98,L98)</f>
        <v>317</v>
      </c>
      <c r="G98" s="11">
        <f aca="true" t="shared" si="50" ref="G98:G104">SUM(I98,K98,M98)</f>
        <v>28437</v>
      </c>
      <c r="H98" s="7">
        <v>186</v>
      </c>
      <c r="I98" s="4">
        <v>19457</v>
      </c>
      <c r="J98" s="7">
        <v>113</v>
      </c>
      <c r="K98" s="4">
        <v>7920</v>
      </c>
      <c r="L98" s="7">
        <v>18</v>
      </c>
      <c r="M98" s="5">
        <v>1060</v>
      </c>
      <c r="N98" s="18">
        <v>290</v>
      </c>
      <c r="O98" s="24">
        <v>14586</v>
      </c>
      <c r="P98" s="40">
        <v>21</v>
      </c>
      <c r="Q98" s="24">
        <v>844</v>
      </c>
      <c r="R98" s="6"/>
      <c r="S98" s="6"/>
      <c r="T98" s="18">
        <v>28</v>
      </c>
      <c r="U98" s="94">
        <v>552</v>
      </c>
    </row>
    <row r="99" spans="1:21" ht="12.75">
      <c r="A99" s="174" t="s">
        <v>23</v>
      </c>
      <c r="B99" s="175"/>
      <c r="C99" s="176"/>
      <c r="D99" s="45">
        <f t="shared" si="47"/>
        <v>110</v>
      </c>
      <c r="E99" s="46">
        <f t="shared" si="48"/>
        <v>6668</v>
      </c>
      <c r="F99" s="10">
        <f t="shared" si="49"/>
        <v>118</v>
      </c>
      <c r="G99" s="11">
        <f t="shared" si="50"/>
        <v>7815</v>
      </c>
      <c r="H99" s="7">
        <v>86</v>
      </c>
      <c r="I99" s="4">
        <v>6040</v>
      </c>
      <c r="J99" s="7">
        <v>31</v>
      </c>
      <c r="K99" s="4">
        <v>1732</v>
      </c>
      <c r="L99" s="7">
        <v>1</v>
      </c>
      <c r="M99" s="5">
        <v>43</v>
      </c>
      <c r="N99" s="18">
        <v>46</v>
      </c>
      <c r="O99" s="24">
        <v>1782</v>
      </c>
      <c r="P99" s="40">
        <v>4</v>
      </c>
      <c r="Q99" s="24">
        <v>113</v>
      </c>
      <c r="R99" s="6"/>
      <c r="S99" s="6"/>
      <c r="T99" s="18">
        <v>20</v>
      </c>
      <c r="U99" s="94">
        <v>515</v>
      </c>
    </row>
    <row r="100" spans="1:21" ht="12.75">
      <c r="A100" s="174" t="s">
        <v>24</v>
      </c>
      <c r="B100" s="175"/>
      <c r="C100" s="176"/>
      <c r="D100" s="45">
        <f t="shared" si="47"/>
        <v>77</v>
      </c>
      <c r="E100" s="46">
        <f t="shared" si="48"/>
        <v>3689</v>
      </c>
      <c r="F100" s="10">
        <f t="shared" si="49"/>
        <v>89</v>
      </c>
      <c r="G100" s="11">
        <f t="shared" si="50"/>
        <v>4870</v>
      </c>
      <c r="H100" s="7">
        <v>54</v>
      </c>
      <c r="I100" s="4">
        <v>3130</v>
      </c>
      <c r="J100" s="7">
        <v>31</v>
      </c>
      <c r="K100" s="4">
        <v>1519</v>
      </c>
      <c r="L100" s="7">
        <v>4</v>
      </c>
      <c r="M100" s="5">
        <v>221</v>
      </c>
      <c r="N100" s="18">
        <v>58</v>
      </c>
      <c r="O100" s="24">
        <v>2234</v>
      </c>
      <c r="P100" s="40">
        <v>4</v>
      </c>
      <c r="Q100" s="24">
        <v>181</v>
      </c>
      <c r="R100" s="6"/>
      <c r="S100" s="6"/>
      <c r="T100" s="18">
        <v>19</v>
      </c>
      <c r="U100" s="94">
        <v>378</v>
      </c>
    </row>
    <row r="101" spans="1:21" ht="12.75">
      <c r="A101" s="180" t="s">
        <v>25</v>
      </c>
      <c r="B101" s="181"/>
      <c r="C101" s="182"/>
      <c r="D101" s="45">
        <f t="shared" si="47"/>
        <v>154</v>
      </c>
      <c r="E101" s="46">
        <f t="shared" si="48"/>
        <v>14380</v>
      </c>
      <c r="F101" s="10">
        <f t="shared" si="49"/>
        <v>201</v>
      </c>
      <c r="G101" s="11">
        <f t="shared" si="50"/>
        <v>19872</v>
      </c>
      <c r="H101" s="7">
        <v>130</v>
      </c>
      <c r="I101" s="4">
        <v>13541</v>
      </c>
      <c r="J101" s="7">
        <v>66</v>
      </c>
      <c r="K101" s="4">
        <v>6111</v>
      </c>
      <c r="L101" s="7">
        <v>5</v>
      </c>
      <c r="M101" s="5">
        <v>220</v>
      </c>
      <c r="N101" s="18">
        <v>311</v>
      </c>
      <c r="O101" s="24">
        <v>13403</v>
      </c>
      <c r="P101" s="40">
        <v>10</v>
      </c>
      <c r="Q101" s="24">
        <v>510</v>
      </c>
      <c r="R101" s="6"/>
      <c r="S101" s="6"/>
      <c r="T101" s="18">
        <v>14</v>
      </c>
      <c r="U101" s="94">
        <v>329</v>
      </c>
    </row>
    <row r="102" spans="1:21" ht="12.75">
      <c r="A102" s="180" t="s">
        <v>26</v>
      </c>
      <c r="B102" s="181"/>
      <c r="C102" s="182"/>
      <c r="D102" s="45">
        <f t="shared" si="47"/>
        <v>25</v>
      </c>
      <c r="E102" s="46">
        <f t="shared" si="48"/>
        <v>6098</v>
      </c>
      <c r="F102" s="10">
        <f t="shared" si="49"/>
        <v>34</v>
      </c>
      <c r="G102" s="11">
        <f t="shared" si="50"/>
        <v>8020</v>
      </c>
      <c r="H102" s="7">
        <v>22</v>
      </c>
      <c r="I102" s="4">
        <v>6026</v>
      </c>
      <c r="J102" s="7">
        <v>9</v>
      </c>
      <c r="K102" s="4">
        <v>1675</v>
      </c>
      <c r="L102" s="7">
        <v>3</v>
      </c>
      <c r="M102" s="5">
        <v>319</v>
      </c>
      <c r="N102" s="18">
        <v>7</v>
      </c>
      <c r="O102" s="24">
        <v>267</v>
      </c>
      <c r="P102" s="40">
        <v>1</v>
      </c>
      <c r="Q102" s="24">
        <v>45</v>
      </c>
      <c r="R102" s="6"/>
      <c r="S102" s="6"/>
      <c r="T102" s="18">
        <v>2</v>
      </c>
      <c r="U102" s="94">
        <v>27</v>
      </c>
    </row>
    <row r="103" spans="1:21" ht="12.75">
      <c r="A103" s="180" t="s">
        <v>27</v>
      </c>
      <c r="B103" s="181"/>
      <c r="C103" s="182"/>
      <c r="D103" s="45">
        <f t="shared" si="47"/>
        <v>451</v>
      </c>
      <c r="E103" s="46">
        <f t="shared" si="48"/>
        <v>35567</v>
      </c>
      <c r="F103" s="10">
        <f t="shared" si="49"/>
        <v>484</v>
      </c>
      <c r="G103" s="11">
        <f t="shared" si="50"/>
        <v>39734</v>
      </c>
      <c r="H103" s="7">
        <v>402</v>
      </c>
      <c r="I103" s="4">
        <v>34309</v>
      </c>
      <c r="J103" s="7">
        <v>76</v>
      </c>
      <c r="K103" s="4">
        <v>4714</v>
      </c>
      <c r="L103" s="7">
        <v>6</v>
      </c>
      <c r="M103" s="5">
        <v>711</v>
      </c>
      <c r="N103" s="18">
        <v>135</v>
      </c>
      <c r="O103" s="24">
        <v>5212</v>
      </c>
      <c r="P103" s="40">
        <v>8</v>
      </c>
      <c r="Q103" s="24">
        <v>397</v>
      </c>
      <c r="R103" s="6"/>
      <c r="S103" s="6"/>
      <c r="T103" s="18">
        <v>41</v>
      </c>
      <c r="U103" s="94">
        <v>861</v>
      </c>
    </row>
    <row r="104" spans="1:21" ht="12.75">
      <c r="A104" s="180" t="s">
        <v>28</v>
      </c>
      <c r="B104" s="181"/>
      <c r="C104" s="182"/>
      <c r="D104" s="45">
        <f t="shared" si="47"/>
        <v>62</v>
      </c>
      <c r="E104" s="46">
        <f t="shared" si="48"/>
        <v>3940</v>
      </c>
      <c r="F104" s="10">
        <f t="shared" si="49"/>
        <v>61</v>
      </c>
      <c r="G104" s="11">
        <f t="shared" si="50"/>
        <v>4218</v>
      </c>
      <c r="H104" s="7">
        <v>48</v>
      </c>
      <c r="I104" s="4">
        <v>3354</v>
      </c>
      <c r="J104" s="7">
        <v>13</v>
      </c>
      <c r="K104" s="4">
        <v>864</v>
      </c>
      <c r="L104" s="7"/>
      <c r="M104" s="5"/>
      <c r="N104" s="18">
        <v>63</v>
      </c>
      <c r="O104" s="24">
        <v>2638</v>
      </c>
      <c r="P104" s="40">
        <v>9</v>
      </c>
      <c r="Q104" s="24">
        <v>478</v>
      </c>
      <c r="R104" s="6"/>
      <c r="S104" s="6"/>
      <c r="T104" s="18">
        <v>5</v>
      </c>
      <c r="U104" s="94">
        <v>108</v>
      </c>
    </row>
    <row r="105" spans="1:21" ht="23.25" customHeight="1">
      <c r="A105" s="177" t="s">
        <v>43</v>
      </c>
      <c r="B105" s="178"/>
      <c r="C105" s="179"/>
      <c r="D105" s="109">
        <f>SUM(D106:D110)</f>
        <v>812</v>
      </c>
      <c r="E105" s="134">
        <f>SUM(E106:E110)</f>
        <v>104025</v>
      </c>
      <c r="F105" s="146">
        <f aca="true" t="shared" si="51" ref="F105:M105">SUM(F106:F110)</f>
        <v>1895</v>
      </c>
      <c r="G105" s="147">
        <f t="shared" si="51"/>
        <v>188325</v>
      </c>
      <c r="H105" s="113">
        <f t="shared" si="51"/>
        <v>746</v>
      </c>
      <c r="I105" s="114">
        <f t="shared" si="51"/>
        <v>101210</v>
      </c>
      <c r="J105" s="113">
        <f t="shared" si="51"/>
        <v>1113</v>
      </c>
      <c r="K105" s="114">
        <f t="shared" si="51"/>
        <v>84926</v>
      </c>
      <c r="L105" s="113">
        <f t="shared" si="51"/>
        <v>36</v>
      </c>
      <c r="M105" s="115">
        <f t="shared" si="51"/>
        <v>2189</v>
      </c>
      <c r="N105" s="130">
        <f>SUM(N106:N110)</f>
        <v>1252</v>
      </c>
      <c r="O105" s="131">
        <f>SUM(O106:O110)</f>
        <v>69555</v>
      </c>
      <c r="P105" s="118">
        <f>SUM(P106:P110)</f>
        <v>24</v>
      </c>
      <c r="Q105" s="119">
        <f>SUM(Q106:Q110)</f>
        <v>1465</v>
      </c>
      <c r="R105" s="132"/>
      <c r="S105" s="132"/>
      <c r="T105" s="130">
        <f>SUM(T106:T110)</f>
        <v>42</v>
      </c>
      <c r="U105" s="137">
        <f>SUM(U106:U110)</f>
        <v>1350</v>
      </c>
    </row>
    <row r="106" spans="1:21" ht="13.5" customHeight="1">
      <c r="A106" s="184">
        <v>11</v>
      </c>
      <c r="B106" s="185"/>
      <c r="C106" s="186"/>
      <c r="D106" s="45">
        <f aca="true" t="shared" si="52" ref="D106:E110">SUM(H106,P106,T106)</f>
        <v>212</v>
      </c>
      <c r="E106" s="46">
        <f t="shared" si="52"/>
        <v>26516</v>
      </c>
      <c r="F106" s="10">
        <f aca="true" t="shared" si="53" ref="F106:G110">SUM(H106,J106,L106)</f>
        <v>463</v>
      </c>
      <c r="G106" s="11">
        <f t="shared" si="53"/>
        <v>41410</v>
      </c>
      <c r="H106" s="7">
        <v>208</v>
      </c>
      <c r="I106" s="4">
        <v>26286</v>
      </c>
      <c r="J106" s="7">
        <v>246</v>
      </c>
      <c r="K106" s="4">
        <v>14655</v>
      </c>
      <c r="L106" s="7">
        <v>9</v>
      </c>
      <c r="M106" s="5">
        <v>469</v>
      </c>
      <c r="N106" s="18">
        <v>104</v>
      </c>
      <c r="O106" s="24">
        <v>4956</v>
      </c>
      <c r="P106" s="40">
        <v>2</v>
      </c>
      <c r="Q106" s="24">
        <v>177</v>
      </c>
      <c r="R106" s="6"/>
      <c r="S106" s="6"/>
      <c r="T106" s="18">
        <v>2</v>
      </c>
      <c r="U106" s="94">
        <v>53</v>
      </c>
    </row>
    <row r="107" spans="1:21" ht="12.75">
      <c r="A107" s="184">
        <v>30</v>
      </c>
      <c r="B107" s="185"/>
      <c r="C107" s="186"/>
      <c r="D107" s="45">
        <f t="shared" si="52"/>
        <v>111</v>
      </c>
      <c r="E107" s="46">
        <f t="shared" si="52"/>
        <v>12750</v>
      </c>
      <c r="F107" s="10">
        <f t="shared" si="53"/>
        <v>435</v>
      </c>
      <c r="G107" s="11">
        <f t="shared" si="53"/>
        <v>35709</v>
      </c>
      <c r="H107" s="7">
        <v>102</v>
      </c>
      <c r="I107" s="4">
        <v>12460</v>
      </c>
      <c r="J107" s="7">
        <v>324</v>
      </c>
      <c r="K107" s="4">
        <v>22856</v>
      </c>
      <c r="L107" s="7">
        <v>9</v>
      </c>
      <c r="M107" s="5">
        <v>393</v>
      </c>
      <c r="N107" s="18">
        <v>491</v>
      </c>
      <c r="O107" s="24">
        <v>24299</v>
      </c>
      <c r="P107" s="40">
        <v>5</v>
      </c>
      <c r="Q107" s="24">
        <v>228</v>
      </c>
      <c r="R107" s="6"/>
      <c r="S107" s="6"/>
      <c r="T107" s="18">
        <v>4</v>
      </c>
      <c r="U107" s="94">
        <v>62</v>
      </c>
    </row>
    <row r="108" spans="1:21" ht="12.75">
      <c r="A108" s="184">
        <v>34</v>
      </c>
      <c r="B108" s="185"/>
      <c r="C108" s="186"/>
      <c r="D108" s="45">
        <f t="shared" si="52"/>
        <v>162</v>
      </c>
      <c r="E108" s="46">
        <f t="shared" si="52"/>
        <v>21171</v>
      </c>
      <c r="F108" s="10">
        <f t="shared" si="53"/>
        <v>373</v>
      </c>
      <c r="G108" s="11">
        <f t="shared" si="53"/>
        <v>44277</v>
      </c>
      <c r="H108" s="7">
        <v>140</v>
      </c>
      <c r="I108" s="4">
        <v>20378</v>
      </c>
      <c r="J108" s="7">
        <v>227</v>
      </c>
      <c r="K108" s="4">
        <v>23515</v>
      </c>
      <c r="L108" s="7">
        <v>6</v>
      </c>
      <c r="M108" s="5">
        <v>384</v>
      </c>
      <c r="N108" s="18">
        <v>409</v>
      </c>
      <c r="O108" s="24">
        <v>27985</v>
      </c>
      <c r="P108" s="40">
        <v>5</v>
      </c>
      <c r="Q108" s="24">
        <v>301</v>
      </c>
      <c r="R108" s="6"/>
      <c r="S108" s="6"/>
      <c r="T108" s="18">
        <v>17</v>
      </c>
      <c r="U108" s="94">
        <v>492</v>
      </c>
    </row>
    <row r="109" spans="1:21" ht="12.75">
      <c r="A109" s="184">
        <v>48</v>
      </c>
      <c r="B109" s="185"/>
      <c r="C109" s="186"/>
      <c r="D109" s="45">
        <f t="shared" si="52"/>
        <v>227</v>
      </c>
      <c r="E109" s="46">
        <f t="shared" si="52"/>
        <v>26807</v>
      </c>
      <c r="F109" s="10">
        <f t="shared" si="53"/>
        <v>366</v>
      </c>
      <c r="G109" s="11">
        <f t="shared" si="53"/>
        <v>36944</v>
      </c>
      <c r="H109" s="7">
        <v>197</v>
      </c>
      <c r="I109" s="4">
        <v>25326</v>
      </c>
      <c r="J109" s="7">
        <v>162</v>
      </c>
      <c r="K109" s="4">
        <v>10977</v>
      </c>
      <c r="L109" s="7">
        <v>7</v>
      </c>
      <c r="M109" s="5">
        <v>641</v>
      </c>
      <c r="N109" s="18">
        <v>120</v>
      </c>
      <c r="O109" s="24">
        <v>5538</v>
      </c>
      <c r="P109" s="40">
        <v>12</v>
      </c>
      <c r="Q109" s="24">
        <v>759</v>
      </c>
      <c r="R109" s="6"/>
      <c r="S109" s="6"/>
      <c r="T109" s="18">
        <v>18</v>
      </c>
      <c r="U109" s="94">
        <v>722</v>
      </c>
    </row>
    <row r="110" spans="1:21" ht="12.75">
      <c r="A110" s="184">
        <v>66</v>
      </c>
      <c r="B110" s="185"/>
      <c r="C110" s="186"/>
      <c r="D110" s="45">
        <f t="shared" si="52"/>
        <v>100</v>
      </c>
      <c r="E110" s="46">
        <f t="shared" si="52"/>
        <v>16781</v>
      </c>
      <c r="F110" s="10">
        <f t="shared" si="53"/>
        <v>258</v>
      </c>
      <c r="G110" s="11">
        <f t="shared" si="53"/>
        <v>29985</v>
      </c>
      <c r="H110" s="7">
        <v>99</v>
      </c>
      <c r="I110" s="4">
        <v>16760</v>
      </c>
      <c r="J110" s="7">
        <v>154</v>
      </c>
      <c r="K110" s="4">
        <v>12923</v>
      </c>
      <c r="L110" s="7">
        <v>5</v>
      </c>
      <c r="M110" s="5">
        <v>302</v>
      </c>
      <c r="N110" s="18">
        <v>128</v>
      </c>
      <c r="O110" s="24">
        <v>6777</v>
      </c>
      <c r="P110" s="40"/>
      <c r="Q110" s="24"/>
      <c r="R110" s="6"/>
      <c r="S110" s="6"/>
      <c r="T110" s="18">
        <v>1</v>
      </c>
      <c r="U110" s="94">
        <v>21</v>
      </c>
    </row>
    <row r="111" spans="1:21" ht="12.75">
      <c r="A111" s="177" t="s">
        <v>57</v>
      </c>
      <c r="B111" s="178"/>
      <c r="C111" s="179"/>
      <c r="D111" s="123">
        <f>SUM(D112:D117)</f>
        <v>1273</v>
      </c>
      <c r="E111" s="124">
        <f>SUM(E112:E117)</f>
        <v>142443</v>
      </c>
      <c r="F111" s="139">
        <f>SUM(F112:F117)</f>
        <v>2957</v>
      </c>
      <c r="G111" s="114">
        <f>SUM(G112:G117)</f>
        <v>247606</v>
      </c>
      <c r="H111" s="113">
        <f aca="true" t="shared" si="54" ref="H111:M111">SUM(H112:H117)</f>
        <v>1000</v>
      </c>
      <c r="I111" s="114">
        <f t="shared" si="54"/>
        <v>134903</v>
      </c>
      <c r="J111" s="113">
        <f t="shared" si="54"/>
        <v>1054</v>
      </c>
      <c r="K111" s="114">
        <f t="shared" si="54"/>
        <v>48815</v>
      </c>
      <c r="L111" s="113">
        <f t="shared" si="54"/>
        <v>903</v>
      </c>
      <c r="M111" s="115">
        <f t="shared" si="54"/>
        <v>63888</v>
      </c>
      <c r="N111" s="130">
        <f>SUM(N112:N117)</f>
        <v>608</v>
      </c>
      <c r="O111" s="131">
        <f>SUM(O112:O117)</f>
        <v>28026</v>
      </c>
      <c r="P111" s="118">
        <f>SUM(P112:P117)</f>
        <v>49</v>
      </c>
      <c r="Q111" s="119">
        <f>SUM(Q112:Q117)</f>
        <v>2350</v>
      </c>
      <c r="R111" s="132"/>
      <c r="S111" s="132"/>
      <c r="T111" s="130">
        <f>SUM(T112:T117)</f>
        <v>224</v>
      </c>
      <c r="U111" s="137">
        <f>SUM(U112:U117)</f>
        <v>5190</v>
      </c>
    </row>
    <row r="112" spans="1:21" ht="12.75">
      <c r="A112" s="180" t="s">
        <v>29</v>
      </c>
      <c r="B112" s="181"/>
      <c r="C112" s="182"/>
      <c r="D112" s="45">
        <f aca="true" t="shared" si="55" ref="D112:E117">SUM(H112,P112,T112)</f>
        <v>304</v>
      </c>
      <c r="E112" s="46">
        <f t="shared" si="55"/>
        <v>34545</v>
      </c>
      <c r="F112" s="10">
        <f aca="true" t="shared" si="56" ref="F112:G117">SUM(H112,J112,L112)</f>
        <v>587</v>
      </c>
      <c r="G112" s="11">
        <f t="shared" si="56"/>
        <v>51742</v>
      </c>
      <c r="H112" s="7">
        <v>232</v>
      </c>
      <c r="I112" s="4">
        <v>32293</v>
      </c>
      <c r="J112" s="7">
        <v>130</v>
      </c>
      <c r="K112" s="4">
        <v>1962</v>
      </c>
      <c r="L112" s="7">
        <v>225</v>
      </c>
      <c r="M112" s="5">
        <v>17487</v>
      </c>
      <c r="N112" s="18">
        <v>195</v>
      </c>
      <c r="O112" s="24">
        <v>11764</v>
      </c>
      <c r="P112" s="40">
        <v>17</v>
      </c>
      <c r="Q112" s="24">
        <v>713</v>
      </c>
      <c r="R112" s="6"/>
      <c r="S112" s="6"/>
      <c r="T112" s="18">
        <v>55</v>
      </c>
      <c r="U112" s="94">
        <v>1539</v>
      </c>
    </row>
    <row r="113" spans="1:21" ht="12.75">
      <c r="A113" s="180" t="s">
        <v>30</v>
      </c>
      <c r="B113" s="181"/>
      <c r="C113" s="182"/>
      <c r="D113" s="45">
        <f t="shared" si="55"/>
        <v>74</v>
      </c>
      <c r="E113" s="46">
        <f t="shared" si="55"/>
        <v>6282</v>
      </c>
      <c r="F113" s="10">
        <f t="shared" si="56"/>
        <v>240</v>
      </c>
      <c r="G113" s="11">
        <f t="shared" si="56"/>
        <v>16854</v>
      </c>
      <c r="H113" s="7">
        <v>53</v>
      </c>
      <c r="I113" s="4">
        <v>5758</v>
      </c>
      <c r="J113" s="7">
        <v>49</v>
      </c>
      <c r="K113" s="4">
        <v>2072</v>
      </c>
      <c r="L113" s="7">
        <v>138</v>
      </c>
      <c r="M113" s="5">
        <v>9024</v>
      </c>
      <c r="N113" s="18">
        <v>129</v>
      </c>
      <c r="O113" s="24">
        <v>6516</v>
      </c>
      <c r="P113" s="40">
        <v>7</v>
      </c>
      <c r="Q113" s="24">
        <v>294</v>
      </c>
      <c r="R113" s="6"/>
      <c r="S113" s="6"/>
      <c r="T113" s="18">
        <v>14</v>
      </c>
      <c r="U113" s="94">
        <v>230</v>
      </c>
    </row>
    <row r="114" spans="1:21" ht="12.75">
      <c r="A114" s="174" t="s">
        <v>31</v>
      </c>
      <c r="B114" s="175"/>
      <c r="C114" s="176"/>
      <c r="D114" s="45">
        <f t="shared" si="55"/>
        <v>98</v>
      </c>
      <c r="E114" s="46">
        <f t="shared" si="55"/>
        <v>8532</v>
      </c>
      <c r="F114" s="10">
        <f t="shared" si="56"/>
        <v>349</v>
      </c>
      <c r="G114" s="11">
        <f t="shared" si="56"/>
        <v>21254</v>
      </c>
      <c r="H114" s="7">
        <v>64</v>
      </c>
      <c r="I114" s="4">
        <v>7633</v>
      </c>
      <c r="J114" s="7">
        <v>138</v>
      </c>
      <c r="K114" s="4">
        <v>1454</v>
      </c>
      <c r="L114" s="7">
        <v>147</v>
      </c>
      <c r="M114" s="5">
        <v>12167</v>
      </c>
      <c r="N114" s="18">
        <v>55</v>
      </c>
      <c r="O114" s="24">
        <v>3360</v>
      </c>
      <c r="P114" s="40">
        <v>1</v>
      </c>
      <c r="Q114" s="24">
        <v>42</v>
      </c>
      <c r="R114" s="6"/>
      <c r="S114" s="6"/>
      <c r="T114" s="18">
        <v>33</v>
      </c>
      <c r="U114" s="94">
        <v>857</v>
      </c>
    </row>
    <row r="115" spans="1:21" ht="12.75">
      <c r="A115" s="180" t="s">
        <v>32</v>
      </c>
      <c r="B115" s="181"/>
      <c r="C115" s="182"/>
      <c r="D115" s="45">
        <f t="shared" si="55"/>
        <v>191</v>
      </c>
      <c r="E115" s="46">
        <f t="shared" si="55"/>
        <v>21790</v>
      </c>
      <c r="F115" s="10">
        <f t="shared" si="56"/>
        <v>347</v>
      </c>
      <c r="G115" s="11">
        <f t="shared" si="56"/>
        <v>25221</v>
      </c>
      <c r="H115" s="7">
        <v>156</v>
      </c>
      <c r="I115" s="4">
        <v>20982</v>
      </c>
      <c r="J115" s="7">
        <v>181</v>
      </c>
      <c r="K115" s="4">
        <v>3565</v>
      </c>
      <c r="L115" s="7">
        <v>10</v>
      </c>
      <c r="M115" s="5">
        <v>674</v>
      </c>
      <c r="N115" s="18">
        <v>43</v>
      </c>
      <c r="O115" s="24">
        <v>1821</v>
      </c>
      <c r="P115" s="40">
        <v>9</v>
      </c>
      <c r="Q115" s="24">
        <v>413</v>
      </c>
      <c r="R115" s="6"/>
      <c r="S115" s="6"/>
      <c r="T115" s="18">
        <v>26</v>
      </c>
      <c r="U115" s="94">
        <v>395</v>
      </c>
    </row>
    <row r="116" spans="1:21" ht="12.75">
      <c r="A116" s="180" t="s">
        <v>33</v>
      </c>
      <c r="B116" s="181"/>
      <c r="C116" s="182"/>
      <c r="D116" s="45">
        <f t="shared" si="55"/>
        <v>512</v>
      </c>
      <c r="E116" s="46">
        <f t="shared" si="55"/>
        <v>63119</v>
      </c>
      <c r="F116" s="10">
        <f t="shared" si="56"/>
        <v>943</v>
      </c>
      <c r="G116" s="11">
        <f t="shared" si="56"/>
        <v>101163</v>
      </c>
      <c r="H116" s="7">
        <v>434</v>
      </c>
      <c r="I116" s="4">
        <v>60558</v>
      </c>
      <c r="J116" s="7">
        <v>477</v>
      </c>
      <c r="K116" s="4">
        <v>38000</v>
      </c>
      <c r="L116" s="7">
        <v>32</v>
      </c>
      <c r="M116" s="5">
        <v>2605</v>
      </c>
      <c r="N116" s="18">
        <v>56</v>
      </c>
      <c r="O116" s="24">
        <v>2661</v>
      </c>
      <c r="P116" s="40">
        <v>12</v>
      </c>
      <c r="Q116" s="24">
        <v>738</v>
      </c>
      <c r="R116" s="6"/>
      <c r="S116" s="6"/>
      <c r="T116" s="18">
        <v>66</v>
      </c>
      <c r="U116" s="94">
        <v>1823</v>
      </c>
    </row>
    <row r="117" spans="1:21" ht="12.75">
      <c r="A117" s="180" t="s">
        <v>34</v>
      </c>
      <c r="B117" s="181"/>
      <c r="C117" s="182"/>
      <c r="D117" s="45">
        <f t="shared" si="55"/>
        <v>94</v>
      </c>
      <c r="E117" s="46">
        <f t="shared" si="55"/>
        <v>8175</v>
      </c>
      <c r="F117" s="10">
        <f t="shared" si="56"/>
        <v>491</v>
      </c>
      <c r="G117" s="11">
        <f t="shared" si="56"/>
        <v>31372</v>
      </c>
      <c r="H117" s="7">
        <v>61</v>
      </c>
      <c r="I117" s="4">
        <v>7679</v>
      </c>
      <c r="J117" s="7">
        <v>79</v>
      </c>
      <c r="K117" s="4">
        <v>1762</v>
      </c>
      <c r="L117" s="7">
        <v>351</v>
      </c>
      <c r="M117" s="5">
        <v>21931</v>
      </c>
      <c r="N117" s="18">
        <v>130</v>
      </c>
      <c r="O117" s="24">
        <v>1904</v>
      </c>
      <c r="P117" s="40">
        <v>3</v>
      </c>
      <c r="Q117" s="24">
        <v>150</v>
      </c>
      <c r="R117" s="6"/>
      <c r="S117" s="6"/>
      <c r="T117" s="18">
        <v>30</v>
      </c>
      <c r="U117" s="94">
        <v>346</v>
      </c>
    </row>
    <row r="118" spans="1:22" ht="16.5" customHeight="1">
      <c r="A118" s="177" t="s">
        <v>53</v>
      </c>
      <c r="B118" s="178"/>
      <c r="C118" s="179"/>
      <c r="D118" s="154">
        <f>SUM(D119:D120)</f>
        <v>49</v>
      </c>
      <c r="E118" s="162">
        <f aca="true" t="shared" si="57" ref="E118:U118">SUM(E119:E120)</f>
        <v>4055</v>
      </c>
      <c r="F118" s="154">
        <f t="shared" si="57"/>
        <v>262</v>
      </c>
      <c r="G118" s="161">
        <f t="shared" si="57"/>
        <v>22253</v>
      </c>
      <c r="H118" s="156">
        <f t="shared" si="57"/>
        <v>21</v>
      </c>
      <c r="I118" s="158">
        <f>SUM(I119:I120)</f>
        <v>3029</v>
      </c>
      <c r="J118" s="156">
        <f t="shared" si="57"/>
        <v>7</v>
      </c>
      <c r="K118" s="158">
        <f t="shared" si="57"/>
        <v>1251</v>
      </c>
      <c r="L118" s="156">
        <f t="shared" si="57"/>
        <v>234</v>
      </c>
      <c r="M118" s="159">
        <f t="shared" si="57"/>
        <v>17973</v>
      </c>
      <c r="N118" s="154">
        <f t="shared" si="57"/>
        <v>361</v>
      </c>
      <c r="O118" s="158">
        <f>SUM(O119:O120)</f>
        <v>20064</v>
      </c>
      <c r="P118" s="156">
        <f t="shared" si="57"/>
        <v>3</v>
      </c>
      <c r="Q118" s="158">
        <f t="shared" si="57"/>
        <v>125</v>
      </c>
      <c r="R118" s="155">
        <f t="shared" si="57"/>
        <v>0</v>
      </c>
      <c r="S118" s="154">
        <f t="shared" si="57"/>
        <v>0</v>
      </c>
      <c r="T118" s="157">
        <f t="shared" si="57"/>
        <v>25</v>
      </c>
      <c r="U118" s="160">
        <f t="shared" si="57"/>
        <v>901</v>
      </c>
      <c r="V118" s="27"/>
    </row>
    <row r="119" spans="1:21" ht="12.75">
      <c r="A119" s="258" t="s">
        <v>81</v>
      </c>
      <c r="B119" s="185"/>
      <c r="C119" s="186"/>
      <c r="D119" s="45">
        <f>SUM(H119,P119,T119)</f>
        <v>36</v>
      </c>
      <c r="E119" s="46">
        <f>SUM(I119,Q119,U119)</f>
        <v>3521</v>
      </c>
      <c r="F119" s="10">
        <f>SUM(H119,J119,L119)</f>
        <v>197</v>
      </c>
      <c r="G119" s="11">
        <f>SUM(I119,K119,M119)</f>
        <v>16723</v>
      </c>
      <c r="H119" s="7">
        <v>19</v>
      </c>
      <c r="I119" s="4">
        <v>2923</v>
      </c>
      <c r="J119" s="7">
        <v>5</v>
      </c>
      <c r="K119" s="4">
        <v>1194</v>
      </c>
      <c r="L119" s="7">
        <v>173</v>
      </c>
      <c r="M119" s="5">
        <v>12606</v>
      </c>
      <c r="N119" s="18">
        <v>212</v>
      </c>
      <c r="O119" s="24">
        <v>13047</v>
      </c>
      <c r="P119" s="40">
        <v>2</v>
      </c>
      <c r="Q119" s="24">
        <v>74</v>
      </c>
      <c r="R119" s="6"/>
      <c r="S119" s="6"/>
      <c r="T119" s="18">
        <v>15</v>
      </c>
      <c r="U119" s="94">
        <v>524</v>
      </c>
    </row>
    <row r="120" spans="1:21" ht="13.5" thickBot="1">
      <c r="A120" s="166" t="s">
        <v>82</v>
      </c>
      <c r="B120" s="167"/>
      <c r="C120" s="168"/>
      <c r="D120" s="45">
        <f>SUM(H120,P120,T120)</f>
        <v>13</v>
      </c>
      <c r="E120" s="46">
        <f>SUM(I120,Q120,U120)</f>
        <v>534</v>
      </c>
      <c r="F120" s="10">
        <f>SUM(H120,J120,L120)</f>
        <v>65</v>
      </c>
      <c r="G120" s="11">
        <f>SUM(I120,K120,M120)</f>
        <v>5530</v>
      </c>
      <c r="H120" s="7">
        <v>2</v>
      </c>
      <c r="I120" s="4">
        <v>106</v>
      </c>
      <c r="J120" s="7">
        <v>2</v>
      </c>
      <c r="K120" s="4">
        <v>57</v>
      </c>
      <c r="L120" s="7">
        <v>61</v>
      </c>
      <c r="M120" s="149">
        <v>5367</v>
      </c>
      <c r="N120" s="150">
        <v>149</v>
      </c>
      <c r="O120" s="151">
        <v>7017</v>
      </c>
      <c r="P120" s="152">
        <v>1</v>
      </c>
      <c r="Q120" s="151">
        <v>51</v>
      </c>
      <c r="R120" s="6"/>
      <c r="S120" s="6"/>
      <c r="T120" s="150">
        <v>10</v>
      </c>
      <c r="U120" s="153">
        <v>377</v>
      </c>
    </row>
    <row r="121" spans="1:21" ht="21" customHeight="1" thickBot="1" thickTop="1">
      <c r="A121" s="245" t="s">
        <v>60</v>
      </c>
      <c r="B121" s="246"/>
      <c r="C121" s="246"/>
      <c r="D121" s="47">
        <f aca="true" t="shared" si="58" ref="D121:Q121">SUM(D118,D111,D105,D96,D90,D81,D76,D72,D67,D62,D57,D44,D38,D33,D26,D21,D15,D9)</f>
        <v>30002</v>
      </c>
      <c r="E121" s="48">
        <f t="shared" si="58"/>
        <v>2981798</v>
      </c>
      <c r="F121" s="35">
        <f t="shared" si="58"/>
        <v>32590</v>
      </c>
      <c r="G121" s="31">
        <f t="shared" si="58"/>
        <v>3384816</v>
      </c>
      <c r="H121" s="30">
        <f t="shared" si="58"/>
        <v>24160</v>
      </c>
      <c r="I121" s="31">
        <f t="shared" si="58"/>
        <v>2829133</v>
      </c>
      <c r="J121" s="30">
        <f t="shared" si="58"/>
        <v>6737</v>
      </c>
      <c r="K121" s="31">
        <f t="shared" si="58"/>
        <v>427471</v>
      </c>
      <c r="L121" s="30">
        <f t="shared" si="58"/>
        <v>1693</v>
      </c>
      <c r="M121" s="31">
        <f t="shared" si="58"/>
        <v>128212</v>
      </c>
      <c r="N121" s="35">
        <f t="shared" si="58"/>
        <v>7432</v>
      </c>
      <c r="O121" s="32">
        <f t="shared" si="58"/>
        <v>335611</v>
      </c>
      <c r="P121" s="30">
        <f t="shared" si="58"/>
        <v>796</v>
      </c>
      <c r="Q121" s="31">
        <f t="shared" si="58"/>
        <v>37647</v>
      </c>
      <c r="R121" s="33"/>
      <c r="S121" s="33"/>
      <c r="T121" s="35">
        <f>SUM(T118,T111,T105,T96,T90,T81,T76,T72,T67,T62,T57,T44,T38,T33,T26,T21,T15,T9)</f>
        <v>5046</v>
      </c>
      <c r="U121" s="34">
        <f>SUM(U118,U111,U105,U96,U90,U81,U76,U72,U67,U62,U57,U44,U38,U33,U26,U21,U15,U9)</f>
        <v>115018</v>
      </c>
    </row>
    <row r="122" spans="20:21" ht="23.25" customHeight="1" thickTop="1">
      <c r="T122" s="28"/>
      <c r="U122" s="29"/>
    </row>
    <row r="123" spans="20:21" ht="16.5" customHeight="1" thickBot="1">
      <c r="T123" s="49"/>
      <c r="U123" s="50"/>
    </row>
    <row r="124" spans="1:21" ht="29.25" customHeight="1" thickBot="1" thickTop="1">
      <c r="A124" s="235" t="s">
        <v>66</v>
      </c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7"/>
    </row>
    <row r="125" ht="24" customHeight="1" thickBot="1" thickTop="1"/>
    <row r="126" spans="1:21" ht="24" customHeight="1" thickTop="1">
      <c r="A126" s="190"/>
      <c r="B126" s="191"/>
      <c r="C126" s="192"/>
      <c r="D126" s="209" t="s">
        <v>67</v>
      </c>
      <c r="E126" s="210"/>
      <c r="F126" s="203" t="s">
        <v>0</v>
      </c>
      <c r="G126" s="204"/>
      <c r="H126" s="204"/>
      <c r="I126" s="204"/>
      <c r="J126" s="204"/>
      <c r="K126" s="204"/>
      <c r="L126" s="204"/>
      <c r="M126" s="205"/>
      <c r="N126" s="206" t="s">
        <v>64</v>
      </c>
      <c r="O126" s="207"/>
      <c r="P126" s="207"/>
      <c r="Q126" s="208"/>
      <c r="R126" s="97"/>
      <c r="S126" s="97"/>
      <c r="T126" s="206" t="s">
        <v>63</v>
      </c>
      <c r="U126" s="208"/>
    </row>
    <row r="127" spans="1:21" ht="47.25" customHeight="1">
      <c r="A127" s="193"/>
      <c r="B127" s="188"/>
      <c r="C127" s="189"/>
      <c r="D127" s="211"/>
      <c r="E127" s="212"/>
      <c r="F127" s="231" t="s">
        <v>68</v>
      </c>
      <c r="G127" s="232"/>
      <c r="H127" s="213" t="s">
        <v>69</v>
      </c>
      <c r="I127" s="213"/>
      <c r="J127" s="213" t="s">
        <v>70</v>
      </c>
      <c r="K127" s="213"/>
      <c r="L127" s="213" t="s">
        <v>71</v>
      </c>
      <c r="M127" s="214"/>
      <c r="N127" s="215" t="s">
        <v>72</v>
      </c>
      <c r="O127" s="213"/>
      <c r="P127" s="213" t="s">
        <v>73</v>
      </c>
      <c r="Q127" s="214"/>
      <c r="R127" s="53"/>
      <c r="S127" s="53"/>
      <c r="T127" s="215" t="s">
        <v>50</v>
      </c>
      <c r="U127" s="214"/>
    </row>
    <row r="128" spans="1:21" ht="18.75" customHeight="1">
      <c r="A128" s="193"/>
      <c r="B128" s="188"/>
      <c r="C128" s="189"/>
      <c r="D128" s="238">
        <v>0</v>
      </c>
      <c r="E128" s="239"/>
      <c r="F128" s="240">
        <v>1</v>
      </c>
      <c r="G128" s="241"/>
      <c r="H128" s="242">
        <v>2</v>
      </c>
      <c r="I128" s="242"/>
      <c r="J128" s="242">
        <v>3</v>
      </c>
      <c r="K128" s="242"/>
      <c r="L128" s="242">
        <v>4</v>
      </c>
      <c r="M128" s="243"/>
      <c r="N128" s="244">
        <v>5</v>
      </c>
      <c r="O128" s="242"/>
      <c r="P128" s="242">
        <v>6</v>
      </c>
      <c r="Q128" s="243"/>
      <c r="R128" s="54"/>
      <c r="S128" s="54"/>
      <c r="T128" s="244">
        <v>7</v>
      </c>
      <c r="U128" s="243"/>
    </row>
    <row r="129" spans="1:21" ht="21" customHeight="1">
      <c r="A129" s="194"/>
      <c r="B129" s="195"/>
      <c r="C129" s="196"/>
      <c r="D129" s="81" t="s">
        <v>8</v>
      </c>
      <c r="E129" s="71" t="s">
        <v>9</v>
      </c>
      <c r="F129" s="61" t="s">
        <v>8</v>
      </c>
      <c r="G129" s="56" t="s">
        <v>9</v>
      </c>
      <c r="H129" s="56" t="s">
        <v>8</v>
      </c>
      <c r="I129" s="56" t="s">
        <v>9</v>
      </c>
      <c r="J129" s="56" t="s">
        <v>8</v>
      </c>
      <c r="K129" s="56" t="s">
        <v>9</v>
      </c>
      <c r="L129" s="56" t="s">
        <v>8</v>
      </c>
      <c r="M129" s="62" t="s">
        <v>9</v>
      </c>
      <c r="N129" s="61" t="s">
        <v>8</v>
      </c>
      <c r="O129" s="56" t="s">
        <v>9</v>
      </c>
      <c r="P129" s="56" t="s">
        <v>8</v>
      </c>
      <c r="Q129" s="62" t="s">
        <v>9</v>
      </c>
      <c r="R129" s="55"/>
      <c r="S129" s="55"/>
      <c r="T129" s="61" t="s">
        <v>8</v>
      </c>
      <c r="U129" s="62" t="s">
        <v>9</v>
      </c>
    </row>
    <row r="130" spans="1:21" ht="12.75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9"/>
    </row>
    <row r="131" spans="1:21" ht="12.75">
      <c r="A131" s="222" t="s">
        <v>74</v>
      </c>
      <c r="B131" s="223"/>
      <c r="C131" s="224"/>
      <c r="D131" s="82">
        <f>D121</f>
        <v>30002</v>
      </c>
      <c r="E131" s="66">
        <f aca="true" t="shared" si="59" ref="E131:U131">E121</f>
        <v>2981798</v>
      </c>
      <c r="F131" s="68">
        <f t="shared" si="59"/>
        <v>32590</v>
      </c>
      <c r="G131" s="57">
        <f t="shared" si="59"/>
        <v>3384816</v>
      </c>
      <c r="H131" s="57">
        <f t="shared" si="59"/>
        <v>24160</v>
      </c>
      <c r="I131" s="57">
        <f t="shared" si="59"/>
        <v>2829133</v>
      </c>
      <c r="J131" s="57">
        <f t="shared" si="59"/>
        <v>6737</v>
      </c>
      <c r="K131" s="57">
        <f t="shared" si="59"/>
        <v>427471</v>
      </c>
      <c r="L131" s="57">
        <f t="shared" si="59"/>
        <v>1693</v>
      </c>
      <c r="M131" s="66">
        <f t="shared" si="59"/>
        <v>128212</v>
      </c>
      <c r="N131" s="68">
        <f t="shared" si="59"/>
        <v>7432</v>
      </c>
      <c r="O131" s="57">
        <f t="shared" si="59"/>
        <v>335611</v>
      </c>
      <c r="P131" s="57">
        <f t="shared" si="59"/>
        <v>796</v>
      </c>
      <c r="Q131" s="57">
        <f t="shared" si="59"/>
        <v>37647</v>
      </c>
      <c r="R131" s="57">
        <f t="shared" si="59"/>
        <v>0</v>
      </c>
      <c r="S131" s="66">
        <f t="shared" si="59"/>
        <v>0</v>
      </c>
      <c r="T131" s="68">
        <f t="shared" si="59"/>
        <v>5046</v>
      </c>
      <c r="U131" s="63">
        <f t="shared" si="59"/>
        <v>115018</v>
      </c>
    </row>
    <row r="132" spans="1:21" ht="12.75">
      <c r="A132" s="225" t="s">
        <v>75</v>
      </c>
      <c r="B132" s="226"/>
      <c r="C132" s="227"/>
      <c r="D132" s="83"/>
      <c r="E132" s="67"/>
      <c r="F132" s="69"/>
      <c r="G132" s="58"/>
      <c r="H132" s="86">
        <f>H131/F131</f>
        <v>0.7413316968395213</v>
      </c>
      <c r="I132" s="86">
        <f>I131/G131</f>
        <v>0.8358306625825451</v>
      </c>
      <c r="J132" s="86">
        <f>J131/F131</f>
        <v>0.20671985271555693</v>
      </c>
      <c r="K132" s="86">
        <f>K131/G131</f>
        <v>0.12629076440196454</v>
      </c>
      <c r="L132" s="86">
        <f>L131/F131</f>
        <v>0.05194845044492175</v>
      </c>
      <c r="M132" s="87">
        <f>M131/G131</f>
        <v>0.03787857301549036</v>
      </c>
      <c r="N132" s="69"/>
      <c r="O132" s="58"/>
      <c r="P132" s="86">
        <f>P131/N131</f>
        <v>0.10710441334768568</v>
      </c>
      <c r="Q132" s="86">
        <f>Q131/O131</f>
        <v>0.11217451156249349</v>
      </c>
      <c r="R132" s="58"/>
      <c r="S132" s="67"/>
      <c r="T132" s="69"/>
      <c r="U132" s="64"/>
    </row>
    <row r="133" spans="1:21" ht="12.75">
      <c r="A133" s="187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9"/>
    </row>
    <row r="134" spans="1:21" ht="39" customHeight="1">
      <c r="A134" s="228" t="s">
        <v>76</v>
      </c>
      <c r="B134" s="229"/>
      <c r="C134" s="230"/>
      <c r="D134" s="84">
        <f>D131-D137</f>
        <v>27868</v>
      </c>
      <c r="E134" s="70">
        <f aca="true" t="shared" si="60" ref="E134:U134">E131-E137</f>
        <v>2731275</v>
      </c>
      <c r="F134" s="72">
        <f t="shared" si="60"/>
        <v>27476</v>
      </c>
      <c r="G134" s="59">
        <f t="shared" si="60"/>
        <v>2926632</v>
      </c>
      <c r="H134" s="59">
        <f t="shared" si="60"/>
        <v>22393</v>
      </c>
      <c r="I134" s="59">
        <f t="shared" si="60"/>
        <v>2589991</v>
      </c>
      <c r="J134" s="59">
        <f t="shared" si="60"/>
        <v>4563</v>
      </c>
      <c r="K134" s="59">
        <f t="shared" si="60"/>
        <v>292479</v>
      </c>
      <c r="L134" s="59">
        <f t="shared" si="60"/>
        <v>520</v>
      </c>
      <c r="M134" s="70">
        <f t="shared" si="60"/>
        <v>44162</v>
      </c>
      <c r="N134" s="72">
        <f t="shared" si="60"/>
        <v>5211</v>
      </c>
      <c r="O134" s="59">
        <f t="shared" si="60"/>
        <v>217966</v>
      </c>
      <c r="P134" s="59">
        <f t="shared" si="60"/>
        <v>720</v>
      </c>
      <c r="Q134" s="59">
        <f t="shared" si="60"/>
        <v>33707</v>
      </c>
      <c r="R134" s="59">
        <f t="shared" si="60"/>
        <v>0</v>
      </c>
      <c r="S134" s="70">
        <f t="shared" si="60"/>
        <v>0</v>
      </c>
      <c r="T134" s="72">
        <f t="shared" si="60"/>
        <v>4755</v>
      </c>
      <c r="U134" s="65">
        <f t="shared" si="60"/>
        <v>107577</v>
      </c>
    </row>
    <row r="135" spans="1:21" ht="12.75">
      <c r="A135" s="197" t="s">
        <v>75</v>
      </c>
      <c r="B135" s="198"/>
      <c r="C135" s="199"/>
      <c r="D135" s="81"/>
      <c r="E135" s="71"/>
      <c r="F135" s="61"/>
      <c r="G135" s="56"/>
      <c r="H135" s="88">
        <f>H134/F134</f>
        <v>0.8150021837239773</v>
      </c>
      <c r="I135" s="88">
        <f>I134/G134</f>
        <v>0.8849732388629661</v>
      </c>
      <c r="J135" s="88">
        <f>J134/F134</f>
        <v>0.16607220847284904</v>
      </c>
      <c r="K135" s="88">
        <f>K134/G134</f>
        <v>0.09993706075789509</v>
      </c>
      <c r="L135" s="88">
        <f>L134/F134</f>
        <v>0.018925607803173677</v>
      </c>
      <c r="M135" s="89">
        <f>M134/G134</f>
        <v>0.015089700379138888</v>
      </c>
      <c r="N135" s="61"/>
      <c r="O135" s="56"/>
      <c r="P135" s="88">
        <f>P134/N134</f>
        <v>0.1381692573402418</v>
      </c>
      <c r="Q135" s="88">
        <f>Q134/O134</f>
        <v>0.15464338474807998</v>
      </c>
      <c r="R135" s="56"/>
      <c r="S135" s="71"/>
      <c r="T135" s="61"/>
      <c r="U135" s="62"/>
    </row>
    <row r="136" spans="1:21" ht="12.75">
      <c r="A136" s="200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/>
    </row>
    <row r="137" spans="1:21" ht="21.75" customHeight="1">
      <c r="A137" s="216" t="s">
        <v>77</v>
      </c>
      <c r="B137" s="217"/>
      <c r="C137" s="218"/>
      <c r="D137" s="84">
        <f>SUM(D118,D111,D105)</f>
        <v>2134</v>
      </c>
      <c r="E137" s="84">
        <f>SUM(E118,E111,E105)</f>
        <v>250523</v>
      </c>
      <c r="F137" s="164">
        <f>SUM(F118,F111,F105)</f>
        <v>5114</v>
      </c>
      <c r="G137" s="59">
        <f aca="true" t="shared" si="61" ref="G137:M137">SUM(G118,G111,G105)</f>
        <v>458184</v>
      </c>
      <c r="H137" s="165">
        <f t="shared" si="61"/>
        <v>1767</v>
      </c>
      <c r="I137" s="59">
        <f t="shared" si="61"/>
        <v>239142</v>
      </c>
      <c r="J137" s="165">
        <f t="shared" si="61"/>
        <v>2174</v>
      </c>
      <c r="K137" s="59">
        <f t="shared" si="61"/>
        <v>134992</v>
      </c>
      <c r="L137" s="165">
        <f t="shared" si="61"/>
        <v>1173</v>
      </c>
      <c r="M137" s="65">
        <f t="shared" si="61"/>
        <v>84050</v>
      </c>
      <c r="N137" s="164">
        <f>SUM(N118,N111,N105)</f>
        <v>2221</v>
      </c>
      <c r="O137" s="59">
        <f>SUM(O118,O111,O105)</f>
        <v>117645</v>
      </c>
      <c r="P137" s="59">
        <f>SUM(P118,P111,P105)</f>
        <v>76</v>
      </c>
      <c r="Q137" s="59">
        <f>SUM(Q118,Q111,Q105)</f>
        <v>3940</v>
      </c>
      <c r="R137" s="59">
        <f>SUM(R44,R72,R90)</f>
        <v>0</v>
      </c>
      <c r="S137" s="70">
        <f>SUM(S44,S72,S90)</f>
        <v>0</v>
      </c>
      <c r="T137" s="72">
        <f>SUM(T118,T111,T105)</f>
        <v>291</v>
      </c>
      <c r="U137" s="84">
        <f>SUM(U118,U111,U105)</f>
        <v>7441</v>
      </c>
    </row>
    <row r="138" spans="1:21" ht="13.5" thickBot="1">
      <c r="A138" s="219" t="s">
        <v>75</v>
      </c>
      <c r="B138" s="220"/>
      <c r="C138" s="221"/>
      <c r="D138" s="85"/>
      <c r="E138" s="79"/>
      <c r="F138" s="80"/>
      <c r="G138" s="73"/>
      <c r="H138" s="90">
        <f>H137/F137</f>
        <v>0.345522096206492</v>
      </c>
      <c r="I138" s="90">
        <f>I137/G137</f>
        <v>0.5219344193599078</v>
      </c>
      <c r="J138" s="90">
        <f>J137/F137</f>
        <v>0.42510754790770433</v>
      </c>
      <c r="K138" s="90">
        <f>K137/G137</f>
        <v>0.2946239938539975</v>
      </c>
      <c r="L138" s="90">
        <f>L137/F137</f>
        <v>0.22937035588580368</v>
      </c>
      <c r="M138" s="90">
        <f>M137/G137</f>
        <v>0.18344158678609468</v>
      </c>
      <c r="N138" s="76"/>
      <c r="O138" s="74"/>
      <c r="P138" s="90">
        <f>P137/N137</f>
        <v>0.034218820351193155</v>
      </c>
      <c r="Q138" s="90">
        <f>Q137/O137</f>
        <v>0.03349058608525649</v>
      </c>
      <c r="R138" s="74">
        <f>R137/P137</f>
        <v>0</v>
      </c>
      <c r="S138" s="75">
        <f>S137/Q137</f>
        <v>0</v>
      </c>
      <c r="T138" s="77"/>
      <c r="U138" s="78"/>
    </row>
    <row r="139" ht="13.5" thickTop="1"/>
  </sheetData>
  <mergeCells count="165">
    <mergeCell ref="P5:Q5"/>
    <mergeCell ref="P6:Q6"/>
    <mergeCell ref="N5:O5"/>
    <mergeCell ref="D7:E7"/>
    <mergeCell ref="D4:E5"/>
    <mergeCell ref="F4:M4"/>
    <mergeCell ref="N4:Q4"/>
    <mergeCell ref="F5:G5"/>
    <mergeCell ref="H5:I5"/>
    <mergeCell ref="J5:K5"/>
    <mergeCell ref="L5:M5"/>
    <mergeCell ref="A9:C9"/>
    <mergeCell ref="J6:K6"/>
    <mergeCell ref="L6:M6"/>
    <mergeCell ref="A10:C10"/>
    <mergeCell ref="A4:C8"/>
    <mergeCell ref="D6:E6"/>
    <mergeCell ref="A11:C11"/>
    <mergeCell ref="A21:C21"/>
    <mergeCell ref="A13:C13"/>
    <mergeCell ref="A14:C14"/>
    <mergeCell ref="A15:C15"/>
    <mergeCell ref="A16:C16"/>
    <mergeCell ref="A31:C31"/>
    <mergeCell ref="A22:C22"/>
    <mergeCell ref="A23:C23"/>
    <mergeCell ref="A24:C24"/>
    <mergeCell ref="A25:C25"/>
    <mergeCell ref="A36:C36"/>
    <mergeCell ref="A37:C37"/>
    <mergeCell ref="A38:C38"/>
    <mergeCell ref="A32:C32"/>
    <mergeCell ref="A33:C33"/>
    <mergeCell ref="A34:C34"/>
    <mergeCell ref="A35:C35"/>
    <mergeCell ref="A48:C48"/>
    <mergeCell ref="A49:C49"/>
    <mergeCell ref="A50:C50"/>
    <mergeCell ref="A39:C39"/>
    <mergeCell ref="A41:C41"/>
    <mergeCell ref="A42:C42"/>
    <mergeCell ref="A43:C43"/>
    <mergeCell ref="A40:C40"/>
    <mergeCell ref="A59:C59"/>
    <mergeCell ref="A60:C60"/>
    <mergeCell ref="A61:C61"/>
    <mergeCell ref="A44:C44"/>
    <mergeCell ref="A56:C56"/>
    <mergeCell ref="A57:C57"/>
    <mergeCell ref="A58:C58"/>
    <mergeCell ref="A45:C45"/>
    <mergeCell ref="A46:C46"/>
    <mergeCell ref="A47:C47"/>
    <mergeCell ref="A67:C67"/>
    <mergeCell ref="A68:C68"/>
    <mergeCell ref="A62:C62"/>
    <mergeCell ref="A63:C63"/>
    <mergeCell ref="A65:C65"/>
    <mergeCell ref="A66:C66"/>
    <mergeCell ref="A71:C71"/>
    <mergeCell ref="A72:C72"/>
    <mergeCell ref="A73:C73"/>
    <mergeCell ref="A69:C69"/>
    <mergeCell ref="A70:C70"/>
    <mergeCell ref="A79:C79"/>
    <mergeCell ref="A76:C76"/>
    <mergeCell ref="A77:C77"/>
    <mergeCell ref="A74:C74"/>
    <mergeCell ref="A75:C75"/>
    <mergeCell ref="A78:C78"/>
    <mergeCell ref="A91:C91"/>
    <mergeCell ref="A84:C84"/>
    <mergeCell ref="A85:C85"/>
    <mergeCell ref="A86:C86"/>
    <mergeCell ref="A87:C87"/>
    <mergeCell ref="A90:C90"/>
    <mergeCell ref="A101:C101"/>
    <mergeCell ref="A92:C92"/>
    <mergeCell ref="A93:C93"/>
    <mergeCell ref="A94:C94"/>
    <mergeCell ref="A95:C95"/>
    <mergeCell ref="A102:C102"/>
    <mergeCell ref="A103:C103"/>
    <mergeCell ref="A104:C104"/>
    <mergeCell ref="A105:C105"/>
    <mergeCell ref="A110:C110"/>
    <mergeCell ref="A111:C111"/>
    <mergeCell ref="A112:C112"/>
    <mergeCell ref="A106:C106"/>
    <mergeCell ref="A107:C107"/>
    <mergeCell ref="A108:C108"/>
    <mergeCell ref="A109:C109"/>
    <mergeCell ref="A115:C115"/>
    <mergeCell ref="A116:C116"/>
    <mergeCell ref="A117:C117"/>
    <mergeCell ref="A114:C114"/>
    <mergeCell ref="A121:C121"/>
    <mergeCell ref="T4:U4"/>
    <mergeCell ref="T5:U5"/>
    <mergeCell ref="T6:U6"/>
    <mergeCell ref="F7:G7"/>
    <mergeCell ref="F6:G6"/>
    <mergeCell ref="H6:I6"/>
    <mergeCell ref="A118:C118"/>
    <mergeCell ref="A119:C119"/>
    <mergeCell ref="A113:C113"/>
    <mergeCell ref="B2:U2"/>
    <mergeCell ref="A124:U124"/>
    <mergeCell ref="D128:E128"/>
    <mergeCell ref="F128:G128"/>
    <mergeCell ref="H128:I128"/>
    <mergeCell ref="J128:K128"/>
    <mergeCell ref="L128:M128"/>
    <mergeCell ref="N128:O128"/>
    <mergeCell ref="P128:Q128"/>
    <mergeCell ref="T128:U128"/>
    <mergeCell ref="P127:Q127"/>
    <mergeCell ref="T127:U127"/>
    <mergeCell ref="F127:G127"/>
    <mergeCell ref="H127:I127"/>
    <mergeCell ref="J127:K127"/>
    <mergeCell ref="A137:C137"/>
    <mergeCell ref="A138:C138"/>
    <mergeCell ref="A131:C131"/>
    <mergeCell ref="A132:C132"/>
    <mergeCell ref="A133:U133"/>
    <mergeCell ref="A134:C134"/>
    <mergeCell ref="A130:U130"/>
    <mergeCell ref="A126:C129"/>
    <mergeCell ref="A135:C135"/>
    <mergeCell ref="A136:U136"/>
    <mergeCell ref="F126:M126"/>
    <mergeCell ref="N126:Q126"/>
    <mergeCell ref="T126:U126"/>
    <mergeCell ref="D126:E127"/>
    <mergeCell ref="L127:M127"/>
    <mergeCell ref="N127:O127"/>
    <mergeCell ref="A12:C12"/>
    <mergeCell ref="A18:C18"/>
    <mergeCell ref="A29:C29"/>
    <mergeCell ref="A30:C30"/>
    <mergeCell ref="A26:C26"/>
    <mergeCell ref="A27:C27"/>
    <mergeCell ref="A28:C28"/>
    <mergeCell ref="A17:C17"/>
    <mergeCell ref="A19:C19"/>
    <mergeCell ref="A20:C20"/>
    <mergeCell ref="A51:C51"/>
    <mergeCell ref="A52:C52"/>
    <mergeCell ref="A53:C53"/>
    <mergeCell ref="A54:C54"/>
    <mergeCell ref="A83:C83"/>
    <mergeCell ref="A80:C80"/>
    <mergeCell ref="A81:C81"/>
    <mergeCell ref="A82:C82"/>
    <mergeCell ref="A120:C120"/>
    <mergeCell ref="A55:C55"/>
    <mergeCell ref="A64:C64"/>
    <mergeCell ref="A99:C99"/>
    <mergeCell ref="A100:C100"/>
    <mergeCell ref="A96:C96"/>
    <mergeCell ref="A97:C97"/>
    <mergeCell ref="A98:C98"/>
    <mergeCell ref="A88:C88"/>
    <mergeCell ref="A89:C89"/>
  </mergeCells>
  <printOptions/>
  <pageMargins left="0.75" right="0.75" top="1" bottom="1" header="0.4921259845" footer="0.4921259845"/>
  <pageSetup fitToHeight="4" fitToWidth="1" horizontalDpi="600" verticalDpi="600" orientation="landscape" paperSize="9" scale="71" r:id="rId1"/>
  <headerFooter alignWithMargins="0">
    <oddHeader>&amp;LCRA CNPF 2015&amp;RAnnexe A3 29 mars 2016</oddHeader>
  </headerFooter>
  <rowBreaks count="1" manualBreakCount="1">
    <brk id="7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2016-05-20T16:02:43Z</cp:lastPrinted>
  <dcterms:created xsi:type="dcterms:W3CDTF">2015-04-03T12:08:39Z</dcterms:created>
  <dcterms:modified xsi:type="dcterms:W3CDTF">2016-05-20T16:08:05Z</dcterms:modified>
  <cp:category/>
  <cp:version/>
  <cp:contentType/>
  <cp:contentStatus/>
</cp:coreProperties>
</file>