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8912" windowHeight="1176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<sst xmlns="http://schemas.openxmlformats.org/spreadsheetml/2006/main" count="405" uniqueCount="329">
  <si>
    <t>SICA Le Montagnard des Alpes</t>
  </si>
  <si>
    <t>Investissement de développement : développement de l'atelier de découpe et extension capacité de stockage de froid</t>
  </si>
  <si>
    <t>SAS Alazard et Roux</t>
  </si>
  <si>
    <t>13 / 84</t>
  </si>
  <si>
    <t>Modernisation de l'unité de transformation de St Saturnin d'Apt pour développer les produits à base de porcs du Mont Ventoux</t>
  </si>
  <si>
    <t>Etablissement Filliere</t>
  </si>
  <si>
    <t>Restructuration et rénovation de l'atelier cuisine</t>
  </si>
  <si>
    <t>SCA Provence Silvacane</t>
  </si>
  <si>
    <t>Investissements en matériels de lavage et de conditionnement de légumes frais</t>
  </si>
  <si>
    <t>SCA Vaucluse Fruits</t>
  </si>
  <si>
    <t>Investissements dans une chaine de calibrage</t>
  </si>
  <si>
    <t>SCA Fruitière Durance - Lubéron</t>
  </si>
  <si>
    <t>Investissements de conditionnement</t>
  </si>
  <si>
    <t>SICA Pom'Alpes</t>
  </si>
  <si>
    <t>Investissements équipements et matériels de conditionnement</t>
  </si>
  <si>
    <t>SCV Les vignerons de Grimaud</t>
  </si>
  <si>
    <t>Projet stratégique pluriannuel : modernisation d'un quai de réception et modernisation de la ligne d'embouteillage bag in box</t>
  </si>
  <si>
    <t>SCA Les vignerons de Beaumes de Venise</t>
  </si>
  <si>
    <t>Projet stratégique pluriannuel : maitrise des conditions de production (froid, pressoir pneumatique, sulfidoseur)</t>
  </si>
  <si>
    <t>Cave coopérative vinicole La Romaine</t>
  </si>
  <si>
    <t>Projet stratégique pluriannuel : matériel de vinification et bâtiment de stockage</t>
  </si>
  <si>
    <t xml:space="preserve">NOSTRE SAS </t>
  </si>
  <si>
    <t>Investissements en matériel de conditionnement, aménagements bâtiment et frigorifiques</t>
  </si>
  <si>
    <t>SICA SARL L'IGLOO</t>
  </si>
  <si>
    <t>Création d'une unité de stockage grigo de 1700 T</t>
  </si>
  <si>
    <t>SICA ALLIANCE</t>
  </si>
  <si>
    <t>EURL ROSTAIN</t>
  </si>
  <si>
    <t>Investissements de développement : acquisition de matériel de production</t>
  </si>
  <si>
    <t>Coopérative La Vigneronne - Villedieu</t>
  </si>
  <si>
    <t>Projet stratégique pluriannuel : froid, filtre tangentiel, conditionnement bag in box, egrappoirs, thermorégulation de la cuverie</t>
  </si>
  <si>
    <t>Coopérative Les Vignerons du Mont Sainte Victoire - Puyloubier</t>
  </si>
  <si>
    <t>Projet stratégique pluriannuel : pressoir, tuyauterie à vendange, pompe à jus de presse, froid</t>
  </si>
  <si>
    <t>SCA Le Cellier des Princes - Courthezon</t>
  </si>
  <si>
    <t>Projet stratégique pluriannuel : conditionnement et fermeture du bâtiment de vinification</t>
  </si>
  <si>
    <t>SCA Les Vignerons du Mont Ventoux - Bedouin</t>
  </si>
  <si>
    <t>Projet stratégique pluriannuel : atelier de vinfication rosés et balancs, ligne de conditionnement bouteilles, de palettisation bag in box, cuves, fouloirs, froid</t>
  </si>
  <si>
    <t>Coopérative agricole Provence Silvacane</t>
  </si>
  <si>
    <t>Porjet d'investissements en équipements de réception, parage, tri et conditionnement de légumes frais</t>
  </si>
  <si>
    <t>SAS Etablissements TONFONI et CIE</t>
  </si>
  <si>
    <t>Projets d'investissements dans une ligne de calibrage melons, équipements frigorifiques et aménagements du bâtiment</t>
  </si>
  <si>
    <t>Coopérative Les vignerons réunis de la cave des lumières - GOULT</t>
  </si>
  <si>
    <t>Projet stratégique pluriannuel :pressoir et ses équipements, filtre presse, cuverie</t>
  </si>
  <si>
    <t>Coopérative Les vignerons réunis de Ste Cécile les Vignes</t>
  </si>
  <si>
    <t>Projet stratégique pluriannuel :froid, filtre tangentiel, mesure qualité des raisins, augmentation de puissance froid</t>
  </si>
  <si>
    <t>Coopérative vinicole des Coteaux de Cairanne</t>
  </si>
  <si>
    <t>Projet stratégique pluriannuel :maîtrise des températures, modernisation de la ligne d'embouteillage</t>
  </si>
  <si>
    <t>SCA Les quatre tours - Venelles</t>
  </si>
  <si>
    <t>Programme d'investissements : isolation, climatisation du bâtiment, cuverie, racks de stockage, pompe à vin et aménagements</t>
  </si>
  <si>
    <t>SICA Vergers des Alpes - Le Poet</t>
  </si>
  <si>
    <t>Construction d'une station frigo de 8 000 T</t>
  </si>
  <si>
    <t>SARL L'Ecrin des Alpes - Sisteron</t>
  </si>
  <si>
    <t>Construction d'une chambre froide en AC de 320 T</t>
  </si>
  <si>
    <t>Coopérative vinicole CECILIA - Ste Cécile les Vignes</t>
  </si>
  <si>
    <t>Projet stratégique pluriannuel : automatisme des quais de réception, filtre rotatif et pressurage des équipements, maîtrise des températures, logiciel de traçabilité</t>
  </si>
  <si>
    <t>Société Coopérative Agricole "Fromagerie des écrins" - St Bonnet-en-Champsaur</t>
  </si>
  <si>
    <t>Investissements liés au matériel de production pour la création et le développement de la Fromagerie des Ecrins</t>
  </si>
  <si>
    <t>Coopérative Alpesud Laragne</t>
  </si>
  <si>
    <t>Projet stratégique pluriannuel : bâtiement de stockage et aménagements, transporteur céréales, pallettisseur</t>
  </si>
  <si>
    <t>Provence Tomates Tarascon</t>
  </si>
  <si>
    <t>Construction d'un nouvel outil industriel de transformation de tomates</t>
  </si>
  <si>
    <t>Coopérative Agricole des Producteurs Associés de la Durance (PAD) - Les Mées</t>
  </si>
  <si>
    <t xml:space="preserve">Projet stratégique pluriannuel : ligne de granulation, silo, électricité, informatique, automatisme, études, maçonnerie </t>
  </si>
  <si>
    <t>Coopérative Agricole Fruitière La Montagnette - Graveson</t>
  </si>
  <si>
    <t>Investissements dans une ligne de calibrage et équipements frigorifiques</t>
  </si>
  <si>
    <t>SICA Provence Comtat le Thor</t>
  </si>
  <si>
    <t>Construction de 3 chambres froides en AC d'une capacité totale de 1 200 tonnes</t>
  </si>
  <si>
    <t>SARL Joassan Frères</t>
  </si>
  <si>
    <t>Agrandissement de l'atelier de découpe de viande et création d'un atelier de charcuterie séchée et de fabrication de paquets</t>
  </si>
  <si>
    <t>SCA Les vignerons du Mont Ventoux</t>
  </si>
  <si>
    <t xml:space="preserve"> Projet stratégique pluriannuel : bâtiment de stockage, froid</t>
  </si>
  <si>
    <t xml:space="preserve">Gigondas la cave </t>
  </si>
  <si>
    <t xml:space="preserve">Projet stratégique pluriannuel </t>
  </si>
  <si>
    <t xml:space="preserve">SA BROTTE </t>
  </si>
  <si>
    <t>SCA les vignerons de Garlaban et du golfe d'amour</t>
  </si>
  <si>
    <t>Aménagement du caveau de vente</t>
  </si>
  <si>
    <t>Etablissements Maillet et Cie</t>
  </si>
  <si>
    <t>Investissements en équipements frigorifiques</t>
  </si>
  <si>
    <t>SCAF Durance Lubéron</t>
  </si>
  <si>
    <t>Investissements dans une ligne  d'emballage</t>
  </si>
  <si>
    <t>Cave des coteaux de Lançon</t>
  </si>
  <si>
    <t xml:space="preserve">Les vignerons de Grimaud </t>
  </si>
  <si>
    <t>SCA La Comtadine</t>
  </si>
  <si>
    <t>Cave coopérative des vignerons de Rasteau</t>
  </si>
  <si>
    <t>Louis Martin Production</t>
  </si>
  <si>
    <t>Investissements liés à la première transformation de tomates</t>
  </si>
  <si>
    <t>Union de coopératives agricoles des vignerons des Côtes du Lubéron</t>
  </si>
  <si>
    <t>SCA les vignerons de Vacqueyras</t>
  </si>
  <si>
    <t>Les vignerons de la cave de Pierrefeu</t>
  </si>
  <si>
    <t>SCA Cave les fouleurs de St Pons</t>
  </si>
  <si>
    <t>Coopérative celliers des archers</t>
  </si>
  <si>
    <t>Coopérative les caves du  commandeur</t>
  </si>
  <si>
    <t>Coopérative vinicole les vignerons de Roaix Seguret</t>
  </si>
  <si>
    <t>Coopérative agricole de vinification Cave St Marc</t>
  </si>
  <si>
    <t>SCA Valdeze</t>
  </si>
  <si>
    <t xml:space="preserve">SCA Cave des Hautes Vignes </t>
  </si>
  <si>
    <t>SCA Celliers des vignerons de Ramatuelle</t>
  </si>
  <si>
    <t>Groupe Provence Service</t>
  </si>
  <si>
    <t>Coopérative oléicole la Solidarité</t>
  </si>
  <si>
    <t>Modernisation du moulin à huile</t>
  </si>
  <si>
    <t>SCA Céréalis</t>
  </si>
  <si>
    <t>SCA vins de Bandol</t>
  </si>
  <si>
    <t xml:space="preserve">création d'une unité d'abattage et de transformation de viande </t>
  </si>
  <si>
    <t>GELALPES</t>
  </si>
  <si>
    <t>Modernisation d'une unité de production de produits carnés</t>
  </si>
  <si>
    <t>SOFALIP</t>
  </si>
  <si>
    <t>Investissements matériels de modernisation et automatisation de chaines de fabrication de purées de fruits secs et pâte d'amande</t>
  </si>
  <si>
    <t>SA Conserves Guintrand</t>
  </si>
  <si>
    <t>Acquisition de matériels de production et aménagement de l'atelier de production</t>
  </si>
  <si>
    <t>Cave des vignerons londais</t>
  </si>
  <si>
    <t>Projet stratégique pluriannuel  : aménagement du caveau de vente</t>
  </si>
  <si>
    <t>SCA les vignerons du Mont Ventoux</t>
  </si>
  <si>
    <t>Projet stratégique pluriannuel : matériel de conditionnement</t>
  </si>
  <si>
    <t>Groupe Gabriel Meffre</t>
  </si>
  <si>
    <t>SCA les vignerons de Taradeau</t>
  </si>
  <si>
    <t>Projet stratégique pluriannuel : aménagement du caveau de vente et acquisition d'une ligne de conditionnement</t>
  </si>
  <si>
    <t>Coopérative vinicole de Pertuis</t>
  </si>
  <si>
    <t>Projet stratégique pluriannuel : aménagement du caveau de vente</t>
  </si>
  <si>
    <t xml:space="preserve">Moulin à huile de Bédarrides </t>
  </si>
  <si>
    <t>SCA Celliers des archers</t>
  </si>
  <si>
    <t>Projet stratégique pluriannuel : aménagement du caveau de vente et matériel de conditionnement</t>
  </si>
  <si>
    <t xml:space="preserve">SARL A HEMBIZE </t>
  </si>
  <si>
    <t>SARL Salaisons du Champsaur</t>
  </si>
  <si>
    <t>Investissement en matériels de production et amélioration des équipements</t>
  </si>
  <si>
    <t>Coopérative oléicole Le moulin des Pénitents</t>
  </si>
  <si>
    <t xml:space="preserve">Modernisation du moulin à huile </t>
  </si>
  <si>
    <t>SARL Ravoire et fils</t>
  </si>
  <si>
    <t>Projet stratégique pluriannuel : matériel et conditionnement</t>
  </si>
  <si>
    <t>SCA Intercommunale de Producteurs de céréales</t>
  </si>
  <si>
    <t xml:space="preserve"> Projet stratégique pluriannuel : modernisation de l’outil de stockage</t>
  </si>
  <si>
    <t>SARL Gilane Moulin de Calanquet</t>
  </si>
  <si>
    <t xml:space="preserve">Programme de modernisation d'un moulin à huile </t>
  </si>
  <si>
    <t>Terraventoux</t>
  </si>
  <si>
    <t xml:space="preserve">Achat d'une chaine de conditionnement Bag in box et aménagement du caveau de vente </t>
  </si>
  <si>
    <t>Jouffruit</t>
  </si>
  <si>
    <t>Achat d'une précalibreuse</t>
  </si>
  <si>
    <t>SAS peyron des Alpes</t>
  </si>
  <si>
    <t>05</t>
  </si>
  <si>
    <t>Extension bâtiment, matériel de conditionnement, chambre froide, remplisseur</t>
  </si>
  <si>
    <t>Nom du bénéficiaire</t>
  </si>
  <si>
    <t>Département</t>
  </si>
  <si>
    <t>Libellé de l'opération</t>
  </si>
  <si>
    <t>Contreparties nationales</t>
  </si>
  <si>
    <t>Prévisionnel FEADER</t>
  </si>
  <si>
    <t>TOTAL</t>
  </si>
  <si>
    <t>TOTAL ELIGIBLE HT</t>
  </si>
  <si>
    <t>EURL Vins Chevron Villette</t>
  </si>
  <si>
    <t>83</t>
  </si>
  <si>
    <t>Matériels de conditionnement</t>
  </si>
  <si>
    <t>EURL Vergers du Moulin</t>
  </si>
  <si>
    <t>Modernisation de la station de conditionnement</t>
  </si>
  <si>
    <t>04</t>
  </si>
  <si>
    <t>SAS Ferrier</t>
  </si>
  <si>
    <t>13</t>
  </si>
  <si>
    <t>Froid, isolation, calibrage, conditionnement, informatique</t>
  </si>
  <si>
    <t>Cave la Vigneronne</t>
  </si>
  <si>
    <t>84</t>
  </si>
  <si>
    <t>Vignification et groupe froid</t>
  </si>
  <si>
    <t>Outil de production</t>
  </si>
  <si>
    <t>Cave de Rognes</t>
  </si>
  <si>
    <t>Construction nouvelle cave</t>
  </si>
  <si>
    <t>Cave la Corrensoise</t>
  </si>
  <si>
    <t>Aménagement caveau de vente</t>
  </si>
  <si>
    <t>Maitres vignerons de St tropez</t>
  </si>
  <si>
    <t>Matériel embouteillage</t>
  </si>
  <si>
    <t>SAS Mas St Paul</t>
  </si>
  <si>
    <t>Ligne pré-calibrage</t>
  </si>
  <si>
    <t>Cellier de Laure</t>
  </si>
  <si>
    <t>Caveau de vente et cuverie</t>
  </si>
  <si>
    <t>Vignerons de Carces</t>
  </si>
  <si>
    <t>Pressoir</t>
  </si>
  <si>
    <t>Moulin du comtat</t>
  </si>
  <si>
    <t>Achat d'un extracteur centrifuge</t>
  </si>
  <si>
    <t>SARL TC Camargue</t>
  </si>
  <si>
    <t>Matériel de production</t>
  </si>
  <si>
    <t>Sica Ste Anne</t>
  </si>
  <si>
    <t>chaine précalibrage</t>
  </si>
  <si>
    <t>Brunel Père et fils</t>
  </si>
  <si>
    <t>Régulation thermique et conditionnement</t>
  </si>
  <si>
    <t>Isolation thermique et matériels</t>
  </si>
  <si>
    <t>EURL Rostain</t>
  </si>
  <si>
    <t>Equipement frigorifique et matériel production</t>
  </si>
  <si>
    <t>SARL moulin Gervasoni</t>
  </si>
  <si>
    <t>Modernisation moulin</t>
  </si>
  <si>
    <t>SCA Vignerons Mont Ste Victoire</t>
  </si>
  <si>
    <t>Matériels et caveau de vente</t>
  </si>
  <si>
    <t>SCA Cellier St Augustin</t>
  </si>
  <si>
    <t>SCA cave la Gaillarde</t>
  </si>
  <si>
    <t>Equipement et matériel</t>
  </si>
  <si>
    <t>SARL Lou bio</t>
  </si>
  <si>
    <t>Matériels de fabrication et conditionnement</t>
  </si>
  <si>
    <t>SCA cave La Comtadine</t>
  </si>
  <si>
    <t>Quais de réception et matériel</t>
  </si>
  <si>
    <t>SCA vignerons du roy rené</t>
  </si>
  <si>
    <t>Revêtement cuverie, isolation toiture et matériel</t>
  </si>
  <si>
    <t>SCA vignerons du castellas</t>
  </si>
  <si>
    <t>Caveau de vente et matériel</t>
  </si>
  <si>
    <t>SCA groupe provence services</t>
  </si>
  <si>
    <t>Matériel</t>
  </si>
  <si>
    <t>Vignerons de Grimaud 3</t>
  </si>
  <si>
    <t>Hangar stockage, cuverie, matériel conditionnement</t>
  </si>
  <si>
    <t>SCA cave de Collobrières</t>
  </si>
  <si>
    <t>Groupe froid, cuverie, matériel</t>
  </si>
  <si>
    <t>SCA vignerons du Garlaban</t>
  </si>
  <si>
    <t>Caveaux de vente</t>
  </si>
  <si>
    <t>SCA cellier St Bernard - Flassans</t>
  </si>
  <si>
    <t>Régulation thermique, matériel</t>
  </si>
  <si>
    <t>SCA vignerons du Baou</t>
  </si>
  <si>
    <t>Quai de réception et matériel</t>
  </si>
  <si>
    <t>Vin attitude</t>
  </si>
  <si>
    <t>UVCL cellier de Marrenon</t>
  </si>
  <si>
    <t>SARL oliverie du comtat et des baronnies</t>
  </si>
  <si>
    <t>Modernisation de la chaîne d'embouteillage</t>
  </si>
  <si>
    <t>Extension bâtiment, cuverie, matériel d'embouteillage</t>
  </si>
  <si>
    <t>Modernisation de l'outil de production</t>
  </si>
  <si>
    <t>LES VIGNERONS DE LA PROVENCE VERTE</t>
  </si>
  <si>
    <t>CELLIER DE LA CRAU</t>
  </si>
  <si>
    <t>SICA POM'ALPES</t>
  </si>
  <si>
    <t>CELLIER DES PRINCES</t>
  </si>
  <si>
    <t>COTEAUX DE GRAMBOIS</t>
  </si>
  <si>
    <t>SCA L'OLIVADE</t>
  </si>
  <si>
    <t>SARL CASTELAS</t>
  </si>
  <si>
    <t>SCA VIGNERONS DE VACQUEYRAS</t>
  </si>
  <si>
    <t>SCA CELLIER DE LA STE BAUME</t>
  </si>
  <si>
    <t>MARCHIO CHARCUTERIE 2000</t>
  </si>
  <si>
    <t>SCA LE CELLIER D'EGUILLES</t>
  </si>
  <si>
    <t>SCA LE CELLIER DES TEMPLIERS</t>
  </si>
  <si>
    <t>SCA LES COTEAUX DE PIERREVERT</t>
  </si>
  <si>
    <t>UCL LE CERCLE DES VIGNERONS DE PROVENCE</t>
  </si>
  <si>
    <t>SCA LE CELLIER DES 3 COLLINES</t>
  </si>
  <si>
    <t>SA VINS BREBAN</t>
  </si>
  <si>
    <t>SCA LES CAVES DE L'AMIRAL</t>
  </si>
  <si>
    <t>SCA LES CAVES DU COMMANDEUR</t>
  </si>
  <si>
    <t>SCA CECILIA</t>
  </si>
  <si>
    <t>SCA CAVE DE CAIRANNE</t>
  </si>
  <si>
    <t>SCA CAVE DE ROUSSET</t>
  </si>
  <si>
    <t>SCA CELLIER ST SIDOINE</t>
  </si>
  <si>
    <t>SAS CONSERVERIE DAVIN</t>
  </si>
  <si>
    <t>SCA CEREALIS</t>
  </si>
  <si>
    <t>Matériel de réception vendange, cuverie, pressoir</t>
  </si>
  <si>
    <t>Filtre, cuverie et unité de traitement isotherme</t>
  </si>
  <si>
    <t>Equipements frigorifiques en atmosphère contrôlée</t>
  </si>
  <si>
    <t>Matériel de conditionnement, filtre tangentiel, compresseur</t>
  </si>
  <si>
    <t>Maîtrise des températures</t>
  </si>
  <si>
    <t>Modernisation du moulin à huile et cuverie</t>
  </si>
  <si>
    <t>Matériel de conditionnement</t>
  </si>
  <si>
    <t>Aménagement d'un caveau de vente et matériel de conditionnement</t>
  </si>
  <si>
    <t>Création d'une usine de production</t>
  </si>
  <si>
    <t>Aménagement du caveau de vente, revêtement de cuverie et matériel de vinification</t>
  </si>
  <si>
    <t>Maîtrise des températures et aménagement de cuverie</t>
  </si>
  <si>
    <t>Cuves de vinification et matériel de réception de vendanges</t>
  </si>
  <si>
    <t>Modernisation et développement des équipements d'embouteillage</t>
  </si>
  <si>
    <t>Aménagement du caveau de vente suite à la fusion des coopératives de Flayosc et Dragugnan</t>
  </si>
  <si>
    <t>Matériel de conditionnement (fermeuse, dépalettiseur, encaisseuse)</t>
  </si>
  <si>
    <t>Matériel de vinification, maîtrise des températures et cuverie</t>
  </si>
  <si>
    <t>Aménagement d'un nouveau caveau de vente</t>
  </si>
  <si>
    <t>Revêtement de cuverie, cuverie inox, isolation, équipements et matériels de production</t>
  </si>
  <si>
    <t>Matériel de vignification (filtres) et de conditionnement (ligne d'embouteillage bib et palettiseur)</t>
  </si>
  <si>
    <t>Revêtement de cuverie, travaux, équipements et matériels de production</t>
  </si>
  <si>
    <t>Revêtement de cuverie, cuverie inox, équipements et matériels de production</t>
  </si>
  <si>
    <t>Acquisition de matériel de production de semences</t>
  </si>
  <si>
    <t>SAS METRAS</t>
  </si>
  <si>
    <t>SAS LA PIZZA DE MANOSQUE</t>
  </si>
  <si>
    <t>BOYAUDERIE SISTERONAISE</t>
  </si>
  <si>
    <t>Travaux de rénovation de l'atelier de production et matériel</t>
  </si>
  <si>
    <t>Installation d'une ligne de fabrication de pizzas surgelées et d'un four à bois automatique</t>
  </si>
  <si>
    <t>Développement d'un atelier de fabrication et de conditionnement de plats cuisinés</t>
  </si>
  <si>
    <t>SICA LES VERGERS DE LA COURTOISE</t>
  </si>
  <si>
    <t>SARL JOUFFRUIT</t>
  </si>
  <si>
    <t>SICA ALPES FRUITS CONDITIONNEMENT</t>
  </si>
  <si>
    <t>Modernisation du pré-calibrage de pommes</t>
  </si>
  <si>
    <t>Augmentation de la capacité de stockage en froid</t>
  </si>
  <si>
    <t>Modernisation de 2 lignes de conditionnement</t>
  </si>
  <si>
    <t>SAS PROVENCE IQF</t>
  </si>
  <si>
    <t>SASU VILHET FRUIT</t>
  </si>
  <si>
    <t>SAS MASSAFERRO</t>
  </si>
  <si>
    <t>SARL ETS GIRAUD ET FILS</t>
  </si>
  <si>
    <t>APTUNION</t>
  </si>
  <si>
    <t>SAS SECHOIR DES ALPES</t>
  </si>
  <si>
    <t>SARL MESFRUITS</t>
  </si>
  <si>
    <t>SARL CONSERVERIE RAYNAUD</t>
  </si>
  <si>
    <t>ALPES COOP FRUITS</t>
  </si>
  <si>
    <t>GEMEF INDUSTRIES</t>
  </si>
  <si>
    <t>SICA PROVENCE COMTAT</t>
  </si>
  <si>
    <t>SAS ATELIER LILAMAND</t>
  </si>
  <si>
    <t>EURL LES GLACES DE LA COTE</t>
  </si>
  <si>
    <t>SA PROVENCE TOMATES</t>
  </si>
  <si>
    <t>SCA LA MONTAGNETTE</t>
  </si>
  <si>
    <t>SCA OLEICOLE DE VELAUX</t>
  </si>
  <si>
    <t>SICA SUPERALP PRECA</t>
  </si>
  <si>
    <t>SICA SUPERALP CONDITIONNEMENT</t>
  </si>
  <si>
    <t>SARL ATELIERS BIO DE PROVENCE</t>
  </si>
  <si>
    <t>SCA MOULIN DE LA COMBETTE</t>
  </si>
  <si>
    <t>SARL MOULIN DE LA LOUBE</t>
  </si>
  <si>
    <t>SCC LA TAVERNAISE</t>
  </si>
  <si>
    <t>Aménagements des silos de Cucuron, Villelaure et Entraigues</t>
  </si>
  <si>
    <t>Modernisation d'une unité de 1ère transformation et de surgélation de fruits et légumes</t>
  </si>
  <si>
    <t>isolation de bâtiment, équipement froid  et matériel  de production</t>
  </si>
  <si>
    <t>Aménagement d'un entrepot frigorifique</t>
  </si>
  <si>
    <t>Extension et réaménagement des locaux de production et achat d'équipements</t>
  </si>
  <si>
    <t>Modernisation ligne de conditionnement  atelier de confisage</t>
  </si>
  <si>
    <t>Extension local de production et investissements matériels</t>
  </si>
  <si>
    <t>Acquisition d'une précalibreuse</t>
  </si>
  <si>
    <t>Acquisition d'une nouvelle ligne de stérilisation</t>
  </si>
  <si>
    <t>Modernisation et extension des chambres froides de stockage de pommes</t>
  </si>
  <si>
    <t>Acquisition d'un extrudeur pour la fabrication de cérales croustillantes</t>
  </si>
  <si>
    <t>Création  de chambrers froides sur le nouveau site d'exploitation</t>
  </si>
  <si>
    <t>Construction d'une confiserie artisanale</t>
  </si>
  <si>
    <t>Agrandissement et modernisation d'une fabrique de crèmes glacées et sorbets</t>
  </si>
  <si>
    <t>Investissement dans une ligne de préparation et de transformation de tomates cubetées pelées</t>
  </si>
  <si>
    <t>Construction d'une ligne de refroidissement du concentré</t>
  </si>
  <si>
    <t>Acquisition de nouveaux équipements de stockage froid</t>
  </si>
  <si>
    <t>Création d'une salle de stockage et installation d'une unité complémentaire d'extraction d'huile d'olive</t>
  </si>
  <si>
    <t>Acquisition d'une ligne de précalibrage de pommes. Projet implanté dans le Dpt 04</t>
  </si>
  <si>
    <t>Construction d'une station de conditionnement de pommes et poires</t>
  </si>
  <si>
    <t>Agrandissement du bâtiment de production, des chambres froides et construction d'une 2ème ligne complète de fabrication</t>
  </si>
  <si>
    <t>Acquisition d'une nouvelle chaine d'extraction d'huile d'olive</t>
  </si>
  <si>
    <t>Modernisation de l'atelier de trituration et création d'une salle de stockage d'huile d'olive</t>
  </si>
  <si>
    <t xml:space="preserve">Modernisation de l'atelier de trituration et création d'un atelier de conditionnement </t>
  </si>
  <si>
    <t>SCA LE CLAUX DU PUITS</t>
  </si>
  <si>
    <t>SARL MOULIN A HUILE MARGIER</t>
  </si>
  <si>
    <t>SARL CHÂTEAU VIRANT</t>
  </si>
  <si>
    <t>SCA ALPESUD</t>
  </si>
  <si>
    <t>SCA DE LA VALLEE DES BAUX</t>
  </si>
  <si>
    <t>SARL SORAM VITACROC</t>
  </si>
  <si>
    <t>Installation d'un nouveau  circuit de refroidissement</t>
  </si>
  <si>
    <t>Construction d'une unité de stockage à Gap et modernisation des unités de Chorges et Lazer</t>
  </si>
  <si>
    <t>Création dun nouveau site de production</t>
  </si>
  <si>
    <t>Construction d'une nouvelle unité de production et acquisition de matériel de production et conditionnement</t>
  </si>
  <si>
    <t xml:space="preserve">Modernisation du moulin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</si>
</sst>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2">
    <font>
      <sz val="10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4">
    <xf numFmtId="0" fontId="0" fillId="0" borderId="0" xfId="0" applyAlignment="1">
      <alignment/>
    </xf>
    <xf numFmtId="0" fontId="4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wrapText="1"/>
    </xf>
    <xf numFmtId="49" fontId="40" fillId="34" borderId="10" xfId="0" applyNumberFormat="1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 wrapText="1"/>
    </xf>
    <xf numFmtId="164" fontId="40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0" fontId="40" fillId="34" borderId="10" xfId="0" applyFont="1" applyFill="1" applyBorder="1" applyAlignment="1">
      <alignment horizontal="center" wrapText="1" shrinkToFit="1"/>
    </xf>
    <xf numFmtId="0" fontId="3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0" fillId="34" borderId="10" xfId="0" applyNumberFormat="1" applyFont="1" applyFill="1" applyBorder="1" applyAlignment="1">
      <alignment horizontal="center" wrapText="1"/>
    </xf>
    <xf numFmtId="164" fontId="4" fillId="34" borderId="10" xfId="0" applyNumberFormat="1" applyFont="1" applyFill="1" applyBorder="1" applyAlignment="1">
      <alignment horizontal="center" wrapText="1"/>
    </xf>
    <xf numFmtId="164" fontId="40" fillId="34" borderId="10" xfId="0" applyNumberFormat="1" applyFont="1" applyFill="1" applyBorder="1" applyAlignment="1">
      <alignment horizontal="center" wrapText="1"/>
    </xf>
    <xf numFmtId="0" fontId="40" fillId="34" borderId="10" xfId="0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164" fontId="4" fillId="35" borderId="10" xfId="0" applyNumberFormat="1" applyFont="1" applyFill="1" applyBorder="1" applyAlignment="1">
      <alignment horizontal="center"/>
    </xf>
    <xf numFmtId="164" fontId="4" fillId="35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wrapText="1"/>
    </xf>
    <xf numFmtId="164" fontId="41" fillId="0" borderId="11" xfId="0" applyNumberFormat="1" applyFont="1" applyBorder="1" applyAlignment="1">
      <alignment/>
    </xf>
    <xf numFmtId="164" fontId="41" fillId="0" borderId="12" xfId="0" applyNumberFormat="1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/>
    </xf>
    <xf numFmtId="164" fontId="41" fillId="0" borderId="0" xfId="0" applyNumberFormat="1" applyFont="1" applyBorder="1" applyAlignment="1">
      <alignment/>
    </xf>
    <xf numFmtId="10" fontId="41" fillId="0" borderId="0" xfId="0" applyNumberFormat="1" applyFont="1" applyBorder="1" applyAlignment="1">
      <alignment/>
    </xf>
    <xf numFmtId="0" fontId="41" fillId="0" borderId="13" xfId="0" applyFont="1" applyBorder="1" applyAlignment="1">
      <alignment horizontal="left"/>
    </xf>
    <xf numFmtId="0" fontId="41" fillId="0" borderId="14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7"/>
  <sheetViews>
    <sheetView tabSelected="1" workbookViewId="0" topLeftCell="A1">
      <selection activeCell="J6" sqref="J6"/>
    </sheetView>
  </sheetViews>
  <sheetFormatPr defaultColWidth="11.421875" defaultRowHeight="12.75"/>
  <cols>
    <col min="1" max="1" width="28.140625" style="1" customWidth="1"/>
    <col min="2" max="2" width="6.7109375" style="1" bestFit="1" customWidth="1"/>
    <col min="3" max="3" width="38.7109375" style="1" customWidth="1"/>
    <col min="4" max="4" width="15.421875" style="1" customWidth="1"/>
    <col min="5" max="6" width="13.7109375" style="1" bestFit="1" customWidth="1"/>
    <col min="7" max="16384" width="11.421875" style="1" customWidth="1"/>
  </cols>
  <sheetData>
    <row r="1" spans="1:6" ht="24">
      <c r="A1" s="3" t="s">
        <v>138</v>
      </c>
      <c r="B1" s="4" t="s">
        <v>139</v>
      </c>
      <c r="C1" s="3" t="s">
        <v>140</v>
      </c>
      <c r="D1" s="5" t="s">
        <v>141</v>
      </c>
      <c r="E1" s="5" t="s">
        <v>142</v>
      </c>
      <c r="F1" s="5" t="s">
        <v>144</v>
      </c>
    </row>
    <row r="2" spans="1:6" ht="34.5">
      <c r="A2" s="6" t="s">
        <v>0</v>
      </c>
      <c r="B2" s="7">
        <v>5</v>
      </c>
      <c r="C2" s="8" t="s">
        <v>1</v>
      </c>
      <c r="D2" s="9">
        <v>73914.4</v>
      </c>
      <c r="E2" s="9">
        <v>73914.4</v>
      </c>
      <c r="F2" s="9">
        <v>369572</v>
      </c>
    </row>
    <row r="3" spans="1:6" ht="34.5">
      <c r="A3" s="10" t="s">
        <v>2</v>
      </c>
      <c r="B3" s="7" t="s">
        <v>3</v>
      </c>
      <c r="C3" s="8" t="s">
        <v>4</v>
      </c>
      <c r="D3" s="9">
        <v>61791.2</v>
      </c>
      <c r="E3" s="9">
        <v>61791.2</v>
      </c>
      <c r="F3" s="9">
        <v>308956</v>
      </c>
    </row>
    <row r="4" spans="1:6" ht="12">
      <c r="A4" s="10" t="s">
        <v>5</v>
      </c>
      <c r="B4" s="7">
        <v>84</v>
      </c>
      <c r="C4" s="8" t="s">
        <v>6</v>
      </c>
      <c r="D4" s="9">
        <v>113026.2</v>
      </c>
      <c r="E4" s="9">
        <v>75350.8</v>
      </c>
      <c r="F4" s="9">
        <v>753508</v>
      </c>
    </row>
    <row r="5" spans="1:6" ht="23.25">
      <c r="A5" s="11" t="s">
        <v>7</v>
      </c>
      <c r="B5" s="7">
        <v>13</v>
      </c>
      <c r="C5" s="8" t="s">
        <v>8</v>
      </c>
      <c r="D5" s="9">
        <v>80622</v>
      </c>
      <c r="E5" s="9">
        <v>26874</v>
      </c>
      <c r="F5" s="9">
        <v>268742</v>
      </c>
    </row>
    <row r="6" spans="1:6" ht="12">
      <c r="A6" s="10" t="s">
        <v>9</v>
      </c>
      <c r="B6" s="7">
        <v>84</v>
      </c>
      <c r="C6" s="8" t="s">
        <v>10</v>
      </c>
      <c r="D6" s="9">
        <v>66000</v>
      </c>
      <c r="E6" s="9">
        <v>66000</v>
      </c>
      <c r="F6" s="9">
        <v>330000</v>
      </c>
    </row>
    <row r="7" spans="1:6" ht="12">
      <c r="A7" s="10" t="s">
        <v>11</v>
      </c>
      <c r="B7" s="7">
        <v>84</v>
      </c>
      <c r="C7" s="12" t="s">
        <v>12</v>
      </c>
      <c r="D7" s="9">
        <v>127426</v>
      </c>
      <c r="E7" s="9">
        <v>125226</v>
      </c>
      <c r="F7" s="9">
        <v>637130</v>
      </c>
    </row>
    <row r="8" spans="1:6" ht="23.25">
      <c r="A8" s="10" t="s">
        <v>13</v>
      </c>
      <c r="B8" s="7">
        <v>4</v>
      </c>
      <c r="C8" s="8" t="s">
        <v>14</v>
      </c>
      <c r="D8" s="9">
        <v>92000</v>
      </c>
      <c r="E8" s="9">
        <v>92000</v>
      </c>
      <c r="F8" s="9">
        <v>460000</v>
      </c>
    </row>
    <row r="9" spans="1:6" ht="34.5">
      <c r="A9" s="6" t="s">
        <v>15</v>
      </c>
      <c r="B9" s="7">
        <v>83</v>
      </c>
      <c r="C9" s="8" t="s">
        <v>16</v>
      </c>
      <c r="D9" s="9">
        <v>95882</v>
      </c>
      <c r="E9" s="9">
        <v>95882</v>
      </c>
      <c r="F9" s="9">
        <v>639218</v>
      </c>
    </row>
    <row r="10" spans="1:6" ht="34.5">
      <c r="A10" s="6" t="s">
        <v>17</v>
      </c>
      <c r="B10" s="7">
        <v>84</v>
      </c>
      <c r="C10" s="8" t="s">
        <v>18</v>
      </c>
      <c r="D10" s="9">
        <v>160000</v>
      </c>
      <c r="E10" s="9">
        <v>120000</v>
      </c>
      <c r="F10" s="9">
        <v>800000</v>
      </c>
    </row>
    <row r="11" spans="1:6" ht="24">
      <c r="A11" s="6" t="s">
        <v>19</v>
      </c>
      <c r="B11" s="7">
        <v>84</v>
      </c>
      <c r="C11" s="8" t="s">
        <v>20</v>
      </c>
      <c r="D11" s="9">
        <v>160000</v>
      </c>
      <c r="E11" s="9">
        <v>120000</v>
      </c>
      <c r="F11" s="9">
        <v>800000</v>
      </c>
    </row>
    <row r="12" spans="1:6" ht="22.5">
      <c r="A12" s="13" t="s">
        <v>21</v>
      </c>
      <c r="B12" s="14">
        <v>13</v>
      </c>
      <c r="C12" s="8" t="s">
        <v>22</v>
      </c>
      <c r="D12" s="9">
        <v>56041.4</v>
      </c>
      <c r="E12" s="9">
        <v>56041.4</v>
      </c>
      <c r="F12" s="9">
        <v>280207</v>
      </c>
    </row>
    <row r="13" spans="1:6" ht="12">
      <c r="A13" s="13" t="s">
        <v>23</v>
      </c>
      <c r="B13" s="7">
        <v>5</v>
      </c>
      <c r="C13" s="8" t="s">
        <v>24</v>
      </c>
      <c r="D13" s="9">
        <v>200000</v>
      </c>
      <c r="E13" s="9">
        <v>120000</v>
      </c>
      <c r="F13" s="9">
        <v>800000</v>
      </c>
    </row>
    <row r="14" spans="1:6" ht="12">
      <c r="A14" s="10" t="s">
        <v>25</v>
      </c>
      <c r="B14" s="7">
        <v>5</v>
      </c>
      <c r="C14" s="8" t="s">
        <v>12</v>
      </c>
      <c r="D14" s="9">
        <v>102815</v>
      </c>
      <c r="E14" s="9">
        <v>61689</v>
      </c>
      <c r="F14" s="9">
        <v>411292</v>
      </c>
    </row>
    <row r="15" spans="1:6" ht="23.25">
      <c r="A15" s="10" t="s">
        <v>26</v>
      </c>
      <c r="B15" s="7">
        <v>5</v>
      </c>
      <c r="C15" s="8" t="s">
        <v>27</v>
      </c>
      <c r="D15" s="9">
        <v>137510</v>
      </c>
      <c r="E15" s="9">
        <v>82506</v>
      </c>
      <c r="F15" s="9">
        <v>550042</v>
      </c>
    </row>
    <row r="16" spans="1:6" ht="34.5">
      <c r="A16" s="6" t="s">
        <v>28</v>
      </c>
      <c r="B16" s="7">
        <v>84</v>
      </c>
      <c r="C16" s="8" t="s">
        <v>29</v>
      </c>
      <c r="D16" s="9">
        <v>60000</v>
      </c>
      <c r="E16" s="9">
        <v>45000</v>
      </c>
      <c r="F16" s="9">
        <v>300000</v>
      </c>
    </row>
    <row r="17" spans="1:6" ht="24">
      <c r="A17" s="6" t="s">
        <v>30</v>
      </c>
      <c r="B17" s="7">
        <v>13</v>
      </c>
      <c r="C17" s="8" t="s">
        <v>31</v>
      </c>
      <c r="D17" s="9">
        <v>60187.96</v>
      </c>
      <c r="E17" s="9">
        <v>60187.9</v>
      </c>
      <c r="F17" s="9">
        <v>401253.06</v>
      </c>
    </row>
    <row r="18" spans="1:6" ht="24">
      <c r="A18" s="6" t="s">
        <v>32</v>
      </c>
      <c r="B18" s="7">
        <v>84</v>
      </c>
      <c r="C18" s="8" t="s">
        <v>33</v>
      </c>
      <c r="D18" s="9">
        <v>56060</v>
      </c>
      <c r="E18" s="9">
        <v>42045</v>
      </c>
      <c r="F18" s="9">
        <v>280300</v>
      </c>
    </row>
    <row r="19" spans="1:6" ht="45.75">
      <c r="A19" s="10" t="s">
        <v>34</v>
      </c>
      <c r="B19" s="15">
        <v>84</v>
      </c>
      <c r="C19" s="8" t="s">
        <v>35</v>
      </c>
      <c r="D19" s="16">
        <v>160000</v>
      </c>
      <c r="E19" s="17">
        <v>120000</v>
      </c>
      <c r="F19" s="17">
        <v>800000</v>
      </c>
    </row>
    <row r="20" spans="1:6" ht="34.5">
      <c r="A20" s="10" t="s">
        <v>36</v>
      </c>
      <c r="B20" s="7">
        <v>13</v>
      </c>
      <c r="C20" s="8" t="s">
        <v>37</v>
      </c>
      <c r="D20" s="9">
        <v>146557</v>
      </c>
      <c r="E20" s="9">
        <v>87934</v>
      </c>
      <c r="F20" s="9">
        <v>586230</v>
      </c>
    </row>
    <row r="21" spans="1:6" ht="34.5">
      <c r="A21" s="6" t="s">
        <v>38</v>
      </c>
      <c r="B21" s="7">
        <v>13</v>
      </c>
      <c r="C21" s="8" t="s">
        <v>39</v>
      </c>
      <c r="D21" s="9">
        <v>140260</v>
      </c>
      <c r="E21" s="9">
        <v>84156</v>
      </c>
      <c r="F21" s="9">
        <v>561044</v>
      </c>
    </row>
    <row r="22" spans="1:6" ht="24">
      <c r="A22" s="6" t="s">
        <v>40</v>
      </c>
      <c r="B22" s="7">
        <v>84</v>
      </c>
      <c r="C22" s="8" t="s">
        <v>41</v>
      </c>
      <c r="D22" s="9">
        <v>60000</v>
      </c>
      <c r="E22" s="9">
        <v>45000</v>
      </c>
      <c r="F22" s="9">
        <v>300000</v>
      </c>
    </row>
    <row r="23" spans="1:6" ht="34.5">
      <c r="A23" s="6" t="s">
        <v>42</v>
      </c>
      <c r="B23" s="7">
        <v>84</v>
      </c>
      <c r="C23" s="8" t="s">
        <v>43</v>
      </c>
      <c r="D23" s="9">
        <v>160000</v>
      </c>
      <c r="E23" s="9">
        <v>120000</v>
      </c>
      <c r="F23" s="9">
        <v>800000</v>
      </c>
    </row>
    <row r="24" spans="1:6" ht="34.5">
      <c r="A24" s="6" t="s">
        <v>44</v>
      </c>
      <c r="B24" s="7">
        <v>84</v>
      </c>
      <c r="C24" s="8" t="s">
        <v>45</v>
      </c>
      <c r="D24" s="9">
        <v>160000</v>
      </c>
      <c r="E24" s="9">
        <v>120000</v>
      </c>
      <c r="F24" s="9">
        <v>800000</v>
      </c>
    </row>
    <row r="25" spans="1:6" ht="34.5">
      <c r="A25" s="6" t="s">
        <v>46</v>
      </c>
      <c r="B25" s="7">
        <v>13</v>
      </c>
      <c r="C25" s="8" t="s">
        <v>47</v>
      </c>
      <c r="D25" s="9">
        <v>48924.9</v>
      </c>
      <c r="E25" s="9">
        <v>29355</v>
      </c>
      <c r="F25" s="9">
        <v>195699</v>
      </c>
    </row>
    <row r="26" spans="1:6" ht="12">
      <c r="A26" s="6" t="s">
        <v>48</v>
      </c>
      <c r="B26" s="7">
        <v>5</v>
      </c>
      <c r="C26" s="18" t="s">
        <v>49</v>
      </c>
      <c r="D26" s="9">
        <v>500000</v>
      </c>
      <c r="E26" s="9">
        <v>460000</v>
      </c>
      <c r="F26" s="9">
        <v>3974000</v>
      </c>
    </row>
    <row r="27" spans="1:6" ht="12">
      <c r="A27" s="6" t="s">
        <v>50</v>
      </c>
      <c r="B27" s="7">
        <v>4</v>
      </c>
      <c r="C27" s="8" t="s">
        <v>51</v>
      </c>
      <c r="D27" s="9">
        <v>31368</v>
      </c>
      <c r="E27" s="9">
        <v>31368</v>
      </c>
      <c r="F27" s="9">
        <v>156840</v>
      </c>
    </row>
    <row r="28" spans="1:6" ht="45.75">
      <c r="A28" s="6" t="s">
        <v>52</v>
      </c>
      <c r="B28" s="7">
        <v>84</v>
      </c>
      <c r="C28" s="8" t="s">
        <v>53</v>
      </c>
      <c r="D28" s="9">
        <v>160000</v>
      </c>
      <c r="E28" s="9">
        <v>120000</v>
      </c>
      <c r="F28" s="9">
        <v>800000</v>
      </c>
    </row>
    <row r="29" spans="1:6" ht="36">
      <c r="A29" s="6" t="s">
        <v>54</v>
      </c>
      <c r="B29" s="7">
        <v>5</v>
      </c>
      <c r="C29" s="8" t="s">
        <v>55</v>
      </c>
      <c r="D29" s="9">
        <v>200000</v>
      </c>
      <c r="E29" s="9">
        <v>120000</v>
      </c>
      <c r="F29" s="9">
        <v>800000</v>
      </c>
    </row>
    <row r="30" spans="1:6" ht="34.5">
      <c r="A30" s="6" t="s">
        <v>56</v>
      </c>
      <c r="B30" s="7">
        <v>5</v>
      </c>
      <c r="C30" s="8" t="s">
        <v>57</v>
      </c>
      <c r="D30" s="9">
        <v>200000</v>
      </c>
      <c r="E30" s="9">
        <v>120000</v>
      </c>
      <c r="F30" s="9">
        <v>800000</v>
      </c>
    </row>
    <row r="31" spans="1:6" ht="23.25">
      <c r="A31" s="6" t="s">
        <v>58</v>
      </c>
      <c r="B31" s="7">
        <v>13</v>
      </c>
      <c r="C31" s="8" t="s">
        <v>59</v>
      </c>
      <c r="D31" s="9">
        <v>560000</v>
      </c>
      <c r="E31" s="9">
        <v>480000</v>
      </c>
      <c r="F31" s="9">
        <v>4024230</v>
      </c>
    </row>
    <row r="32" spans="1:6" ht="36">
      <c r="A32" s="6" t="s">
        <v>60</v>
      </c>
      <c r="B32" s="7">
        <v>4</v>
      </c>
      <c r="C32" s="8" t="s">
        <v>61</v>
      </c>
      <c r="D32" s="9">
        <v>190000</v>
      </c>
      <c r="E32" s="9">
        <v>150000</v>
      </c>
      <c r="F32" s="9">
        <v>1000000</v>
      </c>
    </row>
    <row r="33" spans="1:6" ht="24">
      <c r="A33" s="10" t="s">
        <v>62</v>
      </c>
      <c r="B33" s="15">
        <v>13</v>
      </c>
      <c r="C33" s="8" t="s">
        <v>63</v>
      </c>
      <c r="D33" s="16">
        <v>77270.4</v>
      </c>
      <c r="E33" s="17">
        <v>46362</v>
      </c>
      <c r="F33" s="17">
        <v>309084</v>
      </c>
    </row>
    <row r="34" spans="1:6" ht="23.25">
      <c r="A34" s="6" t="s">
        <v>64</v>
      </c>
      <c r="B34" s="7">
        <v>84</v>
      </c>
      <c r="C34" s="8" t="s">
        <v>65</v>
      </c>
      <c r="D34" s="19">
        <v>145865.65</v>
      </c>
      <c r="E34" s="9">
        <v>145865.65</v>
      </c>
      <c r="F34" s="9">
        <v>729331</v>
      </c>
    </row>
    <row r="35" spans="1:6" ht="34.5">
      <c r="A35" s="10" t="s">
        <v>66</v>
      </c>
      <c r="B35" s="15">
        <v>4</v>
      </c>
      <c r="C35" s="8" t="s">
        <v>67</v>
      </c>
      <c r="D35" s="16">
        <v>152097.99</v>
      </c>
      <c r="E35" s="17">
        <v>112887.99</v>
      </c>
      <c r="F35" s="17">
        <v>752586.62</v>
      </c>
    </row>
    <row r="36" spans="1:6" ht="24">
      <c r="A36" s="6" t="s">
        <v>68</v>
      </c>
      <c r="B36" s="7">
        <v>84</v>
      </c>
      <c r="C36" s="8" t="s">
        <v>69</v>
      </c>
      <c r="D36" s="19">
        <v>56362.65</v>
      </c>
      <c r="E36" s="9">
        <v>42271.65</v>
      </c>
      <c r="F36" s="9">
        <v>281811</v>
      </c>
    </row>
    <row r="37" spans="1:6" ht="12">
      <c r="A37" s="10" t="s">
        <v>70</v>
      </c>
      <c r="B37" s="15">
        <v>84</v>
      </c>
      <c r="C37" s="8" t="s">
        <v>71</v>
      </c>
      <c r="D37" s="16">
        <v>21641.5</v>
      </c>
      <c r="E37" s="17">
        <v>16231</v>
      </c>
      <c r="F37" s="17">
        <v>108210</v>
      </c>
    </row>
    <row r="38" spans="1:6" ht="12">
      <c r="A38" s="6" t="s">
        <v>72</v>
      </c>
      <c r="B38" s="7">
        <v>84</v>
      </c>
      <c r="C38" s="8" t="s">
        <v>71</v>
      </c>
      <c r="D38" s="19">
        <v>53419</v>
      </c>
      <c r="E38" s="19">
        <v>53419</v>
      </c>
      <c r="F38" s="9">
        <v>356128</v>
      </c>
    </row>
    <row r="39" spans="1:6" ht="24">
      <c r="A39" s="10" t="s">
        <v>73</v>
      </c>
      <c r="B39" s="15">
        <v>13</v>
      </c>
      <c r="C39" s="8" t="s">
        <v>74</v>
      </c>
      <c r="D39" s="16">
        <v>11905.1</v>
      </c>
      <c r="E39" s="17">
        <v>7143</v>
      </c>
      <c r="F39" s="17">
        <v>47621</v>
      </c>
    </row>
    <row r="40" spans="1:6" ht="12">
      <c r="A40" s="6" t="s">
        <v>75</v>
      </c>
      <c r="B40" s="7">
        <v>83</v>
      </c>
      <c r="C40" s="8" t="s">
        <v>71</v>
      </c>
      <c r="D40" s="19">
        <v>32200</v>
      </c>
      <c r="E40" s="9">
        <v>19320</v>
      </c>
      <c r="F40" s="9">
        <v>128800</v>
      </c>
    </row>
    <row r="41" spans="1:6" ht="12">
      <c r="A41" s="10" t="s">
        <v>13</v>
      </c>
      <c r="B41" s="15">
        <v>4</v>
      </c>
      <c r="C41" s="8" t="s">
        <v>76</v>
      </c>
      <c r="D41" s="16">
        <v>106321.5</v>
      </c>
      <c r="E41" s="17">
        <v>106321.5</v>
      </c>
      <c r="F41" s="17">
        <v>531610</v>
      </c>
    </row>
    <row r="42" spans="1:6" ht="12">
      <c r="A42" s="10" t="s">
        <v>77</v>
      </c>
      <c r="B42" s="15">
        <v>84</v>
      </c>
      <c r="C42" s="8" t="s">
        <v>78</v>
      </c>
      <c r="D42" s="16">
        <v>50000</v>
      </c>
      <c r="E42" s="17">
        <v>50000</v>
      </c>
      <c r="F42" s="17">
        <v>250000</v>
      </c>
    </row>
    <row r="43" spans="1:6" ht="12">
      <c r="A43" s="6" t="s">
        <v>79</v>
      </c>
      <c r="B43" s="7">
        <v>13</v>
      </c>
      <c r="C43" s="8" t="s">
        <v>71</v>
      </c>
      <c r="D43" s="19">
        <v>43660.5</v>
      </c>
      <c r="E43" s="9">
        <v>26196</v>
      </c>
      <c r="F43" s="9">
        <v>174645</v>
      </c>
    </row>
    <row r="44" spans="1:6" ht="12">
      <c r="A44" s="6" t="s">
        <v>80</v>
      </c>
      <c r="B44" s="7">
        <v>83</v>
      </c>
      <c r="C44" s="8" t="s">
        <v>71</v>
      </c>
      <c r="D44" s="19">
        <v>38218.8</v>
      </c>
      <c r="E44" s="9">
        <v>22931</v>
      </c>
      <c r="F44" s="9">
        <v>152878</v>
      </c>
    </row>
    <row r="45" spans="1:6" ht="12">
      <c r="A45" s="6" t="s">
        <v>81</v>
      </c>
      <c r="B45" s="7">
        <v>84</v>
      </c>
      <c r="C45" s="8" t="s">
        <v>71</v>
      </c>
      <c r="D45" s="19">
        <v>6028</v>
      </c>
      <c r="E45" s="9">
        <v>4521</v>
      </c>
      <c r="F45" s="9">
        <v>30140</v>
      </c>
    </row>
    <row r="46" spans="1:6" ht="24">
      <c r="A46" s="6" t="s">
        <v>82</v>
      </c>
      <c r="B46" s="7">
        <v>84</v>
      </c>
      <c r="C46" s="8" t="s">
        <v>71</v>
      </c>
      <c r="D46" s="19">
        <v>35065.6</v>
      </c>
      <c r="E46" s="9">
        <v>26299</v>
      </c>
      <c r="F46" s="9">
        <v>175332</v>
      </c>
    </row>
    <row r="47" spans="1:6" ht="23.25">
      <c r="A47" s="6" t="s">
        <v>83</v>
      </c>
      <c r="B47" s="7">
        <v>84</v>
      </c>
      <c r="C47" s="8" t="s">
        <v>84</v>
      </c>
      <c r="D47" s="19">
        <v>200000</v>
      </c>
      <c r="E47" s="9">
        <v>200000</v>
      </c>
      <c r="F47" s="9">
        <v>1000000</v>
      </c>
    </row>
    <row r="48" spans="1:6" ht="36">
      <c r="A48" s="6" t="s">
        <v>85</v>
      </c>
      <c r="B48" s="7">
        <v>84</v>
      </c>
      <c r="C48" s="8" t="s">
        <v>71</v>
      </c>
      <c r="D48" s="19">
        <v>52804.16</v>
      </c>
      <c r="E48" s="9">
        <v>39603.16</v>
      </c>
      <c r="F48" s="9">
        <v>264021.1</v>
      </c>
    </row>
    <row r="49" spans="1:6" ht="12">
      <c r="A49" s="10" t="s">
        <v>86</v>
      </c>
      <c r="B49" s="15">
        <v>84</v>
      </c>
      <c r="C49" s="8" t="s">
        <v>71</v>
      </c>
      <c r="D49" s="16">
        <v>32279</v>
      </c>
      <c r="E49" s="17">
        <v>24208.8</v>
      </c>
      <c r="F49" s="17">
        <v>161392</v>
      </c>
    </row>
    <row r="50" spans="1:6" ht="24">
      <c r="A50" s="10" t="s">
        <v>87</v>
      </c>
      <c r="B50" s="15">
        <v>83</v>
      </c>
      <c r="C50" s="8" t="s">
        <v>71</v>
      </c>
      <c r="D50" s="17">
        <v>45000</v>
      </c>
      <c r="E50" s="17">
        <v>45000</v>
      </c>
      <c r="F50" s="17">
        <v>300000</v>
      </c>
    </row>
    <row r="51" spans="1:6" ht="12">
      <c r="A51" s="10" t="s">
        <v>88</v>
      </c>
      <c r="B51" s="15">
        <v>83</v>
      </c>
      <c r="C51" s="8" t="s">
        <v>71</v>
      </c>
      <c r="D51" s="17">
        <v>35659</v>
      </c>
      <c r="E51" s="17">
        <v>35659</v>
      </c>
      <c r="F51" s="17">
        <v>237726</v>
      </c>
    </row>
    <row r="52" spans="1:6" ht="12">
      <c r="A52" s="6" t="s">
        <v>89</v>
      </c>
      <c r="B52" s="7">
        <v>83</v>
      </c>
      <c r="C52" s="8" t="s">
        <v>71</v>
      </c>
      <c r="D52" s="9">
        <v>43806</v>
      </c>
      <c r="E52" s="9">
        <v>43806</v>
      </c>
      <c r="F52" s="9">
        <v>292040</v>
      </c>
    </row>
    <row r="53" spans="1:6" ht="24">
      <c r="A53" s="10" t="s">
        <v>90</v>
      </c>
      <c r="B53" s="15">
        <v>83</v>
      </c>
      <c r="C53" s="8" t="s">
        <v>71</v>
      </c>
      <c r="D53" s="17">
        <v>43280</v>
      </c>
      <c r="E53" s="17">
        <v>43280</v>
      </c>
      <c r="F53" s="17">
        <v>288537</v>
      </c>
    </row>
    <row r="54" spans="1:6" ht="24">
      <c r="A54" s="10" t="s">
        <v>91</v>
      </c>
      <c r="B54" s="15">
        <v>84</v>
      </c>
      <c r="C54" s="8" t="s">
        <v>71</v>
      </c>
      <c r="D54" s="16">
        <v>32862.95</v>
      </c>
      <c r="E54" s="17">
        <v>24646.95</v>
      </c>
      <c r="F54" s="17">
        <v>164313</v>
      </c>
    </row>
    <row r="55" spans="1:6" ht="24">
      <c r="A55" s="10" t="s">
        <v>92</v>
      </c>
      <c r="B55" s="15">
        <v>84</v>
      </c>
      <c r="C55" s="8" t="s">
        <v>71</v>
      </c>
      <c r="D55" s="16">
        <v>160000</v>
      </c>
      <c r="E55" s="17">
        <v>120000</v>
      </c>
      <c r="F55" s="17">
        <v>800000</v>
      </c>
    </row>
    <row r="56" spans="1:6" ht="12">
      <c r="A56" s="10" t="s">
        <v>93</v>
      </c>
      <c r="B56" s="15">
        <v>84</v>
      </c>
      <c r="C56" s="8" t="s">
        <v>71</v>
      </c>
      <c r="D56" s="16">
        <v>41438.95</v>
      </c>
      <c r="E56" s="17">
        <v>31078.95</v>
      </c>
      <c r="F56" s="17">
        <v>207193</v>
      </c>
    </row>
    <row r="57" spans="1:6" ht="12">
      <c r="A57" s="10" t="s">
        <v>94</v>
      </c>
      <c r="B57" s="15">
        <v>5</v>
      </c>
      <c r="C57" s="8" t="s">
        <v>71</v>
      </c>
      <c r="D57" s="16">
        <v>30185</v>
      </c>
      <c r="E57" s="17">
        <v>18111</v>
      </c>
      <c r="F57" s="17">
        <v>120745</v>
      </c>
    </row>
    <row r="58" spans="1:6" ht="24">
      <c r="A58" s="10" t="s">
        <v>95</v>
      </c>
      <c r="B58" s="15">
        <v>83</v>
      </c>
      <c r="C58" s="8" t="s">
        <v>71</v>
      </c>
      <c r="D58" s="16">
        <v>44511.8</v>
      </c>
      <c r="E58" s="17">
        <v>26707</v>
      </c>
      <c r="F58" s="17">
        <v>178048</v>
      </c>
    </row>
    <row r="59" spans="1:6" ht="12">
      <c r="A59" s="10" t="s">
        <v>96</v>
      </c>
      <c r="B59" s="15">
        <v>4</v>
      </c>
      <c r="C59" s="8" t="s">
        <v>71</v>
      </c>
      <c r="D59" s="16">
        <v>85274</v>
      </c>
      <c r="E59" s="17">
        <v>63956</v>
      </c>
      <c r="F59" s="17">
        <v>426377</v>
      </c>
    </row>
    <row r="60" spans="1:6" ht="12">
      <c r="A60" s="10" t="s">
        <v>97</v>
      </c>
      <c r="B60" s="15">
        <v>83</v>
      </c>
      <c r="C60" s="8" t="s">
        <v>98</v>
      </c>
      <c r="D60" s="16">
        <v>34090.45</v>
      </c>
      <c r="E60" s="17">
        <v>20454</v>
      </c>
      <c r="F60" s="17">
        <v>136364.5</v>
      </c>
    </row>
    <row r="61" spans="1:6" ht="12">
      <c r="A61" s="10" t="s">
        <v>99</v>
      </c>
      <c r="B61" s="15">
        <v>84</v>
      </c>
      <c r="C61" s="8" t="s">
        <v>71</v>
      </c>
      <c r="D61" s="16">
        <v>74685</v>
      </c>
      <c r="E61" s="17">
        <v>49790</v>
      </c>
      <c r="F61" s="17">
        <v>331938</v>
      </c>
    </row>
    <row r="62" spans="1:6" ht="12">
      <c r="A62" s="10" t="s">
        <v>100</v>
      </c>
      <c r="B62" s="15">
        <v>83</v>
      </c>
      <c r="C62" s="8" t="s">
        <v>71</v>
      </c>
      <c r="D62" s="16">
        <v>250000</v>
      </c>
      <c r="E62" s="17">
        <v>150000</v>
      </c>
      <c r="F62" s="17">
        <v>1000000</v>
      </c>
    </row>
    <row r="63" spans="1:6" ht="23.25">
      <c r="A63" s="10" t="s">
        <v>2</v>
      </c>
      <c r="B63" s="15">
        <v>84</v>
      </c>
      <c r="C63" s="8" t="s">
        <v>101</v>
      </c>
      <c r="D63" s="16">
        <v>222379.55</v>
      </c>
      <c r="E63" s="17">
        <v>148253.55</v>
      </c>
      <c r="F63" s="17">
        <v>988357</v>
      </c>
    </row>
    <row r="64" spans="1:6" ht="23.25">
      <c r="A64" s="10" t="s">
        <v>102</v>
      </c>
      <c r="B64" s="15">
        <v>4</v>
      </c>
      <c r="C64" s="8" t="s">
        <v>103</v>
      </c>
      <c r="D64" s="16">
        <v>139935</v>
      </c>
      <c r="E64" s="17">
        <v>99935</v>
      </c>
      <c r="F64" s="17">
        <v>999358</v>
      </c>
    </row>
    <row r="65" spans="1:6" ht="34.5">
      <c r="A65" s="10" t="s">
        <v>104</v>
      </c>
      <c r="B65" s="15">
        <v>4</v>
      </c>
      <c r="C65" s="8" t="s">
        <v>105</v>
      </c>
      <c r="D65" s="16">
        <v>173935</v>
      </c>
      <c r="E65" s="17">
        <v>133928</v>
      </c>
      <c r="F65" s="17">
        <v>892855</v>
      </c>
    </row>
    <row r="66" spans="1:6" ht="23.25">
      <c r="A66" s="10" t="s">
        <v>106</v>
      </c>
      <c r="B66" s="15">
        <v>84</v>
      </c>
      <c r="C66" s="8" t="s">
        <v>107</v>
      </c>
      <c r="D66" s="16">
        <v>36561.25</v>
      </c>
      <c r="E66" s="17">
        <v>24374.25</v>
      </c>
      <c r="F66" s="17">
        <v>162495</v>
      </c>
    </row>
    <row r="67" spans="1:6" ht="23.25">
      <c r="A67" s="10" t="s">
        <v>108</v>
      </c>
      <c r="B67" s="15">
        <v>83</v>
      </c>
      <c r="C67" s="8" t="s">
        <v>109</v>
      </c>
      <c r="D67" s="16">
        <v>60042.12</v>
      </c>
      <c r="E67" s="17">
        <v>36025</v>
      </c>
      <c r="F67" s="17">
        <v>240171.25</v>
      </c>
    </row>
    <row r="68" spans="1:6" ht="24">
      <c r="A68" s="10" t="s">
        <v>110</v>
      </c>
      <c r="B68" s="15">
        <v>84</v>
      </c>
      <c r="C68" s="8" t="s">
        <v>111</v>
      </c>
      <c r="D68" s="16">
        <v>54530.95</v>
      </c>
      <c r="E68" s="17">
        <v>40898</v>
      </c>
      <c r="F68" s="17">
        <v>272659</v>
      </c>
    </row>
    <row r="69" spans="1:6" ht="23.25">
      <c r="A69" s="10" t="s">
        <v>112</v>
      </c>
      <c r="B69" s="15">
        <v>84</v>
      </c>
      <c r="C69" s="8" t="s">
        <v>111</v>
      </c>
      <c r="D69" s="16">
        <v>22800.4</v>
      </c>
      <c r="E69" s="16">
        <v>22800.4</v>
      </c>
      <c r="F69" s="17">
        <v>456008.11</v>
      </c>
    </row>
    <row r="70" spans="1:6" ht="34.5">
      <c r="A70" s="10" t="s">
        <v>113</v>
      </c>
      <c r="B70" s="15">
        <v>83</v>
      </c>
      <c r="C70" s="8" t="s">
        <v>114</v>
      </c>
      <c r="D70" s="16">
        <v>126158.26</v>
      </c>
      <c r="E70" s="17">
        <v>75694.96</v>
      </c>
      <c r="F70" s="17">
        <v>504633.06</v>
      </c>
    </row>
    <row r="71" spans="1:6" ht="23.25">
      <c r="A71" s="10" t="s">
        <v>115</v>
      </c>
      <c r="B71" s="15">
        <v>84</v>
      </c>
      <c r="C71" s="8" t="s">
        <v>116</v>
      </c>
      <c r="D71" s="16">
        <v>23396.2</v>
      </c>
      <c r="E71" s="17">
        <v>17547.15</v>
      </c>
      <c r="F71" s="17">
        <v>116981.02</v>
      </c>
    </row>
    <row r="72" spans="1:6" ht="12">
      <c r="A72" s="10" t="s">
        <v>117</v>
      </c>
      <c r="B72" s="15">
        <v>13</v>
      </c>
      <c r="C72" s="8" t="s">
        <v>98</v>
      </c>
      <c r="D72" s="16">
        <v>173560</v>
      </c>
      <c r="E72" s="17">
        <v>104136</v>
      </c>
      <c r="F72" s="17">
        <v>694240</v>
      </c>
    </row>
    <row r="73" spans="1:6" ht="23.25">
      <c r="A73" s="10" t="s">
        <v>118</v>
      </c>
      <c r="B73" s="15">
        <v>83</v>
      </c>
      <c r="C73" s="8" t="s">
        <v>119</v>
      </c>
      <c r="D73" s="16">
        <v>157611.75</v>
      </c>
      <c r="E73" s="17">
        <v>94567.05</v>
      </c>
      <c r="F73" s="17">
        <v>630447</v>
      </c>
    </row>
    <row r="74" spans="1:6" ht="12">
      <c r="A74" s="10" t="s">
        <v>120</v>
      </c>
      <c r="B74" s="15">
        <v>6</v>
      </c>
      <c r="C74" s="8" t="s">
        <v>98</v>
      </c>
      <c r="D74" s="16">
        <v>30965</v>
      </c>
      <c r="E74" s="17">
        <v>18417</v>
      </c>
      <c r="F74" s="17">
        <v>122786.6</v>
      </c>
    </row>
    <row r="75" spans="1:6" ht="22.5">
      <c r="A75" s="20" t="s">
        <v>121</v>
      </c>
      <c r="B75" s="15">
        <v>5</v>
      </c>
      <c r="C75" s="21" t="s">
        <v>122</v>
      </c>
      <c r="D75" s="16">
        <v>28412</v>
      </c>
      <c r="E75" s="17">
        <v>17047</v>
      </c>
      <c r="F75" s="22">
        <v>113650.71</v>
      </c>
    </row>
    <row r="76" spans="1:6" ht="24">
      <c r="A76" s="20" t="s">
        <v>123</v>
      </c>
      <c r="B76" s="15">
        <v>4</v>
      </c>
      <c r="C76" s="21" t="s">
        <v>124</v>
      </c>
      <c r="D76" s="16">
        <v>70373</v>
      </c>
      <c r="E76" s="17">
        <v>52780</v>
      </c>
      <c r="F76" s="23">
        <v>351870</v>
      </c>
    </row>
    <row r="77" spans="1:6" ht="22.5">
      <c r="A77" s="20" t="s">
        <v>125</v>
      </c>
      <c r="B77" s="15">
        <v>84</v>
      </c>
      <c r="C77" s="21" t="s">
        <v>126</v>
      </c>
      <c r="D77" s="17">
        <v>76598</v>
      </c>
      <c r="E77" s="17">
        <v>76598</v>
      </c>
      <c r="F77" s="23">
        <v>510658</v>
      </c>
    </row>
    <row r="78" spans="1:6" ht="24">
      <c r="A78" s="20" t="s">
        <v>127</v>
      </c>
      <c r="B78" s="15">
        <v>13</v>
      </c>
      <c r="C78" s="21" t="s">
        <v>128</v>
      </c>
      <c r="D78" s="16">
        <v>250000</v>
      </c>
      <c r="E78" s="17">
        <v>150000</v>
      </c>
      <c r="F78" s="23">
        <v>1000000</v>
      </c>
    </row>
    <row r="79" spans="1:6" ht="12">
      <c r="A79" s="20" t="s">
        <v>129</v>
      </c>
      <c r="B79" s="15">
        <v>13</v>
      </c>
      <c r="C79" s="21" t="s">
        <v>130</v>
      </c>
      <c r="D79" s="16">
        <v>192321</v>
      </c>
      <c r="E79" s="17">
        <v>64107</v>
      </c>
      <c r="F79" s="23">
        <v>641078</v>
      </c>
    </row>
    <row r="80" spans="1:6" ht="23.25">
      <c r="A80" s="10" t="s">
        <v>131</v>
      </c>
      <c r="B80" s="15">
        <v>84</v>
      </c>
      <c r="C80" s="8" t="s">
        <v>132</v>
      </c>
      <c r="D80" s="16">
        <v>57590.85</v>
      </c>
      <c r="E80" s="17">
        <v>43193</v>
      </c>
      <c r="F80" s="17">
        <v>287957</v>
      </c>
    </row>
    <row r="81" spans="1:6" ht="12">
      <c r="A81" s="10" t="s">
        <v>133</v>
      </c>
      <c r="B81" s="15">
        <v>84</v>
      </c>
      <c r="C81" s="8" t="s">
        <v>134</v>
      </c>
      <c r="D81" s="16">
        <v>225000</v>
      </c>
      <c r="E81" s="17">
        <v>150000</v>
      </c>
      <c r="F81" s="17">
        <v>1000000</v>
      </c>
    </row>
    <row r="82" spans="1:6" ht="23.25">
      <c r="A82" s="10" t="s">
        <v>135</v>
      </c>
      <c r="B82" s="24" t="s">
        <v>136</v>
      </c>
      <c r="C82" s="8" t="s">
        <v>137</v>
      </c>
      <c r="D82" s="16">
        <v>230000</v>
      </c>
      <c r="E82" s="17">
        <v>150000</v>
      </c>
      <c r="F82" s="17">
        <v>1000000</v>
      </c>
    </row>
    <row r="83" spans="1:6" ht="12">
      <c r="A83" s="10" t="s">
        <v>145</v>
      </c>
      <c r="B83" s="24" t="s">
        <v>146</v>
      </c>
      <c r="C83" s="8" t="s">
        <v>147</v>
      </c>
      <c r="D83" s="16">
        <v>41080</v>
      </c>
      <c r="E83" s="17">
        <v>24648</v>
      </c>
      <c r="F83" s="17">
        <v>164320</v>
      </c>
    </row>
    <row r="84" spans="1:6" ht="12">
      <c r="A84" s="10" t="s">
        <v>148</v>
      </c>
      <c r="B84" s="24" t="s">
        <v>150</v>
      </c>
      <c r="C84" s="8" t="s">
        <v>149</v>
      </c>
      <c r="D84" s="16">
        <v>57026.75</v>
      </c>
      <c r="E84" s="17">
        <v>46145</v>
      </c>
      <c r="F84" s="17">
        <v>307635</v>
      </c>
    </row>
    <row r="85" spans="1:6" ht="23.25">
      <c r="A85" s="10" t="s">
        <v>151</v>
      </c>
      <c r="B85" s="24" t="s">
        <v>152</v>
      </c>
      <c r="C85" s="8" t="s">
        <v>153</v>
      </c>
      <c r="D85" s="16">
        <v>230000</v>
      </c>
      <c r="E85" s="17">
        <v>150000</v>
      </c>
      <c r="F85" s="17">
        <v>1000000</v>
      </c>
    </row>
    <row r="86" spans="1:6" ht="12">
      <c r="A86" s="10" t="s">
        <v>154</v>
      </c>
      <c r="B86" s="24" t="s">
        <v>155</v>
      </c>
      <c r="C86" s="8" t="s">
        <v>156</v>
      </c>
      <c r="D86" s="16">
        <v>160000</v>
      </c>
      <c r="E86" s="17">
        <v>120000</v>
      </c>
      <c r="F86" s="17">
        <v>800000</v>
      </c>
    </row>
    <row r="87" spans="1:6" ht="12">
      <c r="A87" s="10" t="s">
        <v>93</v>
      </c>
      <c r="B87" s="24" t="s">
        <v>155</v>
      </c>
      <c r="C87" s="8" t="s">
        <v>157</v>
      </c>
      <c r="D87" s="16">
        <v>190000</v>
      </c>
      <c r="E87" s="17">
        <v>150000</v>
      </c>
      <c r="F87" s="17">
        <v>1000000</v>
      </c>
    </row>
    <row r="88" spans="1:6" ht="12">
      <c r="A88" s="10" t="s">
        <v>158</v>
      </c>
      <c r="B88" s="24" t="s">
        <v>152</v>
      </c>
      <c r="C88" s="8" t="s">
        <v>159</v>
      </c>
      <c r="D88" s="16">
        <v>85485.31</v>
      </c>
      <c r="E88" s="17">
        <v>51291</v>
      </c>
      <c r="F88" s="17">
        <v>341943.16</v>
      </c>
    </row>
    <row r="89" spans="1:6" ht="12">
      <c r="A89" s="10" t="s">
        <v>160</v>
      </c>
      <c r="B89" s="24" t="s">
        <v>146</v>
      </c>
      <c r="C89" s="8" t="s">
        <v>161</v>
      </c>
      <c r="D89" s="16">
        <v>64255.06</v>
      </c>
      <c r="E89" s="17">
        <v>38553</v>
      </c>
      <c r="F89" s="17">
        <v>257020.67</v>
      </c>
    </row>
    <row r="90" spans="1:6" ht="12">
      <c r="A90" s="10" t="s">
        <v>162</v>
      </c>
      <c r="B90" s="24" t="s">
        <v>146</v>
      </c>
      <c r="C90" s="8" t="s">
        <v>163</v>
      </c>
      <c r="D90" s="16">
        <v>51732</v>
      </c>
      <c r="E90" s="17">
        <v>31039</v>
      </c>
      <c r="F90" s="17">
        <v>206930</v>
      </c>
    </row>
    <row r="91" spans="1:6" ht="12">
      <c r="A91" s="10" t="s">
        <v>164</v>
      </c>
      <c r="B91" s="24" t="s">
        <v>152</v>
      </c>
      <c r="C91" s="8" t="s">
        <v>165</v>
      </c>
      <c r="D91" s="16">
        <v>250000</v>
      </c>
      <c r="E91" s="17">
        <v>150000</v>
      </c>
      <c r="F91" s="17">
        <v>1000000</v>
      </c>
    </row>
    <row r="92" spans="1:6" ht="12">
      <c r="A92" s="10" t="s">
        <v>166</v>
      </c>
      <c r="B92" s="24" t="s">
        <v>152</v>
      </c>
      <c r="C92" s="8" t="s">
        <v>167</v>
      </c>
      <c r="D92" s="16">
        <v>39535.3</v>
      </c>
      <c r="E92" s="17">
        <v>17721</v>
      </c>
      <c r="F92" s="17">
        <v>118143</v>
      </c>
    </row>
    <row r="93" spans="1:6" ht="12">
      <c r="A93" s="10" t="s">
        <v>168</v>
      </c>
      <c r="B93" s="24" t="s">
        <v>146</v>
      </c>
      <c r="C93" s="8" t="s">
        <v>169</v>
      </c>
      <c r="D93" s="16">
        <v>114795</v>
      </c>
      <c r="E93" s="17">
        <v>68877</v>
      </c>
      <c r="F93" s="17">
        <v>459180</v>
      </c>
    </row>
    <row r="94" spans="1:6" ht="12">
      <c r="A94" s="10" t="s">
        <v>170</v>
      </c>
      <c r="B94" s="24" t="s">
        <v>155</v>
      </c>
      <c r="C94" s="8" t="s">
        <v>171</v>
      </c>
      <c r="D94" s="16">
        <v>23175</v>
      </c>
      <c r="E94" s="17">
        <v>15450</v>
      </c>
      <c r="F94" s="17">
        <v>103000</v>
      </c>
    </row>
    <row r="95" spans="1:6" ht="12">
      <c r="A95" s="10" t="s">
        <v>172</v>
      </c>
      <c r="B95" s="24" t="s">
        <v>152</v>
      </c>
      <c r="C95" s="8" t="s">
        <v>173</v>
      </c>
      <c r="D95" s="16">
        <v>151990</v>
      </c>
      <c r="E95" s="17">
        <v>75995</v>
      </c>
      <c r="F95" s="17">
        <v>759953</v>
      </c>
    </row>
    <row r="96" spans="1:6" ht="12">
      <c r="A96" s="10" t="s">
        <v>174</v>
      </c>
      <c r="B96" s="24" t="s">
        <v>136</v>
      </c>
      <c r="C96" s="8" t="s">
        <v>175</v>
      </c>
      <c r="D96" s="16">
        <f>28950+19300</f>
        <v>48250</v>
      </c>
      <c r="E96" s="17">
        <v>28950</v>
      </c>
      <c r="F96" s="17">
        <v>193000</v>
      </c>
    </row>
    <row r="97" spans="1:6" ht="12">
      <c r="A97" s="10" t="s">
        <v>176</v>
      </c>
      <c r="B97" s="24" t="s">
        <v>155</v>
      </c>
      <c r="C97" s="8" t="s">
        <v>177</v>
      </c>
      <c r="D97" s="16">
        <v>23400</v>
      </c>
      <c r="E97" s="17">
        <v>23400</v>
      </c>
      <c r="F97" s="17">
        <v>156000</v>
      </c>
    </row>
    <row r="98" spans="1:6" ht="12">
      <c r="A98" s="10" t="s">
        <v>70</v>
      </c>
      <c r="B98" s="24" t="s">
        <v>155</v>
      </c>
      <c r="C98" s="8" t="s">
        <v>178</v>
      </c>
      <c r="D98" s="16">
        <f>59078+19692.75</f>
        <v>78770.75</v>
      </c>
      <c r="E98" s="17">
        <v>59078</v>
      </c>
      <c r="F98" s="17">
        <v>393855</v>
      </c>
    </row>
    <row r="99" spans="1:6" ht="12">
      <c r="A99" s="10" t="s">
        <v>179</v>
      </c>
      <c r="B99" s="24" t="s">
        <v>136</v>
      </c>
      <c r="C99" s="8" t="s">
        <v>180</v>
      </c>
      <c r="D99" s="16">
        <f>108791+72528</f>
        <v>181319</v>
      </c>
      <c r="E99" s="17">
        <v>108791</v>
      </c>
      <c r="F99" s="17">
        <v>725278.65</v>
      </c>
    </row>
    <row r="100" spans="1:6" ht="12">
      <c r="A100" s="10" t="s">
        <v>181</v>
      </c>
      <c r="B100" s="24" t="s">
        <v>146</v>
      </c>
      <c r="C100" s="8" t="s">
        <v>182</v>
      </c>
      <c r="D100" s="16">
        <f>42605+28403.5</f>
        <v>71008.5</v>
      </c>
      <c r="E100" s="17">
        <v>42605</v>
      </c>
      <c r="F100" s="17">
        <v>284035</v>
      </c>
    </row>
    <row r="101" spans="1:6" ht="12">
      <c r="A101" s="10" t="s">
        <v>183</v>
      </c>
      <c r="B101" s="24" t="s">
        <v>152</v>
      </c>
      <c r="C101" s="8" t="s">
        <v>184</v>
      </c>
      <c r="D101" s="16">
        <f>101147+67431.4</f>
        <v>168578.4</v>
      </c>
      <c r="E101" s="17">
        <v>101147</v>
      </c>
      <c r="F101" s="17">
        <v>674314</v>
      </c>
    </row>
    <row r="102" spans="1:6" ht="12">
      <c r="A102" s="10" t="s">
        <v>185</v>
      </c>
      <c r="B102" s="24" t="s">
        <v>152</v>
      </c>
      <c r="C102" s="8" t="s">
        <v>184</v>
      </c>
      <c r="D102" s="16">
        <f>60000+40000</f>
        <v>100000</v>
      </c>
      <c r="E102" s="17">
        <v>60000</v>
      </c>
      <c r="F102" s="17">
        <v>400000</v>
      </c>
    </row>
    <row r="103" spans="1:6" ht="12">
      <c r="A103" s="10" t="s">
        <v>186</v>
      </c>
      <c r="B103" s="24" t="s">
        <v>155</v>
      </c>
      <c r="C103" s="8" t="s">
        <v>187</v>
      </c>
      <c r="D103" s="16">
        <f>120000+40000</f>
        <v>160000</v>
      </c>
      <c r="E103" s="17">
        <v>120000</v>
      </c>
      <c r="F103" s="17">
        <v>800000</v>
      </c>
    </row>
    <row r="104" spans="1:6" ht="12">
      <c r="A104" s="10" t="s">
        <v>188</v>
      </c>
      <c r="B104" s="24" t="s">
        <v>150</v>
      </c>
      <c r="C104" s="8" t="s">
        <v>189</v>
      </c>
      <c r="D104" s="16">
        <f>34858+11619.63</f>
        <v>46477.63</v>
      </c>
      <c r="E104" s="17">
        <v>34858</v>
      </c>
      <c r="F104" s="17">
        <v>232392.6</v>
      </c>
    </row>
    <row r="105" spans="1:6" ht="12">
      <c r="A105" s="10" t="s">
        <v>190</v>
      </c>
      <c r="B105" s="24" t="s">
        <v>155</v>
      </c>
      <c r="C105" s="8" t="s">
        <v>191</v>
      </c>
      <c r="D105" s="16">
        <f>89880+29960.29</f>
        <v>119840.29000000001</v>
      </c>
      <c r="E105" s="17">
        <v>89880</v>
      </c>
      <c r="F105" s="17">
        <v>599205.74</v>
      </c>
    </row>
    <row r="106" spans="1:6" ht="12">
      <c r="A106" s="10" t="s">
        <v>192</v>
      </c>
      <c r="B106" s="24" t="s">
        <v>152</v>
      </c>
      <c r="C106" s="8" t="s">
        <v>193</v>
      </c>
      <c r="D106" s="16">
        <v>100973.44</v>
      </c>
      <c r="E106" s="17">
        <v>60584</v>
      </c>
      <c r="F106" s="17">
        <v>403894.4</v>
      </c>
    </row>
    <row r="107" spans="1:6" ht="12">
      <c r="A107" s="10" t="s">
        <v>194</v>
      </c>
      <c r="B107" s="24" t="s">
        <v>152</v>
      </c>
      <c r="C107" s="8" t="s">
        <v>195</v>
      </c>
      <c r="D107" s="16">
        <f>45000+30000</f>
        <v>75000</v>
      </c>
      <c r="E107" s="17">
        <v>45000</v>
      </c>
      <c r="F107" s="17">
        <v>300000</v>
      </c>
    </row>
    <row r="108" spans="1:6" ht="12">
      <c r="A108" s="10" t="s">
        <v>196</v>
      </c>
      <c r="B108" s="24" t="s">
        <v>150</v>
      </c>
      <c r="C108" s="8" t="s">
        <v>197</v>
      </c>
      <c r="D108" s="16">
        <f>86805+28935</f>
        <v>115740</v>
      </c>
      <c r="E108" s="17">
        <v>86805</v>
      </c>
      <c r="F108" s="17">
        <v>578700</v>
      </c>
    </row>
    <row r="109" spans="1:6" ht="12">
      <c r="A109" s="10" t="s">
        <v>198</v>
      </c>
      <c r="B109" s="24" t="s">
        <v>146</v>
      </c>
      <c r="C109" s="8" t="s">
        <v>199</v>
      </c>
      <c r="D109" s="16">
        <f>150000+100000</f>
        <v>250000</v>
      </c>
      <c r="E109" s="17">
        <v>150000</v>
      </c>
      <c r="F109" s="17">
        <v>1000000</v>
      </c>
    </row>
    <row r="110" spans="1:6" ht="12">
      <c r="A110" s="10" t="s">
        <v>200</v>
      </c>
      <c r="B110" s="24" t="s">
        <v>146</v>
      </c>
      <c r="C110" s="8" t="s">
        <v>201</v>
      </c>
      <c r="D110" s="16">
        <f>24044+16029.96</f>
        <v>40073.96</v>
      </c>
      <c r="E110" s="17">
        <v>24044</v>
      </c>
      <c r="F110" s="17">
        <v>160299.6</v>
      </c>
    </row>
    <row r="111" spans="1:6" ht="12">
      <c r="A111" s="10" t="s">
        <v>202</v>
      </c>
      <c r="B111" s="24" t="s">
        <v>152</v>
      </c>
      <c r="C111" s="8" t="s">
        <v>203</v>
      </c>
      <c r="D111" s="16">
        <f>26656+17770.7</f>
        <v>44426.7</v>
      </c>
      <c r="E111" s="17">
        <v>26656</v>
      </c>
      <c r="F111" s="17">
        <v>177707</v>
      </c>
    </row>
    <row r="112" spans="1:6" ht="12">
      <c r="A112" s="10" t="s">
        <v>204</v>
      </c>
      <c r="B112" s="24" t="s">
        <v>146</v>
      </c>
      <c r="C112" s="8" t="s">
        <v>205</v>
      </c>
      <c r="D112" s="16">
        <f>32457+21638.3</f>
        <v>54095.3</v>
      </c>
      <c r="E112" s="17">
        <v>32457</v>
      </c>
      <c r="F112" s="17">
        <v>216383</v>
      </c>
    </row>
    <row r="113" spans="1:6" ht="12">
      <c r="A113" s="10" t="s">
        <v>206</v>
      </c>
      <c r="B113" s="24" t="s">
        <v>146</v>
      </c>
      <c r="C113" s="8" t="s">
        <v>207</v>
      </c>
      <c r="D113" s="16">
        <f>45000+30000</f>
        <v>75000</v>
      </c>
      <c r="E113" s="17">
        <v>45000</v>
      </c>
      <c r="F113" s="17">
        <v>300000</v>
      </c>
    </row>
    <row r="114" spans="1:6" ht="12">
      <c r="A114" s="10" t="s">
        <v>208</v>
      </c>
      <c r="B114" s="24" t="s">
        <v>155</v>
      </c>
      <c r="C114" s="8" t="s">
        <v>211</v>
      </c>
      <c r="D114" s="16">
        <v>48881.55</v>
      </c>
      <c r="E114" s="17">
        <v>36661</v>
      </c>
      <c r="F114" s="16">
        <v>244411</v>
      </c>
    </row>
    <row r="115" spans="1:6" ht="23.25">
      <c r="A115" s="10" t="s">
        <v>209</v>
      </c>
      <c r="B115" s="24" t="s">
        <v>155</v>
      </c>
      <c r="C115" s="8" t="s">
        <v>212</v>
      </c>
      <c r="D115" s="16">
        <v>275000</v>
      </c>
      <c r="E115" s="17">
        <v>225000</v>
      </c>
      <c r="F115" s="16">
        <v>1500000</v>
      </c>
    </row>
    <row r="116" spans="1:6" ht="24">
      <c r="A116" s="10" t="s">
        <v>210</v>
      </c>
      <c r="B116" s="24" t="s">
        <v>155</v>
      </c>
      <c r="C116" s="8" t="s">
        <v>213</v>
      </c>
      <c r="D116" s="16">
        <v>40872</v>
      </c>
      <c r="E116" s="17">
        <v>27248</v>
      </c>
      <c r="F116" s="16">
        <v>272479.05</v>
      </c>
    </row>
    <row r="117" spans="1:6" ht="24">
      <c r="A117" s="10" t="s">
        <v>214</v>
      </c>
      <c r="B117" s="8">
        <v>83</v>
      </c>
      <c r="C117" s="8" t="s">
        <v>238</v>
      </c>
      <c r="D117" s="16">
        <v>74597</v>
      </c>
      <c r="E117" s="17">
        <v>44758</v>
      </c>
      <c r="F117" s="16">
        <v>298390</v>
      </c>
    </row>
    <row r="118" spans="1:6" ht="12">
      <c r="A118" s="10" t="s">
        <v>215</v>
      </c>
      <c r="B118" s="8" t="s">
        <v>146</v>
      </c>
      <c r="C118" s="8" t="s">
        <v>239</v>
      </c>
      <c r="D118" s="16">
        <v>52915</v>
      </c>
      <c r="E118" s="17">
        <v>31749</v>
      </c>
      <c r="F118" s="16">
        <v>211660</v>
      </c>
    </row>
    <row r="119" spans="1:6" ht="12">
      <c r="A119" s="10" t="s">
        <v>216</v>
      </c>
      <c r="B119" s="8" t="s">
        <v>150</v>
      </c>
      <c r="C119" s="8" t="s">
        <v>240</v>
      </c>
      <c r="D119" s="16">
        <v>188101</v>
      </c>
      <c r="E119" s="17">
        <v>188101</v>
      </c>
      <c r="F119" s="16">
        <v>987344.68</v>
      </c>
    </row>
    <row r="120" spans="1:6" ht="23.25">
      <c r="A120" s="10" t="s">
        <v>217</v>
      </c>
      <c r="B120" s="8">
        <v>84</v>
      </c>
      <c r="C120" s="8" t="s">
        <v>241</v>
      </c>
      <c r="D120" s="16">
        <v>56961.5</v>
      </c>
      <c r="E120" s="17">
        <v>42721</v>
      </c>
      <c r="F120" s="16">
        <v>284810</v>
      </c>
    </row>
    <row r="121" spans="1:6" ht="12">
      <c r="A121" s="10" t="s">
        <v>218</v>
      </c>
      <c r="B121" s="8">
        <v>84</v>
      </c>
      <c r="C121" s="8" t="s">
        <v>242</v>
      </c>
      <c r="D121" s="16">
        <v>60000</v>
      </c>
      <c r="E121" s="17">
        <v>45000</v>
      </c>
      <c r="F121" s="16">
        <v>300000</v>
      </c>
    </row>
    <row r="122" spans="1:6" ht="12">
      <c r="A122" s="10" t="s">
        <v>219</v>
      </c>
      <c r="B122" s="8">
        <v>83</v>
      </c>
      <c r="C122" s="8" t="s">
        <v>243</v>
      </c>
      <c r="D122" s="16">
        <v>43352.15</v>
      </c>
      <c r="E122" s="17">
        <v>26011</v>
      </c>
      <c r="F122" s="16">
        <v>173411.5</v>
      </c>
    </row>
    <row r="123" spans="1:6" ht="12">
      <c r="A123" s="10" t="s">
        <v>220</v>
      </c>
      <c r="B123" s="8">
        <v>13</v>
      </c>
      <c r="C123" s="8" t="s">
        <v>124</v>
      </c>
      <c r="D123" s="16">
        <v>35872</v>
      </c>
      <c r="E123" s="17">
        <v>21523</v>
      </c>
      <c r="F123" s="16">
        <v>143490</v>
      </c>
    </row>
    <row r="124" spans="1:6" ht="24">
      <c r="A124" s="10" t="s">
        <v>221</v>
      </c>
      <c r="B124" s="8">
        <v>84</v>
      </c>
      <c r="C124" s="8" t="s">
        <v>244</v>
      </c>
      <c r="D124" s="16">
        <v>200000</v>
      </c>
      <c r="E124" s="17">
        <v>150000</v>
      </c>
      <c r="F124" s="16">
        <v>1000000</v>
      </c>
    </row>
    <row r="125" spans="1:6" ht="23.25">
      <c r="A125" s="10" t="s">
        <v>222</v>
      </c>
      <c r="B125" s="8">
        <v>83</v>
      </c>
      <c r="C125" s="8" t="s">
        <v>245</v>
      </c>
      <c r="D125" s="16">
        <v>41425.4</v>
      </c>
      <c r="E125" s="17">
        <v>24855</v>
      </c>
      <c r="F125" s="16">
        <v>165704.04</v>
      </c>
    </row>
    <row r="126" spans="1:6" ht="12">
      <c r="A126" s="10" t="s">
        <v>223</v>
      </c>
      <c r="B126" s="8">
        <v>83</v>
      </c>
      <c r="C126" s="8" t="s">
        <v>246</v>
      </c>
      <c r="D126" s="16">
        <v>120234.95</v>
      </c>
      <c r="E126" s="17">
        <v>60117</v>
      </c>
      <c r="F126" s="16">
        <v>601179.58</v>
      </c>
    </row>
    <row r="127" spans="1:6" ht="23.25">
      <c r="A127" s="10" t="s">
        <v>224</v>
      </c>
      <c r="B127" s="8">
        <v>13</v>
      </c>
      <c r="C127" s="8" t="s">
        <v>247</v>
      </c>
      <c r="D127" s="16">
        <v>54445.45</v>
      </c>
      <c r="E127" s="17">
        <v>32667</v>
      </c>
      <c r="F127" s="16">
        <v>217784.56</v>
      </c>
    </row>
    <row r="128" spans="1:6" ht="24">
      <c r="A128" s="10" t="s">
        <v>225</v>
      </c>
      <c r="B128" s="8">
        <v>84</v>
      </c>
      <c r="C128" s="8" t="s">
        <v>248</v>
      </c>
      <c r="D128" s="16">
        <v>34432</v>
      </c>
      <c r="E128" s="17">
        <v>25824</v>
      </c>
      <c r="F128" s="16">
        <v>172160</v>
      </c>
    </row>
    <row r="129" spans="1:6" ht="24">
      <c r="A129" s="10" t="s">
        <v>226</v>
      </c>
      <c r="B129" s="8">
        <v>4</v>
      </c>
      <c r="C129" s="8" t="s">
        <v>249</v>
      </c>
      <c r="D129" s="16">
        <v>60000</v>
      </c>
      <c r="E129" s="17">
        <v>45000</v>
      </c>
      <c r="F129" s="16">
        <v>300000</v>
      </c>
    </row>
    <row r="130" spans="1:6" ht="24">
      <c r="A130" s="10" t="s">
        <v>227</v>
      </c>
      <c r="B130" s="8">
        <v>83</v>
      </c>
      <c r="C130" s="8" t="s">
        <v>250</v>
      </c>
      <c r="D130" s="16">
        <v>217460.5</v>
      </c>
      <c r="E130" s="17">
        <v>130476</v>
      </c>
      <c r="F130" s="16">
        <v>869845</v>
      </c>
    </row>
    <row r="131" spans="1:6" ht="24">
      <c r="A131" s="10" t="s">
        <v>228</v>
      </c>
      <c r="B131" s="8">
        <v>83</v>
      </c>
      <c r="C131" s="8" t="s">
        <v>251</v>
      </c>
      <c r="D131" s="16">
        <v>75000</v>
      </c>
      <c r="E131" s="17">
        <v>45000</v>
      </c>
      <c r="F131" s="16">
        <v>300000</v>
      </c>
    </row>
    <row r="132" spans="1:6" ht="23.25">
      <c r="A132" s="10" t="s">
        <v>229</v>
      </c>
      <c r="B132" s="8">
        <v>83</v>
      </c>
      <c r="C132" s="8" t="s">
        <v>252</v>
      </c>
      <c r="D132" s="16">
        <v>62297</v>
      </c>
      <c r="E132" s="17">
        <v>37378</v>
      </c>
      <c r="F132" s="16">
        <v>249190</v>
      </c>
    </row>
    <row r="133" spans="1:6" ht="23.25">
      <c r="A133" s="10" t="s">
        <v>230</v>
      </c>
      <c r="B133" s="8">
        <v>83</v>
      </c>
      <c r="C133" s="8" t="s">
        <v>253</v>
      </c>
      <c r="D133" s="16">
        <v>75000</v>
      </c>
      <c r="E133" s="17">
        <v>45000</v>
      </c>
      <c r="F133" s="16">
        <v>300000</v>
      </c>
    </row>
    <row r="134" spans="1:6" ht="24">
      <c r="A134" s="10" t="s">
        <v>231</v>
      </c>
      <c r="B134" s="8">
        <v>83</v>
      </c>
      <c r="C134" s="8" t="s">
        <v>254</v>
      </c>
      <c r="D134" s="16">
        <v>51688.67</v>
      </c>
      <c r="E134" s="17">
        <v>31013</v>
      </c>
      <c r="F134" s="16">
        <v>206756.71</v>
      </c>
    </row>
    <row r="135" spans="1:6" ht="23.25">
      <c r="A135" s="10" t="s">
        <v>232</v>
      </c>
      <c r="B135" s="8">
        <v>84</v>
      </c>
      <c r="C135" s="8" t="s">
        <v>255</v>
      </c>
      <c r="D135" s="16">
        <v>39840.05</v>
      </c>
      <c r="E135" s="17">
        <v>29880</v>
      </c>
      <c r="F135" s="16">
        <v>199201</v>
      </c>
    </row>
    <row r="136" spans="1:6" ht="34.5">
      <c r="A136" s="10" t="s">
        <v>233</v>
      </c>
      <c r="B136" s="8">
        <v>84</v>
      </c>
      <c r="C136" s="8" t="s">
        <v>256</v>
      </c>
      <c r="D136" s="16">
        <v>160000</v>
      </c>
      <c r="E136" s="17">
        <v>120000</v>
      </c>
      <c r="F136" s="16">
        <v>800000</v>
      </c>
    </row>
    <row r="137" spans="1:6" ht="23.25">
      <c r="A137" s="10" t="s">
        <v>234</v>
      </c>
      <c r="B137" s="8">
        <v>13</v>
      </c>
      <c r="C137" s="8" t="s">
        <v>257</v>
      </c>
      <c r="D137" s="16">
        <v>56793.56</v>
      </c>
      <c r="E137" s="17">
        <v>34076</v>
      </c>
      <c r="F137" s="16">
        <v>227175.6</v>
      </c>
    </row>
    <row r="138" spans="1:6" ht="23.25">
      <c r="A138" s="10" t="s">
        <v>235</v>
      </c>
      <c r="B138" s="8">
        <v>83</v>
      </c>
      <c r="C138" s="8" t="s">
        <v>258</v>
      </c>
      <c r="D138" s="16">
        <v>39420</v>
      </c>
      <c r="E138" s="17">
        <v>23652</v>
      </c>
      <c r="F138" s="16">
        <v>157680</v>
      </c>
    </row>
    <row r="139" spans="1:6" ht="12">
      <c r="A139" s="10" t="s">
        <v>236</v>
      </c>
      <c r="B139" s="8">
        <v>84</v>
      </c>
      <c r="C139" s="8" t="s">
        <v>173</v>
      </c>
      <c r="D139" s="16">
        <v>90879.27</v>
      </c>
      <c r="E139" s="17">
        <v>60586</v>
      </c>
      <c r="F139" s="16">
        <v>605865.39</v>
      </c>
    </row>
    <row r="140" spans="1:6" ht="12">
      <c r="A140" s="10" t="s">
        <v>237</v>
      </c>
      <c r="B140" s="8">
        <v>84</v>
      </c>
      <c r="C140" s="8" t="s">
        <v>259</v>
      </c>
      <c r="D140" s="16">
        <v>80464</v>
      </c>
      <c r="E140" s="17">
        <v>53643</v>
      </c>
      <c r="F140" s="16">
        <v>357622</v>
      </c>
    </row>
    <row r="141" spans="1:6" ht="23.25">
      <c r="A141" s="10" t="s">
        <v>260</v>
      </c>
      <c r="B141" s="8">
        <v>13</v>
      </c>
      <c r="C141" s="8" t="s">
        <v>263</v>
      </c>
      <c r="D141" s="16">
        <v>86696</v>
      </c>
      <c r="E141" s="17">
        <v>43348</v>
      </c>
      <c r="F141" s="16">
        <v>433482.35</v>
      </c>
    </row>
    <row r="142" spans="1:6" ht="23.25">
      <c r="A142" s="10" t="s">
        <v>261</v>
      </c>
      <c r="B142" s="8" t="s">
        <v>150</v>
      </c>
      <c r="C142" s="8" t="s">
        <v>264</v>
      </c>
      <c r="D142" s="16">
        <v>140000</v>
      </c>
      <c r="E142" s="17">
        <v>100000</v>
      </c>
      <c r="F142" s="16">
        <v>1000000</v>
      </c>
    </row>
    <row r="143" spans="1:6" ht="23.25">
      <c r="A143" s="10" t="s">
        <v>262</v>
      </c>
      <c r="B143" s="8" t="s">
        <v>150</v>
      </c>
      <c r="C143" s="8" t="s">
        <v>265</v>
      </c>
      <c r="D143" s="16">
        <v>73932</v>
      </c>
      <c r="E143" s="17">
        <v>49288</v>
      </c>
      <c r="F143" s="16">
        <v>492891.66</v>
      </c>
    </row>
    <row r="144" spans="1:6" ht="24">
      <c r="A144" s="10" t="s">
        <v>266</v>
      </c>
      <c r="B144" s="24" t="s">
        <v>155</v>
      </c>
      <c r="C144" s="8" t="s">
        <v>269</v>
      </c>
      <c r="D144" s="16">
        <v>200000</v>
      </c>
      <c r="E144" s="17">
        <v>200000</v>
      </c>
      <c r="F144" s="16">
        <v>1000000</v>
      </c>
    </row>
    <row r="145" spans="1:6" ht="12">
      <c r="A145" s="10" t="s">
        <v>267</v>
      </c>
      <c r="B145" s="24" t="s">
        <v>155</v>
      </c>
      <c r="C145" s="8" t="s">
        <v>270</v>
      </c>
      <c r="D145" s="16">
        <v>225000</v>
      </c>
      <c r="E145" s="17">
        <v>150000</v>
      </c>
      <c r="F145" s="16">
        <v>1000000</v>
      </c>
    </row>
    <row r="146" spans="1:6" ht="24">
      <c r="A146" s="10" t="s">
        <v>268</v>
      </c>
      <c r="B146" s="24" t="s">
        <v>150</v>
      </c>
      <c r="C146" s="8" t="s">
        <v>271</v>
      </c>
      <c r="D146" s="16">
        <v>57000</v>
      </c>
      <c r="E146" s="17">
        <v>57000</v>
      </c>
      <c r="F146" s="16">
        <v>285000</v>
      </c>
    </row>
    <row r="147" spans="1:6" ht="23.25">
      <c r="A147" s="10" t="s">
        <v>237</v>
      </c>
      <c r="B147" s="24">
        <v>84</v>
      </c>
      <c r="C147" s="8" t="s">
        <v>294</v>
      </c>
      <c r="D147" s="16">
        <v>225000</v>
      </c>
      <c r="E147" s="17">
        <v>150000</v>
      </c>
      <c r="F147" s="16">
        <v>1000000</v>
      </c>
    </row>
    <row r="148" spans="1:6" ht="23.25">
      <c r="A148" s="10" t="s">
        <v>272</v>
      </c>
      <c r="B148" s="24">
        <v>84</v>
      </c>
      <c r="C148" s="8" t="s">
        <v>295</v>
      </c>
      <c r="D148" s="16">
        <v>225000</v>
      </c>
      <c r="E148" s="17">
        <v>150000</v>
      </c>
      <c r="F148" s="16">
        <v>1000000</v>
      </c>
    </row>
    <row r="149" spans="1:6" ht="23.25">
      <c r="A149" s="10" t="s">
        <v>273</v>
      </c>
      <c r="B149" s="24">
        <v>13</v>
      </c>
      <c r="C149" s="8" t="s">
        <v>296</v>
      </c>
      <c r="D149" s="16">
        <v>230000</v>
      </c>
      <c r="E149" s="17">
        <v>150000</v>
      </c>
      <c r="F149" s="16">
        <v>1000000</v>
      </c>
    </row>
    <row r="150" spans="1:6" ht="12">
      <c r="A150" s="10" t="s">
        <v>274</v>
      </c>
      <c r="B150" s="24">
        <v>83</v>
      </c>
      <c r="C150" s="8" t="s">
        <v>297</v>
      </c>
      <c r="D150" s="16">
        <v>232563.31</v>
      </c>
      <c r="E150" s="17">
        <v>93042</v>
      </c>
      <c r="F150" s="16">
        <v>930426.24</v>
      </c>
    </row>
    <row r="151" spans="1:6" ht="23.25">
      <c r="A151" s="10" t="s">
        <v>275</v>
      </c>
      <c r="B151" s="24" t="s">
        <v>150</v>
      </c>
      <c r="C151" s="8" t="s">
        <v>298</v>
      </c>
      <c r="D151" s="16">
        <v>39640.62</v>
      </c>
      <c r="E151" s="17">
        <v>26427</v>
      </c>
      <c r="F151" s="16">
        <v>264272.55</v>
      </c>
    </row>
    <row r="152" spans="1:6" ht="23.25">
      <c r="A152" s="10" t="s">
        <v>276</v>
      </c>
      <c r="B152" s="24">
        <v>84</v>
      </c>
      <c r="C152" s="8" t="s">
        <v>299</v>
      </c>
      <c r="D152" s="16">
        <v>200000</v>
      </c>
      <c r="E152" s="17">
        <v>200000</v>
      </c>
      <c r="F152" s="16">
        <v>1000000</v>
      </c>
    </row>
    <row r="153" spans="1:6" ht="23.25">
      <c r="A153" s="10" t="s">
        <v>277</v>
      </c>
      <c r="B153" s="24" t="s">
        <v>150</v>
      </c>
      <c r="C153" s="8" t="s">
        <v>300</v>
      </c>
      <c r="D153" s="16">
        <v>40563.020000000004</v>
      </c>
      <c r="E153" s="17">
        <v>27042</v>
      </c>
      <c r="F153" s="16">
        <v>270420.57</v>
      </c>
    </row>
    <row r="154" spans="1:6" ht="12">
      <c r="A154" s="10" t="s">
        <v>278</v>
      </c>
      <c r="B154" s="24">
        <v>84</v>
      </c>
      <c r="C154" s="8" t="s">
        <v>301</v>
      </c>
      <c r="D154" s="16">
        <v>225000</v>
      </c>
      <c r="E154" s="17">
        <v>150000</v>
      </c>
      <c r="F154" s="16">
        <v>1000000</v>
      </c>
    </row>
    <row r="155" spans="1:6" ht="12">
      <c r="A155" s="10" t="s">
        <v>279</v>
      </c>
      <c r="B155" s="24">
        <v>84</v>
      </c>
      <c r="C155" s="8" t="s">
        <v>302</v>
      </c>
      <c r="D155" s="16">
        <v>54877</v>
      </c>
      <c r="E155" s="17">
        <v>36585</v>
      </c>
      <c r="F155" s="16">
        <v>365850</v>
      </c>
    </row>
    <row r="156" spans="1:6" ht="23.25">
      <c r="A156" s="10" t="s">
        <v>280</v>
      </c>
      <c r="B156" s="24" t="s">
        <v>136</v>
      </c>
      <c r="C156" s="8" t="s">
        <v>303</v>
      </c>
      <c r="D156" s="16">
        <v>200000</v>
      </c>
      <c r="E156" s="17">
        <v>200000</v>
      </c>
      <c r="F156" s="16">
        <v>1000000</v>
      </c>
    </row>
    <row r="157" spans="1:6" ht="23.25">
      <c r="A157" s="10" t="s">
        <v>281</v>
      </c>
      <c r="B157" s="24">
        <v>13</v>
      </c>
      <c r="C157" s="8" t="s">
        <v>304</v>
      </c>
      <c r="D157" s="16">
        <v>133332.66</v>
      </c>
      <c r="E157" s="17">
        <v>66666</v>
      </c>
      <c r="F157" s="16">
        <v>666666</v>
      </c>
    </row>
    <row r="158" spans="1:6" ht="23.25">
      <c r="A158" s="10" t="s">
        <v>282</v>
      </c>
      <c r="B158" s="24">
        <v>84</v>
      </c>
      <c r="C158" s="8" t="s">
        <v>305</v>
      </c>
      <c r="D158" s="16">
        <v>200000</v>
      </c>
      <c r="E158" s="17">
        <v>200000</v>
      </c>
      <c r="F158" s="16">
        <v>1000000</v>
      </c>
    </row>
    <row r="159" spans="1:6" ht="12">
      <c r="A159" s="10" t="s">
        <v>283</v>
      </c>
      <c r="B159" s="24">
        <v>13</v>
      </c>
      <c r="C159" s="8" t="s">
        <v>306</v>
      </c>
      <c r="D159" s="16">
        <v>100000</v>
      </c>
      <c r="E159" s="17">
        <v>100000</v>
      </c>
      <c r="F159" s="16">
        <v>1000000</v>
      </c>
    </row>
    <row r="160" spans="1:6" ht="23.25">
      <c r="A160" s="10" t="s">
        <v>284</v>
      </c>
      <c r="B160" s="24">
        <v>83</v>
      </c>
      <c r="C160" s="8" t="s">
        <v>307</v>
      </c>
      <c r="D160" s="16">
        <v>83149</v>
      </c>
      <c r="E160" s="17">
        <v>83149</v>
      </c>
      <c r="F160" s="16">
        <v>831494.57</v>
      </c>
    </row>
    <row r="161" spans="1:6" ht="23.25">
      <c r="A161" s="10" t="s">
        <v>285</v>
      </c>
      <c r="B161" s="24">
        <v>13</v>
      </c>
      <c r="C161" s="8" t="s">
        <v>308</v>
      </c>
      <c r="D161" s="16">
        <v>230000</v>
      </c>
      <c r="E161" s="17">
        <v>150000</v>
      </c>
      <c r="F161" s="16">
        <v>1000000</v>
      </c>
    </row>
    <row r="162" spans="1:6" ht="23.25">
      <c r="A162" s="10" t="s">
        <v>285</v>
      </c>
      <c r="B162" s="24">
        <v>13</v>
      </c>
      <c r="C162" s="8" t="s">
        <v>309</v>
      </c>
      <c r="D162" s="16">
        <v>144780</v>
      </c>
      <c r="E162" s="17">
        <v>86868</v>
      </c>
      <c r="F162" s="16">
        <v>579120</v>
      </c>
    </row>
    <row r="163" spans="1:6" ht="23.25">
      <c r="A163" s="10" t="s">
        <v>286</v>
      </c>
      <c r="B163" s="24">
        <v>13</v>
      </c>
      <c r="C163" s="8" t="s">
        <v>310</v>
      </c>
      <c r="D163" s="16">
        <v>83095.4</v>
      </c>
      <c r="E163" s="17">
        <v>49857</v>
      </c>
      <c r="F163" s="16">
        <v>332384</v>
      </c>
    </row>
    <row r="164" spans="1:6" ht="34.5">
      <c r="A164" s="10" t="s">
        <v>287</v>
      </c>
      <c r="B164" s="24">
        <v>13</v>
      </c>
      <c r="C164" s="8" t="s">
        <v>311</v>
      </c>
      <c r="D164" s="16">
        <v>31201.8</v>
      </c>
      <c r="E164" s="17">
        <v>18721</v>
      </c>
      <c r="F164" s="16">
        <v>124808</v>
      </c>
    </row>
    <row r="165" spans="1:6" ht="23.25">
      <c r="A165" s="10" t="s">
        <v>288</v>
      </c>
      <c r="B165" s="24" t="s">
        <v>136</v>
      </c>
      <c r="C165" s="8" t="s">
        <v>312</v>
      </c>
      <c r="D165" s="16">
        <v>200000</v>
      </c>
      <c r="E165" s="17">
        <v>200000</v>
      </c>
      <c r="F165" s="16">
        <v>1000000</v>
      </c>
    </row>
    <row r="166" spans="1:6" ht="24">
      <c r="A166" s="10" t="s">
        <v>289</v>
      </c>
      <c r="B166" s="24" t="s">
        <v>136</v>
      </c>
      <c r="C166" s="8" t="s">
        <v>313</v>
      </c>
      <c r="D166" s="16">
        <v>200000</v>
      </c>
      <c r="E166" s="17">
        <v>200000</v>
      </c>
      <c r="F166" s="16">
        <v>1000000</v>
      </c>
    </row>
    <row r="167" spans="1:6" ht="34.5">
      <c r="A167" s="10" t="s">
        <v>290</v>
      </c>
      <c r="B167" s="24">
        <v>84</v>
      </c>
      <c r="C167" s="8" t="s">
        <v>314</v>
      </c>
      <c r="D167" s="16">
        <v>85587.22</v>
      </c>
      <c r="E167" s="17">
        <v>57058</v>
      </c>
      <c r="F167" s="16">
        <v>380389.65</v>
      </c>
    </row>
    <row r="168" spans="1:6" ht="23.25">
      <c r="A168" s="10" t="s">
        <v>291</v>
      </c>
      <c r="B168" s="24">
        <v>83</v>
      </c>
      <c r="C168" s="8" t="s">
        <v>315</v>
      </c>
      <c r="D168" s="16">
        <v>39395</v>
      </c>
      <c r="E168" s="17">
        <v>23475</v>
      </c>
      <c r="F168" s="16">
        <v>156500</v>
      </c>
    </row>
    <row r="169" spans="1:6" ht="23.25">
      <c r="A169" s="10" t="s">
        <v>292</v>
      </c>
      <c r="B169" s="24">
        <v>83</v>
      </c>
      <c r="C169" s="8" t="s">
        <v>316</v>
      </c>
      <c r="D169" s="16">
        <v>80551.75</v>
      </c>
      <c r="E169" s="17">
        <v>48331</v>
      </c>
      <c r="F169" s="16">
        <v>322207.56</v>
      </c>
    </row>
    <row r="170" spans="1:6" ht="23.25">
      <c r="A170" s="10" t="s">
        <v>293</v>
      </c>
      <c r="B170" s="24">
        <v>83</v>
      </c>
      <c r="C170" s="8" t="s">
        <v>317</v>
      </c>
      <c r="D170" s="16">
        <v>50646.71</v>
      </c>
      <c r="E170" s="17">
        <v>30388</v>
      </c>
      <c r="F170" s="16">
        <v>202587.14</v>
      </c>
    </row>
    <row r="171" spans="1:6" ht="12">
      <c r="A171" s="10" t="s">
        <v>318</v>
      </c>
      <c r="B171" s="24">
        <v>84</v>
      </c>
      <c r="C171" s="8" t="s">
        <v>324</v>
      </c>
      <c r="D171" s="16">
        <v>27947</v>
      </c>
      <c r="E171" s="17">
        <v>16768</v>
      </c>
      <c r="F171" s="16">
        <v>111790</v>
      </c>
    </row>
    <row r="172" spans="1:6" ht="12">
      <c r="A172" s="10" t="s">
        <v>319</v>
      </c>
      <c r="B172" s="24">
        <v>13</v>
      </c>
      <c r="C172" s="8" t="s">
        <v>328</v>
      </c>
      <c r="D172" s="16">
        <v>119857</v>
      </c>
      <c r="E172" s="17">
        <v>71914</v>
      </c>
      <c r="F172" s="16">
        <v>479430.18</v>
      </c>
    </row>
    <row r="173" spans="1:6" ht="12">
      <c r="A173" s="10" t="s">
        <v>320</v>
      </c>
      <c r="B173" s="24">
        <v>13</v>
      </c>
      <c r="C173" s="8" t="s">
        <v>328</v>
      </c>
      <c r="D173" s="16">
        <v>183222</v>
      </c>
      <c r="E173" s="17">
        <v>109933</v>
      </c>
      <c r="F173" s="16">
        <v>732891.65</v>
      </c>
    </row>
    <row r="174" spans="1:6" ht="23.25">
      <c r="A174" s="10" t="s">
        <v>321</v>
      </c>
      <c r="B174" s="24">
        <v>5</v>
      </c>
      <c r="C174" s="8" t="s">
        <v>325</v>
      </c>
      <c r="D174" s="16">
        <v>250000</v>
      </c>
      <c r="E174" s="17">
        <v>150000</v>
      </c>
      <c r="F174" s="16">
        <v>1000000</v>
      </c>
    </row>
    <row r="175" spans="1:6" ht="12">
      <c r="A175" s="10" t="s">
        <v>322</v>
      </c>
      <c r="B175" s="24">
        <v>13</v>
      </c>
      <c r="C175" s="8" t="s">
        <v>326</v>
      </c>
      <c r="D175" s="16">
        <v>230000</v>
      </c>
      <c r="E175" s="17">
        <v>150000</v>
      </c>
      <c r="F175" s="16">
        <v>1000000</v>
      </c>
    </row>
    <row r="176" spans="1:6" ht="34.5">
      <c r="A176" s="10" t="s">
        <v>323</v>
      </c>
      <c r="B176" s="24">
        <v>13</v>
      </c>
      <c r="C176" s="8" t="s">
        <v>327</v>
      </c>
      <c r="D176" s="16">
        <v>115000</v>
      </c>
      <c r="E176" s="17">
        <v>75000</v>
      </c>
      <c r="F176" s="16">
        <v>1000000</v>
      </c>
    </row>
    <row r="177" spans="1:6" s="27" customFormat="1" ht="12" thickBot="1">
      <c r="A177" s="32" t="s">
        <v>143</v>
      </c>
      <c r="B177" s="33"/>
      <c r="C177" s="33"/>
      <c r="D177" s="25">
        <f>SUM(D2:D176)</f>
        <v>19399488.32</v>
      </c>
      <c r="E177" s="25">
        <f>SUM(E2:E176)</f>
        <v>13936464.71</v>
      </c>
      <c r="F177" s="26">
        <f>SUM(F2:F176)</f>
        <v>95133301.07999998</v>
      </c>
    </row>
    <row r="179" spans="1:5" ht="12">
      <c r="A179" s="28"/>
      <c r="B179" s="29"/>
      <c r="C179" s="29"/>
      <c r="D179" s="29"/>
      <c r="E179" s="30"/>
    </row>
    <row r="180" spans="1:5" ht="12">
      <c r="A180" s="28"/>
      <c r="B180" s="29"/>
      <c r="C180" s="29"/>
      <c r="D180" s="29"/>
      <c r="E180" s="30"/>
    </row>
    <row r="181" spans="1:5" ht="12">
      <c r="A181" s="28"/>
      <c r="B181" s="29"/>
      <c r="C181" s="29"/>
      <c r="D181" s="29"/>
      <c r="E181" s="28"/>
    </row>
    <row r="182" spans="1:5" ht="12">
      <c r="A182" s="2"/>
      <c r="B182" s="29"/>
      <c r="C182" s="29"/>
      <c r="D182" s="29"/>
      <c r="E182" s="31"/>
    </row>
    <row r="183" spans="1:5" ht="12">
      <c r="A183" s="2"/>
      <c r="B183" s="29"/>
      <c r="C183" s="29"/>
      <c r="D183" s="29"/>
      <c r="E183" s="31"/>
    </row>
    <row r="184" spans="1:5" ht="12">
      <c r="A184" s="28"/>
      <c r="B184" s="29"/>
      <c r="C184" s="29"/>
      <c r="D184" s="29"/>
      <c r="E184" s="29"/>
    </row>
    <row r="185" spans="1:5" ht="12">
      <c r="A185" s="29"/>
      <c r="B185" s="29"/>
      <c r="C185" s="29"/>
      <c r="D185" s="29"/>
      <c r="E185" s="31"/>
    </row>
    <row r="186" spans="1:5" ht="12">
      <c r="A186" s="29"/>
      <c r="B186" s="29"/>
      <c r="C186" s="29"/>
      <c r="D186" s="29"/>
      <c r="E186" s="31"/>
    </row>
    <row r="187" spans="1:5" ht="12">
      <c r="A187" s="29"/>
      <c r="B187" s="29"/>
      <c r="C187" s="29"/>
      <c r="D187" s="29"/>
      <c r="E187" s="31"/>
    </row>
  </sheetData>
  <sheetProtection/>
  <mergeCells count="1">
    <mergeCell ref="A177:C177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8" scale="85" r:id="rId1"/>
  <headerFooter>
    <oddFooter>&amp;LDAE/SGFE&amp;RPage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 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2013-10-21T15:04:33Z</cp:lastPrinted>
  <dcterms:created xsi:type="dcterms:W3CDTF">2012-05-14T14:11:50Z</dcterms:created>
  <dcterms:modified xsi:type="dcterms:W3CDTF">2018-12-11T15:26:53Z</dcterms:modified>
  <cp:category/>
  <cp:version/>
  <cp:contentType/>
  <cp:contentStatus/>
</cp:coreProperties>
</file>