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190" activeTab="1"/>
  </bookViews>
  <sheets>
    <sheet name="Participation" sheetId="1" r:id="rId1"/>
    <sheet name="Récap" sheetId="2" r:id="rId2"/>
  </sheets>
  <definedNames>
    <definedName name="_xlnm.Print_Titles" localSheetId="1">'Récap'!$A:$E</definedName>
    <definedName name="_xlnm.Print_Area" localSheetId="1">'Récap'!$A$1:$AF$26</definedName>
  </definedNames>
  <calcPr fullCalcOnLoad="1"/>
</workbook>
</file>

<file path=xl/sharedStrings.xml><?xml version="1.0" encoding="utf-8"?>
<sst xmlns="http://schemas.openxmlformats.org/spreadsheetml/2006/main" count="116" uniqueCount="116">
  <si>
    <t>Liste n°1</t>
  </si>
  <si>
    <t>Liste n°2</t>
  </si>
  <si>
    <t>Liste n°3</t>
  </si>
  <si>
    <t>Liste n°4</t>
  </si>
  <si>
    <t>Liste n°5</t>
  </si>
  <si>
    <t>Liste n°6</t>
  </si>
  <si>
    <t>Liste n°7</t>
  </si>
  <si>
    <t>Liste n°8</t>
  </si>
  <si>
    <t>Liste n°9</t>
  </si>
  <si>
    <t>Liste n°10</t>
  </si>
  <si>
    <t>Liste n°11</t>
  </si>
  <si>
    <t>Liste n°12</t>
  </si>
  <si>
    <t>Liste n°13</t>
  </si>
  <si>
    <t>Liste n°14</t>
  </si>
  <si>
    <t>Liste n°15</t>
  </si>
  <si>
    <t>Liste n°16</t>
  </si>
  <si>
    <t>Liste n°17</t>
  </si>
  <si>
    <t>Liste n°18</t>
  </si>
  <si>
    <t>Liste n°19</t>
  </si>
  <si>
    <t>Liste n°20</t>
  </si>
  <si>
    <t>BUREAUX</t>
  </si>
  <si>
    <t>INSCRITS</t>
  </si>
  <si>
    <t>VOTANTS</t>
  </si>
  <si>
    <t>NULS</t>
  </si>
  <si>
    <t>EXPRIMES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</si>
  <si>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</si>
  <si>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</si>
  <si>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</si>
  <si>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</si>
  <si>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</si>
  <si>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</si>
  <si>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</si>
  <si>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</si>
  <si>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Total
Canton Est</t>
  </si>
  <si>
    <t>N° 9</t>
  </si>
  <si>
    <t>N° 10</t>
  </si>
  <si>
    <t>N° 11</t>
  </si>
  <si>
    <t>N° 12</t>
  </si>
  <si>
    <t>N° 13</t>
  </si>
  <si>
    <t>N° 14</t>
  </si>
  <si>
    <t>N° 15</t>
  </si>
  <si>
    <t>Total 
Canton Ouest</t>
  </si>
  <si>
    <t>TOTAL
 GENERAL</t>
  </si>
  <si>
    <t>Total 
Canton Nord</t>
  </si>
  <si>
    <t>N° 16</t>
  </si>
  <si>
    <t>N° 17</t>
  </si>
  <si>
    <t>% participation :</t>
  </si>
  <si>
    <t>Contrôle</t>
  </si>
  <si>
    <t>Procurations exercées :</t>
  </si>
  <si>
    <t>Cartes
restituées :</t>
  </si>
  <si>
    <t>Totaux des
listes :</t>
  </si>
  <si>
    <t>Rappel
EXPRIMES :</t>
  </si>
  <si>
    <t>% suffrages exprimés :</t>
  </si>
  <si>
    <t>Liste n°21</t>
  </si>
  <si>
    <t>Liste n°22</t>
  </si>
  <si>
    <t>Liste n°23</t>
  </si>
  <si>
    <t>Liste n°24</t>
  </si>
  <si>
    <t>Bureaux</t>
  </si>
  <si>
    <t>Inscrits</t>
  </si>
  <si>
    <t>9 heures</t>
  </si>
  <si>
    <t>10 heures</t>
  </si>
  <si>
    <t>11 heures</t>
  </si>
  <si>
    <t>12 heures</t>
  </si>
  <si>
    <t>13 heures</t>
  </si>
  <si>
    <t>14 heures</t>
  </si>
  <si>
    <t>15 heures</t>
  </si>
  <si>
    <t>16 heures</t>
  </si>
  <si>
    <t>17 heures</t>
  </si>
  <si>
    <t>TOTAL:</t>
  </si>
  <si>
    <r>
      <t xml:space="preserve">18 heures </t>
    </r>
    <r>
      <rPr>
        <sz val="10"/>
        <rFont val="Arial Narrow"/>
        <family val="2"/>
      </rPr>
      <t>(définitif)</t>
    </r>
  </si>
  <si>
    <t>Nbre
personnes
par heure</t>
  </si>
  <si>
    <t>Rappel
Européennes
 12/6/1994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</si>
  <si>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</si>
  <si>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</si>
  <si>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</si>
  <si>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</si>
  <si>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</si>
  <si>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</si>
  <si>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</si>
  <si>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</si>
  <si>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</si>
  <si>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</si>
  <si>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</si>
  <si>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</si>
  <si>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</si>
  <si>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</si>
  <si>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Rappel
Européennes
 13/6/1999</t>
  </si>
  <si>
    <t>Rappel
Européennes
13/6/2004</t>
  </si>
  <si>
    <r>
      <t xml:space="preserve">Protéger nos emplois, défendre nos valeurs avec la liste Nihous et de Villiers avec Libertas, CPNT et le MPF
</t>
    </r>
    <r>
      <rPr>
        <b/>
        <sz val="10"/>
        <rFont val="Arial Narrow"/>
        <family val="2"/>
      </rPr>
      <t>Eddie PUYJALON</t>
    </r>
  </si>
  <si>
    <r>
      <t xml:space="preserve">Liste Front National présentée par Jean-Marie Le Pen
</t>
    </r>
    <r>
      <rPr>
        <b/>
        <sz val="10"/>
        <rFont val="Arial Narrow"/>
        <family val="2"/>
      </rPr>
      <t>Louis ALIOT</t>
    </r>
  </si>
  <si>
    <r>
      <t xml:space="preserve">Quand l’Europe veut, l’Europe peut – Majorité Présidentielle – UMP- Nouveau Centre – la Gauche Moderne conduite par Dominique Baudis
</t>
    </r>
    <r>
      <rPr>
        <b/>
        <sz val="10"/>
        <rFont val="Arial Narrow"/>
        <family val="2"/>
      </rPr>
      <t>Dominique BAUDIS</t>
    </r>
  </si>
  <si>
    <r>
      <t xml:space="preserve">L’Europe de la vie
</t>
    </r>
    <r>
      <rPr>
        <b/>
        <sz val="10"/>
        <rFont val="Arial Narrow"/>
        <family val="2"/>
      </rPr>
      <t>Jean-Claude MARTINEZ</t>
    </r>
  </si>
  <si>
    <r>
      <t xml:space="preserve">Liste Debout la République avec Nicolas Dupont-Aignan
</t>
    </r>
    <r>
      <rPr>
        <b/>
        <sz val="10"/>
        <rFont val="Arial Narrow"/>
        <family val="2"/>
      </rPr>
      <t>Henri TEMPLE</t>
    </r>
  </si>
  <si>
    <r>
      <t xml:space="preserve"> Liste Lutte Ouvrière soutenue par Arlette Laguiller
</t>
    </r>
    <r>
      <rPr>
        <b/>
        <sz val="10"/>
        <rFont val="Arial Narrow"/>
        <family val="2"/>
      </rPr>
      <t>Sandra TORREMOCHA</t>
    </r>
  </si>
  <si>
    <r>
      <t xml:space="preserve">Euskal Herriaren Alde
</t>
    </r>
    <r>
      <rPr>
        <b/>
        <sz val="10"/>
        <rFont val="Arial Narrow"/>
        <family val="2"/>
      </rPr>
      <t>Ixabel ECHEVERRIA</t>
    </r>
  </si>
  <si>
    <r>
      <t xml:space="preserve">Changer l’Europe, maintenant avec les socialistes
</t>
    </r>
    <r>
      <rPr>
        <b/>
        <sz val="10"/>
        <rFont val="Arial Narrow"/>
        <family val="2"/>
      </rPr>
      <t>Kader ARIF</t>
    </r>
  </si>
  <si>
    <r>
      <t xml:space="preserve">« Permis de voter – RIC – France »
</t>
    </r>
    <r>
      <rPr>
        <b/>
        <sz val="10"/>
        <rFont val="Arial Narrow"/>
        <family val="2"/>
      </rPr>
      <t>Alain TERRIEN</t>
    </r>
  </si>
  <si>
    <r>
      <t xml:space="preserve">Communistes
</t>
    </r>
    <r>
      <rPr>
        <b/>
        <sz val="10"/>
        <rFont val="Arial Narrow"/>
        <family val="2"/>
      </rPr>
      <t>Yves GRAS</t>
    </r>
  </si>
  <si>
    <r>
      <t xml:space="preserve">Union des Gens – Circonscription Sud-Ouest
</t>
    </r>
    <r>
      <rPr>
        <b/>
        <sz val="10"/>
        <rFont val="Arial Narrow"/>
        <family val="2"/>
      </rPr>
      <t>Vincent JACOB</t>
    </r>
  </si>
  <si>
    <r>
      <t xml:space="preserve">Pour une Europe utile
</t>
    </r>
    <r>
      <rPr>
        <b/>
        <sz val="10"/>
        <rFont val="Arial Narrow"/>
        <family val="2"/>
      </rPr>
      <t>Pierre DULONG</t>
    </r>
  </si>
  <si>
    <r>
      <t xml:space="preserve">Newropeans
</t>
    </r>
    <r>
      <rPr>
        <b/>
        <sz val="10"/>
        <rFont val="Arial Narrow"/>
        <family val="2"/>
      </rPr>
      <t>David CARAYOL</t>
    </r>
  </si>
  <si>
    <r>
      <t xml:space="preserve">Euskadi Europan – Le Pays Basque en Europe
</t>
    </r>
    <r>
      <rPr>
        <b/>
        <sz val="10"/>
        <rFont val="Arial Narrow"/>
        <family val="2"/>
      </rPr>
      <t>Jean TELLECHEA</t>
    </r>
  </si>
  <si>
    <r>
      <t xml:space="preserve">L’Europe c’est vous 
</t>
    </r>
    <r>
      <rPr>
        <b/>
        <sz val="10"/>
        <rFont val="Arial Narrow"/>
        <family val="2"/>
      </rPr>
      <t>Douce DE FRANCLIEU</t>
    </r>
  </si>
  <si>
    <r>
      <t xml:space="preserve">Europe Ecologique avec Daniel Cohn-Bendit, Eva Joly, José Bové
</t>
    </r>
    <r>
      <rPr>
        <b/>
        <sz val="10"/>
        <rFont val="Arial Narrow"/>
        <family val="2"/>
      </rPr>
      <t>José BOVE</t>
    </r>
  </si>
  <si>
    <r>
      <t xml:space="preserve">La force de la non-violence
</t>
    </r>
    <r>
      <rPr>
        <b/>
        <sz val="10"/>
        <rFont val="Arial Narrow"/>
        <family val="2"/>
      </rPr>
      <t>Robert RAICH</t>
    </r>
  </si>
  <si>
    <r>
      <t xml:space="preserve">Alliance Ecologiste Indépendante
</t>
    </r>
    <r>
      <rPr>
        <b/>
        <sz val="10"/>
        <rFont val="Arial Narrow"/>
        <family val="2"/>
      </rPr>
      <t>Patrice DREVET</t>
    </r>
  </si>
  <si>
    <r>
      <t xml:space="preserve">Europe Démocratie Espéranto
</t>
    </r>
    <r>
      <rPr>
        <b/>
        <sz val="10"/>
        <rFont val="Arial Narrow"/>
        <family val="2"/>
      </rPr>
      <t>Raymond FAURA</t>
    </r>
  </si>
  <si>
    <r>
      <t xml:space="preserve">Front de gauche pour changer d’Europe
</t>
    </r>
    <r>
      <rPr>
        <b/>
        <sz val="10"/>
        <rFont val="Arial Narrow"/>
        <family val="2"/>
      </rPr>
      <t>Jean-Luc MELENCHON</t>
    </r>
  </si>
  <si>
    <r>
      <t xml:space="preserve">Europe Décroissance
</t>
    </r>
    <r>
      <rPr>
        <b/>
        <sz val="10"/>
        <rFont val="Arial Narrow"/>
        <family val="2"/>
      </rPr>
      <t>Sylvie BARBE</t>
    </r>
  </si>
  <si>
    <r>
      <t xml:space="preserve">« Pas question de payer leur crise » liste présentée par le NPA et soutenue par Olivier Besancenot
</t>
    </r>
    <r>
      <rPr>
        <b/>
        <sz val="10"/>
        <rFont val="Arial Narrow"/>
        <family val="2"/>
      </rPr>
      <t>Myriam MARTIN</t>
    </r>
  </si>
  <si>
    <r>
      <t xml:space="preserve">Pouvoir d’achat – chômage – Taxes – immigration – Insécurité – patrons voyous – Casse du service public. Où est la rupture ? Stop
</t>
    </r>
    <r>
      <rPr>
        <b/>
        <sz val="10"/>
        <rFont val="Arial Narrow"/>
        <family val="2"/>
      </rPr>
      <t>Jean-Jacques FANCHSTEIN</t>
    </r>
  </si>
  <si>
    <r>
      <t xml:space="preserve">Démocrates pour l’Europe liste soutenue par François Bayrou
</t>
    </r>
    <r>
      <rPr>
        <b/>
        <sz val="10"/>
        <rFont val="Arial Narrow"/>
        <family val="2"/>
      </rPr>
      <t>Robert ROCHEFORT</t>
    </r>
  </si>
  <si>
    <t>%
17 heures</t>
  </si>
  <si>
    <t>%
16 heures</t>
  </si>
  <si>
    <t>%
15 heures</t>
  </si>
  <si>
    <t>%
18 heures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</si>
</sst>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%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0.0000"/>
    <numFmt numFmtId="179" formatCode="0.000"/>
    <numFmt numFmtId="180" formatCode="&quot;Vrai&quot;;&quot;Vrai&quot;;&quot;Faux&quot;"/>
    <numFmt numFmtId="181" formatCode="&quot;Actif&quot;;&quot;Actif&quot;;&quot;Inactif&quot;"/>
  </numFmts>
  <fonts count="33">
    <font>
      <sz val="10"/>
      <name val="Times New Roman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10"/>
      <name val="Arial"/>
      <family val="0"/>
    </font>
    <font>
      <sz val="11"/>
      <name val="Arial Narrow"/>
      <family val="2"/>
    </font>
    <font>
      <b/>
      <i/>
      <sz val="12"/>
      <name val="Arial Narrow"/>
      <family val="2"/>
    </font>
    <font>
      <b/>
      <i/>
      <u val="single"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 Narrow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color indexed="10"/>
      <name val="Arial Narrow"/>
      <family val="2"/>
    </font>
    <font>
      <sz val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4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1" fillId="2" borderId="2" xfId="0" applyFont="1" applyFill="1" applyBorder="1" applyAlignment="1" applyProtection="1">
      <alignment horizontal="center" wrapText="1"/>
      <protection hidden="1"/>
    </xf>
    <xf numFmtId="3" fontId="11" fillId="2" borderId="2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10" fontId="12" fillId="3" borderId="3" xfId="0" applyNumberFormat="1" applyFont="1" applyFill="1" applyBorder="1" applyAlignment="1" applyProtection="1">
      <alignment/>
      <protection/>
    </xf>
    <xf numFmtId="10" fontId="9" fillId="0" borderId="4" xfId="23" applyNumberFormat="1" applyFont="1" applyBorder="1" applyAlignment="1">
      <alignment/>
    </xf>
    <xf numFmtId="9" fontId="5" fillId="0" borderId="0" xfId="23" applyFont="1" applyAlignment="1">
      <alignment/>
    </xf>
    <xf numFmtId="0" fontId="11" fillId="4" borderId="4" xfId="0" applyFont="1" applyFill="1" applyBorder="1" applyAlignment="1" applyProtection="1">
      <alignment horizontal="center" wrapText="1"/>
      <protection hidden="1"/>
    </xf>
    <xf numFmtId="3" fontId="11" fillId="4" borderId="4" xfId="0" applyNumberFormat="1" applyFont="1" applyFill="1" applyBorder="1" applyAlignment="1" applyProtection="1">
      <alignment/>
      <protection hidden="1"/>
    </xf>
    <xf numFmtId="3" fontId="11" fillId="4" borderId="4" xfId="0" applyNumberFormat="1" applyFont="1" applyFill="1" applyBorder="1" applyAlignment="1" applyProtection="1">
      <alignment/>
      <protection locked="0"/>
    </xf>
    <xf numFmtId="0" fontId="13" fillId="0" borderId="4" xfId="0" applyFont="1" applyBorder="1" applyAlignment="1">
      <alignment/>
    </xf>
    <xf numFmtId="0" fontId="13" fillId="3" borderId="4" xfId="0" applyFont="1" applyFill="1" applyBorder="1" applyAlignment="1" applyProtection="1">
      <alignment horizontal="center"/>
      <protection hidden="1"/>
    </xf>
    <xf numFmtId="3" fontId="13" fillId="3" borderId="4" xfId="0" applyNumberFormat="1" applyFont="1" applyFill="1" applyBorder="1" applyAlignment="1" applyProtection="1">
      <alignment/>
      <protection hidden="1"/>
    </xf>
    <xf numFmtId="3" fontId="13" fillId="3" borderId="4" xfId="0" applyNumberFormat="1" applyFont="1" applyFill="1" applyBorder="1" applyAlignment="1" applyProtection="1">
      <alignment/>
      <protection locked="0"/>
    </xf>
    <xf numFmtId="0" fontId="13" fillId="0" borderId="4" xfId="0" applyFont="1" applyBorder="1" applyAlignment="1" applyProtection="1">
      <alignment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 wrapText="1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5" fillId="0" borderId="5" xfId="0" applyFont="1" applyBorder="1" applyAlignment="1" applyProtection="1">
      <alignment horizontal="center" textRotation="90"/>
      <protection/>
    </xf>
    <xf numFmtId="3" fontId="10" fillId="0" borderId="4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" fontId="11" fillId="5" borderId="4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3" fontId="16" fillId="5" borderId="4" xfId="0" applyNumberFormat="1" applyFont="1" applyFill="1" applyBorder="1" applyAlignment="1" applyProtection="1">
      <alignment horizontal="center"/>
      <protection/>
    </xf>
    <xf numFmtId="3" fontId="16" fillId="5" borderId="6" xfId="0" applyNumberFormat="1" applyFont="1" applyFill="1" applyBorder="1" applyAlignment="1" applyProtection="1">
      <alignment horizontal="center"/>
      <protection/>
    </xf>
    <xf numFmtId="10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3" fontId="13" fillId="3" borderId="4" xfId="17" applyNumberFormat="1" applyFont="1" applyFill="1" applyBorder="1" applyAlignment="1" applyProtection="1">
      <alignment/>
      <protection/>
    </xf>
    <xf numFmtId="3" fontId="13" fillId="3" borderId="4" xfId="17" applyNumberFormat="1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center" vertical="center" textRotation="90"/>
      <protection/>
    </xf>
    <xf numFmtId="0" fontId="8" fillId="3" borderId="0" xfId="0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3" fontId="11" fillId="0" borderId="4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" fontId="16" fillId="0" borderId="4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3" borderId="9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5" fillId="0" borderId="0" xfId="21" applyFont="1">
      <alignment/>
      <protection/>
    </xf>
    <xf numFmtId="0" fontId="7" fillId="6" borderId="4" xfId="21" applyFont="1" applyFill="1" applyBorder="1">
      <alignment/>
      <protection/>
    </xf>
    <xf numFmtId="0" fontId="7" fillId="6" borderId="4" xfId="21" applyFont="1" applyFill="1" applyBorder="1" applyAlignment="1">
      <alignment horizontal="center"/>
      <protection/>
    </xf>
    <xf numFmtId="0" fontId="19" fillId="2" borderId="4" xfId="21" applyFont="1" applyFill="1" applyBorder="1" applyAlignment="1">
      <alignment horizontal="center"/>
      <protection/>
    </xf>
    <xf numFmtId="0" fontId="5" fillId="0" borderId="11" xfId="2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4" xfId="21" applyFont="1" applyBorder="1" quotePrefix="1">
      <alignment/>
      <protection/>
    </xf>
    <xf numFmtId="0" fontId="21" fillId="0" borderId="0" xfId="21" applyFont="1">
      <alignment/>
      <protection/>
    </xf>
    <xf numFmtId="0" fontId="12" fillId="2" borderId="4" xfId="21" applyFont="1" applyFill="1" applyBorder="1">
      <alignment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0" fillId="0" borderId="0" xfId="21" applyFont="1">
      <alignment/>
      <protection/>
    </xf>
    <xf numFmtId="10" fontId="20" fillId="0" borderId="0" xfId="23" applyNumberFormat="1" applyFont="1" applyAlignment="1">
      <alignment/>
    </xf>
    <xf numFmtId="0" fontId="18" fillId="0" borderId="0" xfId="22">
      <alignment/>
      <protection/>
    </xf>
    <xf numFmtId="3" fontId="10" fillId="0" borderId="0" xfId="21" applyNumberFormat="1" applyFont="1">
      <alignment/>
      <protection/>
    </xf>
    <xf numFmtId="3" fontId="23" fillId="0" borderId="4" xfId="0" applyNumberFormat="1" applyFont="1" applyBorder="1" applyAlignment="1">
      <alignment vertical="center"/>
    </xf>
    <xf numFmtId="10" fontId="25" fillId="0" borderId="4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4" fillId="2" borderId="4" xfId="0" applyFont="1" applyFill="1" applyBorder="1" applyAlignment="1">
      <alignment horizontal="center"/>
    </xf>
    <xf numFmtId="10" fontId="26" fillId="0" borderId="0" xfId="0" applyNumberFormat="1" applyFont="1" applyBorder="1" applyAlignment="1">
      <alignment vertical="center"/>
    </xf>
    <xf numFmtId="10" fontId="25" fillId="0" borderId="4" xfId="23" applyNumberFormat="1" applyFont="1" applyBorder="1" applyAlignment="1">
      <alignment/>
    </xf>
    <xf numFmtId="0" fontId="28" fillId="0" borderId="0" xfId="21" applyFont="1">
      <alignment/>
      <protection/>
    </xf>
    <xf numFmtId="10" fontId="25" fillId="0" borderId="12" xfId="23" applyNumberFormat="1" applyFont="1" applyBorder="1" applyAlignment="1">
      <alignment/>
    </xf>
    <xf numFmtId="0" fontId="24" fillId="2" borderId="13" xfId="0" applyFont="1" applyFill="1" applyBorder="1" applyAlignment="1">
      <alignment horizontal="center"/>
    </xf>
    <xf numFmtId="10" fontId="26" fillId="0" borderId="3" xfId="0" applyNumberFormat="1" applyFont="1" applyBorder="1" applyAlignment="1">
      <alignment vertical="center"/>
    </xf>
    <xf numFmtId="10" fontId="25" fillId="0" borderId="12" xfId="0" applyNumberFormat="1" applyFont="1" applyBorder="1" applyAlignment="1">
      <alignment vertical="center"/>
    </xf>
    <xf numFmtId="10" fontId="27" fillId="0" borderId="3" xfId="0" applyNumberFormat="1" applyFont="1" applyBorder="1" applyAlignment="1">
      <alignment vertical="center"/>
    </xf>
    <xf numFmtId="0" fontId="5" fillId="0" borderId="0" xfId="21" applyFont="1" applyBorder="1">
      <alignment/>
      <protection/>
    </xf>
    <xf numFmtId="10" fontId="22" fillId="0" borderId="14" xfId="23" applyNumberFormat="1" applyFont="1" applyBorder="1" applyAlignment="1">
      <alignment/>
    </xf>
    <xf numFmtId="10" fontId="22" fillId="0" borderId="15" xfId="23" applyNumberFormat="1" applyFont="1" applyBorder="1" applyAlignment="1">
      <alignment/>
    </xf>
    <xf numFmtId="0" fontId="5" fillId="0" borderId="16" xfId="21" applyFont="1" applyBorder="1">
      <alignment/>
      <protection/>
    </xf>
    <xf numFmtId="0" fontId="5" fillId="0" borderId="17" xfId="21" applyFont="1" applyBorder="1">
      <alignment/>
      <protection/>
    </xf>
    <xf numFmtId="0" fontId="7" fillId="6" borderId="4" xfId="21" applyFont="1" applyFill="1" applyBorder="1" applyAlignment="1">
      <alignment horizontal="center" wrapText="1"/>
      <protection/>
    </xf>
    <xf numFmtId="0" fontId="31" fillId="0" borderId="4" xfId="21" applyFont="1" applyBorder="1">
      <alignment/>
      <protection/>
    </xf>
    <xf numFmtId="10" fontId="5" fillId="0" borderId="18" xfId="17" applyNumberFormat="1" applyFont="1" applyBorder="1" applyAlignment="1">
      <alignment horizontal="center"/>
    </xf>
    <xf numFmtId="0" fontId="14" fillId="0" borderId="19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32" fillId="0" borderId="4" xfId="0" applyFont="1" applyBorder="1" applyAlignment="1">
      <alignment/>
    </xf>
    <xf numFmtId="0" fontId="25" fillId="0" borderId="4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textRotation="90" wrapText="1"/>
      <protection/>
    </xf>
    <xf numFmtId="0" fontId="5" fillId="3" borderId="5" xfId="0" applyFont="1" applyFill="1" applyBorder="1" applyAlignment="1" applyProtection="1">
      <alignment horizontal="center" vertical="center" textRotation="90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textRotation="90" wrapText="1"/>
      <protection/>
    </xf>
    <xf numFmtId="0" fontId="7" fillId="0" borderId="5" xfId="0" applyFont="1" applyBorder="1" applyAlignment="1" applyProtection="1">
      <alignment horizontal="center" textRotation="90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Normal_participation horair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" sqref="M14"/>
    </sheetView>
  </sheetViews>
  <sheetFormatPr defaultColWidth="12" defaultRowHeight="12.75"/>
  <cols>
    <col min="1" max="1" width="13.5" style="51" customWidth="1"/>
    <col min="2" max="2" width="15.83203125" style="51" customWidth="1"/>
    <col min="3" max="11" width="10.66015625" style="51" customWidth="1"/>
    <col min="12" max="12" width="11.83203125" style="51" customWidth="1"/>
    <col min="13" max="13" width="10.5" style="51" bestFit="1" customWidth="1"/>
    <col min="14" max="14" width="11.33203125" style="51" customWidth="1"/>
    <col min="15" max="15" width="10.5" style="51" bestFit="1" customWidth="1"/>
    <col min="16" max="16" width="11.5" style="51" bestFit="1" customWidth="1"/>
    <col min="17" max="16384" width="13.33203125" style="51" customWidth="1"/>
  </cols>
  <sheetData>
    <row r="1" ht="13.5" thickBot="1"/>
    <row r="2" spans="1:17" ht="35.25" customHeight="1" thickBot="1">
      <c r="A2" s="52" t="s">
        <v>57</v>
      </c>
      <c r="B2" s="53" t="s">
        <v>58</v>
      </c>
      <c r="C2" s="52" t="s">
        <v>59</v>
      </c>
      <c r="D2" s="52" t="s">
        <v>60</v>
      </c>
      <c r="E2" s="52" t="s">
        <v>61</v>
      </c>
      <c r="F2" s="52" t="s">
        <v>62</v>
      </c>
      <c r="G2" s="52" t="s">
        <v>63</v>
      </c>
      <c r="H2" s="52" t="s">
        <v>64</v>
      </c>
      <c r="I2" s="52" t="s">
        <v>65</v>
      </c>
      <c r="J2" s="52" t="s">
        <v>66</v>
      </c>
      <c r="K2" s="52" t="s">
        <v>67</v>
      </c>
      <c r="L2" s="83" t="s">
        <v>69</v>
      </c>
      <c r="N2" s="87" t="s">
        <v>115</v>
      </c>
      <c r="O2" s="86" t="s">
        <v>112</v>
      </c>
      <c r="P2" s="87" t="s">
        <v>113</v>
      </c>
      <c r="Q2" s="86" t="s">
        <v>114</v>
      </c>
    </row>
    <row r="3" spans="1:17" ht="18.75">
      <c r="A3" s="54">
        <v>1</v>
      </c>
      <c r="B3" s="34">
        <v>932</v>
      </c>
      <c r="C3" s="55">
        <v>13</v>
      </c>
      <c r="D3" s="56">
        <v>76</v>
      </c>
      <c r="E3" s="56">
        <v>141</v>
      </c>
      <c r="F3" s="56">
        <v>212</v>
      </c>
      <c r="G3" s="57">
        <v>256</v>
      </c>
      <c r="H3" s="56">
        <v>263</v>
      </c>
      <c r="I3" s="56">
        <v>293</v>
      </c>
      <c r="J3" s="56">
        <v>332</v>
      </c>
      <c r="K3" s="56">
        <v>371</v>
      </c>
      <c r="L3" s="19">
        <v>412</v>
      </c>
      <c r="N3" s="85">
        <f>L3/$B$3</f>
        <v>0.44206008583690987</v>
      </c>
      <c r="O3" s="85">
        <f aca="true" t="shared" si="0" ref="O3:O19">K3/$B$3</f>
        <v>0.398068669527897</v>
      </c>
      <c r="P3" s="85">
        <f aca="true" t="shared" si="1" ref="P3:P19">J3/$B$3</f>
        <v>0.3562231759656652</v>
      </c>
      <c r="Q3" s="85">
        <f aca="true" t="shared" si="2" ref="Q3:Q19">I3/$B$3</f>
        <v>0.3143776824034335</v>
      </c>
    </row>
    <row r="4" spans="1:17" ht="18.75">
      <c r="A4" s="54">
        <v>2</v>
      </c>
      <c r="B4" s="34">
        <v>1034</v>
      </c>
      <c r="C4" s="55">
        <v>29</v>
      </c>
      <c r="D4" s="56">
        <v>68</v>
      </c>
      <c r="E4" s="56">
        <v>140</v>
      </c>
      <c r="F4" s="56">
        <v>210</v>
      </c>
      <c r="G4" s="56">
        <v>261</v>
      </c>
      <c r="H4" s="56">
        <v>265</v>
      </c>
      <c r="I4" s="56">
        <v>333</v>
      </c>
      <c r="J4" s="56">
        <v>372</v>
      </c>
      <c r="K4" s="56">
        <v>417</v>
      </c>
      <c r="L4" s="19">
        <v>490</v>
      </c>
      <c r="N4" s="85">
        <f aca="true" t="shared" si="3" ref="N4:N19">L4/$B$3</f>
        <v>0.5257510729613734</v>
      </c>
      <c r="O4" s="85">
        <f t="shared" si="0"/>
        <v>0.44742489270386265</v>
      </c>
      <c r="P4" s="85">
        <f t="shared" si="1"/>
        <v>0.39914163090128757</v>
      </c>
      <c r="Q4" s="85">
        <f t="shared" si="2"/>
        <v>0.3572961373390558</v>
      </c>
    </row>
    <row r="5" spans="1:17" ht="18.75">
      <c r="A5" s="54">
        <v>3</v>
      </c>
      <c r="B5" s="34">
        <v>759</v>
      </c>
      <c r="C5" s="55">
        <v>22</v>
      </c>
      <c r="D5" s="56">
        <v>63</v>
      </c>
      <c r="E5" s="56">
        <v>113</v>
      </c>
      <c r="F5" s="56">
        <v>161</v>
      </c>
      <c r="G5" s="56">
        <v>187</v>
      </c>
      <c r="H5" s="56">
        <v>198</v>
      </c>
      <c r="I5" s="56">
        <v>224</v>
      </c>
      <c r="J5" s="56">
        <v>270</v>
      </c>
      <c r="K5" s="56">
        <v>297</v>
      </c>
      <c r="L5" s="19">
        <v>353</v>
      </c>
      <c r="N5" s="85">
        <f t="shared" si="3"/>
        <v>0.37875536480686695</v>
      </c>
      <c r="O5" s="85">
        <f t="shared" si="0"/>
        <v>0.3186695278969957</v>
      </c>
      <c r="P5" s="85">
        <f t="shared" si="1"/>
        <v>0.28969957081545067</v>
      </c>
      <c r="Q5" s="85">
        <f t="shared" si="2"/>
        <v>0.24034334763948498</v>
      </c>
    </row>
    <row r="6" spans="1:17" ht="18.75">
      <c r="A6" s="54">
        <v>4</v>
      </c>
      <c r="B6" s="34">
        <v>740</v>
      </c>
      <c r="C6" s="55">
        <v>10</v>
      </c>
      <c r="D6" s="56">
        <v>40</v>
      </c>
      <c r="E6" s="56">
        <v>85</v>
      </c>
      <c r="F6" s="56">
        <v>148</v>
      </c>
      <c r="G6" s="56">
        <v>181</v>
      </c>
      <c r="H6" s="56">
        <v>199</v>
      </c>
      <c r="I6" s="56">
        <v>225</v>
      </c>
      <c r="J6" s="56">
        <v>276</v>
      </c>
      <c r="K6" s="56">
        <v>312</v>
      </c>
      <c r="L6" s="19">
        <v>346</v>
      </c>
      <c r="N6" s="85">
        <f t="shared" si="3"/>
        <v>0.37124463519313305</v>
      </c>
      <c r="O6" s="85">
        <f t="shared" si="0"/>
        <v>0.33476394849785407</v>
      </c>
      <c r="P6" s="85">
        <f t="shared" si="1"/>
        <v>0.296137339055794</v>
      </c>
      <c r="Q6" s="85">
        <f t="shared" si="2"/>
        <v>0.24141630901287553</v>
      </c>
    </row>
    <row r="7" spans="1:17" ht="18.75">
      <c r="A7" s="54">
        <v>5</v>
      </c>
      <c r="B7" s="34">
        <v>715</v>
      </c>
      <c r="C7" s="55">
        <v>18</v>
      </c>
      <c r="D7" s="56">
        <v>66</v>
      </c>
      <c r="E7" s="56">
        <v>111</v>
      </c>
      <c r="F7" s="56">
        <v>173</v>
      </c>
      <c r="G7" s="56">
        <v>208</v>
      </c>
      <c r="H7" s="56">
        <v>232</v>
      </c>
      <c r="I7" s="56">
        <v>246</v>
      </c>
      <c r="J7" s="56">
        <v>284</v>
      </c>
      <c r="K7" s="56">
        <v>316</v>
      </c>
      <c r="L7" s="19">
        <v>356</v>
      </c>
      <c r="N7" s="85">
        <f t="shared" si="3"/>
        <v>0.38197424892703863</v>
      </c>
      <c r="O7" s="85">
        <f t="shared" si="0"/>
        <v>0.33905579399141633</v>
      </c>
      <c r="P7" s="85">
        <f t="shared" si="1"/>
        <v>0.30472103004291845</v>
      </c>
      <c r="Q7" s="85">
        <f t="shared" si="2"/>
        <v>0.26394849785407726</v>
      </c>
    </row>
    <row r="8" spans="1:17" ht="18.75">
      <c r="A8" s="54">
        <v>6</v>
      </c>
      <c r="B8" s="34">
        <v>723</v>
      </c>
      <c r="C8" s="55">
        <v>17</v>
      </c>
      <c r="D8" s="56">
        <v>52</v>
      </c>
      <c r="E8" s="56">
        <v>97</v>
      </c>
      <c r="F8" s="56">
        <v>155</v>
      </c>
      <c r="G8" s="56">
        <v>191</v>
      </c>
      <c r="H8" s="56">
        <v>214</v>
      </c>
      <c r="I8" s="56">
        <v>238</v>
      </c>
      <c r="J8" s="56">
        <v>270</v>
      </c>
      <c r="K8" s="56">
        <v>300</v>
      </c>
      <c r="L8" s="19">
        <v>348</v>
      </c>
      <c r="N8" s="85">
        <f t="shared" si="3"/>
        <v>0.37339055793991416</v>
      </c>
      <c r="O8" s="85">
        <f t="shared" si="0"/>
        <v>0.3218884120171674</v>
      </c>
      <c r="P8" s="85">
        <f t="shared" si="1"/>
        <v>0.28969957081545067</v>
      </c>
      <c r="Q8" s="85">
        <f t="shared" si="2"/>
        <v>0.2553648068669528</v>
      </c>
    </row>
    <row r="9" spans="1:17" ht="18.75">
      <c r="A9" s="54">
        <v>7</v>
      </c>
      <c r="B9" s="34">
        <v>707</v>
      </c>
      <c r="C9" s="55">
        <v>18</v>
      </c>
      <c r="D9" s="56">
        <v>48</v>
      </c>
      <c r="E9" s="56">
        <v>89</v>
      </c>
      <c r="F9" s="56">
        <v>153</v>
      </c>
      <c r="G9" s="56">
        <v>182</v>
      </c>
      <c r="H9" s="56">
        <v>201</v>
      </c>
      <c r="I9" s="56">
        <v>236</v>
      </c>
      <c r="J9" s="56">
        <v>271</v>
      </c>
      <c r="K9" s="56">
        <v>301</v>
      </c>
      <c r="L9" s="19">
        <v>340</v>
      </c>
      <c r="N9" s="85">
        <f t="shared" si="3"/>
        <v>0.3648068669527897</v>
      </c>
      <c r="O9" s="85">
        <f t="shared" si="0"/>
        <v>0.3229613733905579</v>
      </c>
      <c r="P9" s="85">
        <f t="shared" si="1"/>
        <v>0.2907725321888412</v>
      </c>
      <c r="Q9" s="85">
        <f t="shared" si="2"/>
        <v>0.2532188841201717</v>
      </c>
    </row>
    <row r="10" spans="1:17" ht="18.75">
      <c r="A10" s="54">
        <v>8</v>
      </c>
      <c r="B10" s="34">
        <v>766</v>
      </c>
      <c r="C10" s="55">
        <v>28</v>
      </c>
      <c r="D10" s="56">
        <v>63</v>
      </c>
      <c r="E10" s="56">
        <v>114</v>
      </c>
      <c r="F10" s="56">
        <v>185</v>
      </c>
      <c r="G10" s="56">
        <v>228</v>
      </c>
      <c r="H10" s="56">
        <v>235</v>
      </c>
      <c r="I10" s="56">
        <v>259</v>
      </c>
      <c r="J10" s="56">
        <v>298</v>
      </c>
      <c r="K10" s="56">
        <v>318</v>
      </c>
      <c r="L10" s="19">
        <v>383</v>
      </c>
      <c r="N10" s="85">
        <f t="shared" si="3"/>
        <v>0.41094420600858367</v>
      </c>
      <c r="O10" s="85">
        <f t="shared" si="0"/>
        <v>0.34120171673819744</v>
      </c>
      <c r="P10" s="85">
        <f t="shared" si="1"/>
        <v>0.3197424892703863</v>
      </c>
      <c r="Q10" s="85">
        <f t="shared" si="2"/>
        <v>0.2778969957081545</v>
      </c>
    </row>
    <row r="11" spans="1:17" ht="18.75">
      <c r="A11" s="54">
        <v>9</v>
      </c>
      <c r="B11" s="34">
        <v>1123</v>
      </c>
      <c r="C11" s="55">
        <v>31</v>
      </c>
      <c r="D11" s="56">
        <v>88</v>
      </c>
      <c r="E11" s="56">
        <v>161</v>
      </c>
      <c r="F11" s="56">
        <v>245</v>
      </c>
      <c r="G11" s="56">
        <v>303</v>
      </c>
      <c r="H11" s="56">
        <v>334</v>
      </c>
      <c r="I11" s="56">
        <v>365</v>
      </c>
      <c r="J11" s="56">
        <v>403</v>
      </c>
      <c r="K11" s="56">
        <v>434</v>
      </c>
      <c r="L11" s="19">
        <v>500</v>
      </c>
      <c r="N11" s="85">
        <f t="shared" si="3"/>
        <v>0.5364806866952789</v>
      </c>
      <c r="O11" s="85">
        <f t="shared" si="0"/>
        <v>0.4656652360515021</v>
      </c>
      <c r="P11" s="85">
        <f t="shared" si="1"/>
        <v>0.43240343347639487</v>
      </c>
      <c r="Q11" s="85">
        <f t="shared" si="2"/>
        <v>0.3916309012875536</v>
      </c>
    </row>
    <row r="12" spans="1:17" ht="18.75">
      <c r="A12" s="54">
        <v>10</v>
      </c>
      <c r="B12" s="34">
        <v>978</v>
      </c>
      <c r="C12" s="55">
        <v>30</v>
      </c>
      <c r="D12" s="56">
        <v>80</v>
      </c>
      <c r="E12" s="56">
        <v>136</v>
      </c>
      <c r="F12" s="56">
        <v>199</v>
      </c>
      <c r="G12" s="56">
        <v>232</v>
      </c>
      <c r="H12" s="56">
        <v>249</v>
      </c>
      <c r="I12" s="56">
        <v>279</v>
      </c>
      <c r="J12" s="56">
        <v>308</v>
      </c>
      <c r="K12" s="56">
        <v>355</v>
      </c>
      <c r="L12" s="19">
        <v>403</v>
      </c>
      <c r="N12" s="85">
        <f t="shared" si="3"/>
        <v>0.43240343347639487</v>
      </c>
      <c r="O12" s="85">
        <f t="shared" si="0"/>
        <v>0.38090128755364805</v>
      </c>
      <c r="P12" s="85">
        <f t="shared" si="1"/>
        <v>0.33047210300429186</v>
      </c>
      <c r="Q12" s="85">
        <f t="shared" si="2"/>
        <v>0.29935622317596566</v>
      </c>
    </row>
    <row r="13" spans="1:17" ht="18.75">
      <c r="A13" s="54">
        <v>11</v>
      </c>
      <c r="B13" s="34">
        <v>969</v>
      </c>
      <c r="C13" s="55">
        <v>20</v>
      </c>
      <c r="D13" s="56">
        <v>47</v>
      </c>
      <c r="E13" s="56">
        <v>98</v>
      </c>
      <c r="F13" s="56">
        <v>163</v>
      </c>
      <c r="G13" s="56">
        <v>197</v>
      </c>
      <c r="H13" s="56">
        <v>211</v>
      </c>
      <c r="I13" s="56">
        <v>250</v>
      </c>
      <c r="J13" s="56">
        <v>290</v>
      </c>
      <c r="K13" s="56">
        <v>312</v>
      </c>
      <c r="L13" s="19">
        <v>360</v>
      </c>
      <c r="N13" s="85">
        <f t="shared" si="3"/>
        <v>0.38626609442060084</v>
      </c>
      <c r="O13" s="85">
        <f t="shared" si="0"/>
        <v>0.33476394849785407</v>
      </c>
      <c r="P13" s="85">
        <f t="shared" si="1"/>
        <v>0.3111587982832618</v>
      </c>
      <c r="Q13" s="85">
        <f t="shared" si="2"/>
        <v>0.26824034334763946</v>
      </c>
    </row>
    <row r="14" spans="1:17" ht="18.75">
      <c r="A14" s="54">
        <v>12</v>
      </c>
      <c r="B14" s="34">
        <v>969</v>
      </c>
      <c r="C14" s="55">
        <v>23</v>
      </c>
      <c r="D14" s="56">
        <v>72</v>
      </c>
      <c r="E14" s="56">
        <v>128</v>
      </c>
      <c r="F14" s="56">
        <v>203</v>
      </c>
      <c r="G14" s="56">
        <v>235</v>
      </c>
      <c r="H14" s="56">
        <v>264</v>
      </c>
      <c r="I14" s="56">
        <v>292</v>
      </c>
      <c r="J14" s="56">
        <v>342</v>
      </c>
      <c r="K14" s="56">
        <v>378</v>
      </c>
      <c r="L14" s="19">
        <v>440</v>
      </c>
      <c r="N14" s="85">
        <f t="shared" si="3"/>
        <v>0.4721030042918455</v>
      </c>
      <c r="O14" s="85">
        <f t="shared" si="0"/>
        <v>0.4055793991416309</v>
      </c>
      <c r="P14" s="85">
        <f t="shared" si="1"/>
        <v>0.3669527896995708</v>
      </c>
      <c r="Q14" s="85">
        <f t="shared" si="2"/>
        <v>0.3133047210300429</v>
      </c>
    </row>
    <row r="15" spans="1:17" ht="18.75">
      <c r="A15" s="54">
        <v>13</v>
      </c>
      <c r="B15" s="34">
        <v>862</v>
      </c>
      <c r="C15" s="55">
        <v>32</v>
      </c>
      <c r="D15" s="56">
        <v>54</v>
      </c>
      <c r="E15" s="56">
        <v>130</v>
      </c>
      <c r="F15" s="56">
        <v>174</v>
      </c>
      <c r="G15" s="84">
        <v>210</v>
      </c>
      <c r="H15" s="84">
        <v>265</v>
      </c>
      <c r="I15" s="84">
        <v>295</v>
      </c>
      <c r="J15" s="84">
        <v>420</v>
      </c>
      <c r="K15" s="84">
        <v>442</v>
      </c>
      <c r="L15" s="19">
        <v>407</v>
      </c>
      <c r="N15" s="85">
        <f t="shared" si="3"/>
        <v>0.4366952789699571</v>
      </c>
      <c r="O15" s="85">
        <f t="shared" si="0"/>
        <v>0.4742489270386266</v>
      </c>
      <c r="P15" s="85">
        <f t="shared" si="1"/>
        <v>0.45064377682403434</v>
      </c>
      <c r="Q15" s="85">
        <f t="shared" si="2"/>
        <v>0.3165236051502146</v>
      </c>
    </row>
    <row r="16" spans="1:17" ht="18.75">
      <c r="A16" s="54">
        <v>14</v>
      </c>
      <c r="B16" s="34">
        <v>1053</v>
      </c>
      <c r="C16" s="55">
        <v>53</v>
      </c>
      <c r="D16" s="56">
        <v>119</v>
      </c>
      <c r="E16" s="56">
        <v>194</v>
      </c>
      <c r="F16" s="56">
        <v>278</v>
      </c>
      <c r="G16" s="56">
        <v>323</v>
      </c>
      <c r="H16" s="56">
        <v>347</v>
      </c>
      <c r="I16" s="56">
        <v>378</v>
      </c>
      <c r="J16" s="56">
        <v>411</v>
      </c>
      <c r="K16" s="56">
        <v>470</v>
      </c>
      <c r="L16" s="19">
        <v>514</v>
      </c>
      <c r="N16" s="85">
        <f t="shared" si="3"/>
        <v>0.5515021459227468</v>
      </c>
      <c r="O16" s="85">
        <f t="shared" si="0"/>
        <v>0.5042918454935622</v>
      </c>
      <c r="P16" s="85">
        <f t="shared" si="1"/>
        <v>0.4409871244635193</v>
      </c>
      <c r="Q16" s="85">
        <f t="shared" si="2"/>
        <v>0.4055793991416309</v>
      </c>
    </row>
    <row r="17" spans="1:17" ht="18.75">
      <c r="A17" s="54">
        <v>15</v>
      </c>
      <c r="B17" s="34">
        <v>726</v>
      </c>
      <c r="C17" s="55">
        <v>30</v>
      </c>
      <c r="D17" s="56">
        <v>65</v>
      </c>
      <c r="E17" s="56">
        <v>101</v>
      </c>
      <c r="F17" s="56">
        <v>138</v>
      </c>
      <c r="G17" s="56">
        <v>150</v>
      </c>
      <c r="H17" s="56">
        <v>156</v>
      </c>
      <c r="I17" s="56">
        <v>177</v>
      </c>
      <c r="J17" s="56">
        <v>205</v>
      </c>
      <c r="K17" s="56">
        <v>229</v>
      </c>
      <c r="L17" s="19">
        <v>271</v>
      </c>
      <c r="M17" s="58"/>
      <c r="N17" s="85">
        <f t="shared" si="3"/>
        <v>0.2907725321888412</v>
      </c>
      <c r="O17" s="85">
        <f t="shared" si="0"/>
        <v>0.24570815450643776</v>
      </c>
      <c r="P17" s="85">
        <f t="shared" si="1"/>
        <v>0.21995708154506438</v>
      </c>
      <c r="Q17" s="85">
        <f t="shared" si="2"/>
        <v>0.18991416309012876</v>
      </c>
    </row>
    <row r="18" spans="1:17" ht="18.75">
      <c r="A18" s="54">
        <v>16</v>
      </c>
      <c r="B18" s="34">
        <v>599</v>
      </c>
      <c r="C18" s="55">
        <v>18</v>
      </c>
      <c r="D18" s="56">
        <v>43</v>
      </c>
      <c r="E18" s="56">
        <v>95</v>
      </c>
      <c r="F18" s="56">
        <v>119</v>
      </c>
      <c r="G18" s="56">
        <v>144</v>
      </c>
      <c r="H18" s="56">
        <v>161</v>
      </c>
      <c r="I18" s="56">
        <v>191</v>
      </c>
      <c r="J18" s="56">
        <v>233</v>
      </c>
      <c r="K18" s="56">
        <v>266</v>
      </c>
      <c r="L18" s="17">
        <v>311</v>
      </c>
      <c r="N18" s="85">
        <f t="shared" si="3"/>
        <v>0.33369098712446355</v>
      </c>
      <c r="O18" s="85">
        <f t="shared" si="0"/>
        <v>0.2854077253218884</v>
      </c>
      <c r="P18" s="85">
        <f t="shared" si="1"/>
        <v>0.25</v>
      </c>
      <c r="Q18" s="85">
        <f t="shared" si="2"/>
        <v>0.20493562231759657</v>
      </c>
    </row>
    <row r="19" spans="1:17" ht="18.75">
      <c r="A19" s="54">
        <v>17</v>
      </c>
      <c r="B19" s="34">
        <v>1042</v>
      </c>
      <c r="C19" s="55">
        <v>26</v>
      </c>
      <c r="D19" s="56">
        <v>86</v>
      </c>
      <c r="E19" s="56">
        <v>161</v>
      </c>
      <c r="F19" s="56">
        <v>238</v>
      </c>
      <c r="G19" s="56">
        <v>284</v>
      </c>
      <c r="H19" s="56">
        <v>310</v>
      </c>
      <c r="I19" s="56">
        <v>345</v>
      </c>
      <c r="J19" s="56">
        <v>385</v>
      </c>
      <c r="K19" s="56">
        <v>425</v>
      </c>
      <c r="L19" s="19">
        <v>483</v>
      </c>
      <c r="N19" s="85">
        <f t="shared" si="3"/>
        <v>0.5182403433476395</v>
      </c>
      <c r="O19" s="85">
        <f t="shared" si="0"/>
        <v>0.4560085836909871</v>
      </c>
      <c r="P19" s="85">
        <f t="shared" si="1"/>
        <v>0.4130901287553648</v>
      </c>
      <c r="Q19" s="85">
        <f t="shared" si="2"/>
        <v>0.3701716738197425</v>
      </c>
    </row>
    <row r="20" spans="1:13" s="60" customFormat="1" ht="28.5" customHeight="1">
      <c r="A20" s="59" t="s">
        <v>68</v>
      </c>
      <c r="B20" s="65">
        <f>SUM(B3:B19)</f>
        <v>14697</v>
      </c>
      <c r="C20" s="60">
        <f aca="true" t="shared" si="4" ref="C20:L20">SUM(C3:C19)</f>
        <v>418</v>
      </c>
      <c r="D20" s="60">
        <f t="shared" si="4"/>
        <v>1130</v>
      </c>
      <c r="E20" s="60">
        <f t="shared" si="4"/>
        <v>2094</v>
      </c>
      <c r="F20" s="60">
        <f t="shared" si="4"/>
        <v>3154</v>
      </c>
      <c r="G20" s="60">
        <f t="shared" si="4"/>
        <v>3772</v>
      </c>
      <c r="H20" s="60">
        <f t="shared" si="4"/>
        <v>4104</v>
      </c>
      <c r="I20" s="60">
        <f t="shared" si="4"/>
        <v>4626</v>
      </c>
      <c r="J20" s="60">
        <f t="shared" si="4"/>
        <v>5370</v>
      </c>
      <c r="K20" s="60">
        <f t="shared" si="4"/>
        <v>5943</v>
      </c>
      <c r="L20" s="60">
        <f t="shared" si="4"/>
        <v>6717</v>
      </c>
      <c r="M20" s="61"/>
    </row>
    <row r="21" spans="1:16" ht="39.75" customHeight="1">
      <c r="A21" s="90" t="s">
        <v>70</v>
      </c>
      <c r="B21" s="91"/>
      <c r="C21" s="66">
        <f>C20</f>
        <v>418</v>
      </c>
      <c r="D21" s="66">
        <f>D20-C20</f>
        <v>712</v>
      </c>
      <c r="E21" s="66">
        <f>E20-D20</f>
        <v>964</v>
      </c>
      <c r="F21" s="66">
        <f>F20-E20</f>
        <v>1060</v>
      </c>
      <c r="G21" s="66">
        <f aca="true" t="shared" si="5" ref="G21:L21">G20-F20</f>
        <v>618</v>
      </c>
      <c r="H21" s="66">
        <f t="shared" si="5"/>
        <v>332</v>
      </c>
      <c r="I21" s="66">
        <f t="shared" si="5"/>
        <v>522</v>
      </c>
      <c r="J21" s="66">
        <f t="shared" si="5"/>
        <v>744</v>
      </c>
      <c r="K21" s="66">
        <f t="shared" si="5"/>
        <v>573</v>
      </c>
      <c r="L21" s="66">
        <f t="shared" si="5"/>
        <v>774</v>
      </c>
      <c r="M21" s="61"/>
      <c r="N21" s="60"/>
      <c r="O21" s="60"/>
      <c r="P21" s="60"/>
    </row>
    <row r="22" spans="2:16" s="62" customFormat="1" ht="18">
      <c r="B22" s="51"/>
      <c r="C22" s="63">
        <f aca="true" t="shared" si="6" ref="C22:L22">C20/$B20</f>
        <v>0.028441178471796967</v>
      </c>
      <c r="D22" s="63">
        <f t="shared" si="6"/>
        <v>0.07688643940940328</v>
      </c>
      <c r="E22" s="63">
        <f t="shared" si="6"/>
        <v>0.14247805674627476</v>
      </c>
      <c r="F22" s="63">
        <f t="shared" si="6"/>
        <v>0.21460161937810437</v>
      </c>
      <c r="G22" s="63">
        <f t="shared" si="6"/>
        <v>0.2566510172143975</v>
      </c>
      <c r="H22" s="63">
        <f t="shared" si="6"/>
        <v>0.27924066135946113</v>
      </c>
      <c r="I22" s="63">
        <f t="shared" si="6"/>
        <v>0.31475811390079605</v>
      </c>
      <c r="J22" s="63">
        <f t="shared" si="6"/>
        <v>0.3653806899367218</v>
      </c>
      <c r="K22" s="63">
        <f t="shared" si="6"/>
        <v>0.4043682384160033</v>
      </c>
      <c r="L22" s="63">
        <f t="shared" si="6"/>
        <v>0.4570320473566034</v>
      </c>
      <c r="M22" s="61"/>
      <c r="N22" s="60"/>
      <c r="O22" s="60"/>
      <c r="P22" s="60"/>
    </row>
    <row r="23" spans="2:16" s="62" customFormat="1" ht="18">
      <c r="B23" s="5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1"/>
      <c r="N23" s="60"/>
      <c r="O23" s="60"/>
      <c r="P23" s="60"/>
    </row>
    <row r="24" spans="1:16" ht="13.5" thickBot="1">
      <c r="A24" s="64"/>
      <c r="C24" s="69" t="s">
        <v>72</v>
      </c>
      <c r="D24" s="69" t="s">
        <v>73</v>
      </c>
      <c r="E24" s="69" t="s">
        <v>74</v>
      </c>
      <c r="F24" s="69" t="s">
        <v>75</v>
      </c>
      <c r="G24" s="69" t="s">
        <v>76</v>
      </c>
      <c r="H24" s="69" t="s">
        <v>77</v>
      </c>
      <c r="I24" s="69" t="s">
        <v>78</v>
      </c>
      <c r="J24" s="69" t="s">
        <v>79</v>
      </c>
      <c r="K24" s="69" t="s">
        <v>80</v>
      </c>
      <c r="L24" s="74" t="s">
        <v>81</v>
      </c>
      <c r="M24" s="69" t="s">
        <v>82</v>
      </c>
      <c r="N24" s="69" t="s">
        <v>83</v>
      </c>
      <c r="O24" s="69" t="s">
        <v>84</v>
      </c>
      <c r="P24" s="69" t="s">
        <v>85</v>
      </c>
    </row>
    <row r="25" spans="1:16" ht="46.5" customHeight="1" thickBot="1">
      <c r="A25" s="89" t="s">
        <v>87</v>
      </c>
      <c r="B25" s="89"/>
      <c r="C25" s="71">
        <v>0.03932782602555956</v>
      </c>
      <c r="D25" s="71">
        <v>0.0964484925510132</v>
      </c>
      <c r="E25" s="71">
        <v>0.1557579608839935</v>
      </c>
      <c r="F25" s="71">
        <v>0.2212101955800325</v>
      </c>
      <c r="G25" s="71">
        <v>0.25375979665325143</v>
      </c>
      <c r="H25" s="71">
        <v>0.2839793828991033</v>
      </c>
      <c r="I25" s="71">
        <v>0.32373084798418417</v>
      </c>
      <c r="J25" s="71">
        <v>0.3697662924521641</v>
      </c>
      <c r="K25" s="73">
        <v>0.40980018357692577</v>
      </c>
      <c r="L25" s="75">
        <v>0.4686860128503848</v>
      </c>
      <c r="M25" s="81"/>
      <c r="N25" s="82"/>
      <c r="O25" s="82"/>
      <c r="P25" s="82"/>
    </row>
    <row r="26" spans="6:16" s="78" customFormat="1" ht="15.75" thickBot="1">
      <c r="F26" s="79"/>
      <c r="G26" s="79"/>
      <c r="H26" s="79"/>
      <c r="I26" s="79"/>
      <c r="J26" s="79"/>
      <c r="K26" s="79"/>
      <c r="L26" s="80"/>
      <c r="M26" s="80"/>
      <c r="N26" s="80"/>
      <c r="O26" s="80"/>
      <c r="P26" s="70"/>
    </row>
    <row r="27" spans="1:16" ht="45" customHeight="1" thickBot="1">
      <c r="A27" s="89" t="s">
        <v>86</v>
      </c>
      <c r="B27" s="89"/>
      <c r="C27" s="71">
        <v>0.03376065507752198</v>
      </c>
      <c r="D27" s="71">
        <v>0.08027384388213975</v>
      </c>
      <c r="E27" s="71">
        <v>0.14907040740989327</v>
      </c>
      <c r="F27" s="71">
        <v>0.2032351164507685</v>
      </c>
      <c r="G27" s="71">
        <v>0.2336398416001074</v>
      </c>
      <c r="H27" s="71">
        <v>0.2602859252298812</v>
      </c>
      <c r="I27" s="71">
        <v>0.30471843747902544</v>
      </c>
      <c r="J27" s="71">
        <v>0.34740586616551444</v>
      </c>
      <c r="K27" s="71">
        <v>0.37975703067319955</v>
      </c>
      <c r="L27" s="71">
        <v>0.4149271763205584</v>
      </c>
      <c r="M27" s="71">
        <v>0.44519766427276997</v>
      </c>
      <c r="N27" s="71">
        <v>0.4657359554332506</v>
      </c>
      <c r="O27" s="73">
        <v>0.4838579770454393</v>
      </c>
      <c r="P27" s="75">
        <v>0.5018457614605007</v>
      </c>
    </row>
    <row r="28" spans="3:15" ht="17.25" thickBo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6" ht="45" customHeight="1" thickBot="1">
      <c r="A29" s="89" t="s">
        <v>71</v>
      </c>
      <c r="B29" s="89"/>
      <c r="C29" s="67">
        <v>0.0331</v>
      </c>
      <c r="D29" s="67">
        <v>0.0766</v>
      </c>
      <c r="E29" s="67">
        <v>0.1335</v>
      </c>
      <c r="F29" s="67">
        <v>0.193</v>
      </c>
      <c r="G29" s="67">
        <v>0.2172</v>
      </c>
      <c r="H29" s="67">
        <v>0.2567</v>
      </c>
      <c r="I29" s="67">
        <v>0.327</v>
      </c>
      <c r="J29" s="68"/>
      <c r="K29" s="67">
        <v>0.4033</v>
      </c>
      <c r="L29" s="67">
        <v>0.4453</v>
      </c>
      <c r="M29" s="67">
        <v>0.4726</v>
      </c>
      <c r="N29" s="67">
        <v>0.4963</v>
      </c>
      <c r="O29" s="76">
        <v>0.5211</v>
      </c>
      <c r="P29" s="77">
        <v>0.5461</v>
      </c>
    </row>
  </sheetData>
  <mergeCells count="4">
    <mergeCell ref="A29:B29"/>
    <mergeCell ref="A25:B25"/>
    <mergeCell ref="A21:B21"/>
    <mergeCell ref="A27:B27"/>
  </mergeCells>
  <printOptions horizontalCentered="1"/>
  <pageMargins left="0.25" right="0.25" top="0.54" bottom="0.52" header="0.18" footer="0.5118110236220472"/>
  <pageSetup fitToHeight="1" fitToWidth="1" horizontalDpi="600" verticalDpi="600" orientation="landscape" paperSize="9" scale="79" r:id="rId1"/>
  <headerFooter alignWithMargins="0">
    <oddHeader>&amp;L&amp;"Arial Narrow,Normal"MAIRIE de RODEZ
Direction générale des services
Service Population&amp;C&amp;"Arial,Gras italique"&amp;U
&amp;"Arial Narrow,Gras italique"&amp;12&amp;UElection du &amp;F :&amp;U
participation horaire&amp;R&amp;"Arial Narrow,Normal"&amp;D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75" zoomScaleNormal="7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2" defaultRowHeight="12.75"/>
  <cols>
    <col min="1" max="1" width="20.5" style="1" customWidth="1"/>
    <col min="2" max="2" width="13.33203125" style="1" customWidth="1"/>
    <col min="3" max="3" width="12.83203125" style="5" customWidth="1"/>
    <col min="4" max="4" width="8.16015625" style="5" customWidth="1"/>
    <col min="5" max="5" width="15" style="1" customWidth="1"/>
    <col min="6" max="29" width="13.66015625" style="5" customWidth="1"/>
    <col min="30" max="30" width="5.16015625" style="5" customWidth="1"/>
    <col min="31" max="32" width="10.16015625" style="2" customWidth="1"/>
    <col min="33" max="33" width="4.33203125" style="2" customWidth="1"/>
    <col min="34" max="35" width="18.33203125" style="2" customWidth="1"/>
    <col min="36" max="36" width="10.16015625" style="2" customWidth="1"/>
    <col min="37" max="37" width="96.83203125" style="5" customWidth="1"/>
    <col min="38" max="16384" width="12" style="5" customWidth="1"/>
  </cols>
  <sheetData>
    <row r="1" spans="2:37" s="46" customFormat="1" ht="18" customHeight="1" thickBot="1">
      <c r="B1" s="47"/>
      <c r="C1" s="47"/>
      <c r="D1" s="47"/>
      <c r="E1" s="47"/>
      <c r="F1" s="48" t="s">
        <v>0</v>
      </c>
      <c r="G1" s="48" t="s">
        <v>1</v>
      </c>
      <c r="H1" s="48" t="s">
        <v>2</v>
      </c>
      <c r="I1" s="48" t="s">
        <v>3</v>
      </c>
      <c r="J1" s="48" t="s">
        <v>4</v>
      </c>
      <c r="K1" s="48" t="s">
        <v>5</v>
      </c>
      <c r="L1" s="48" t="s">
        <v>6</v>
      </c>
      <c r="M1" s="48" t="s">
        <v>7</v>
      </c>
      <c r="N1" s="48" t="s">
        <v>8</v>
      </c>
      <c r="O1" s="48" t="s">
        <v>9</v>
      </c>
      <c r="P1" s="48" t="s">
        <v>10</v>
      </c>
      <c r="Q1" s="48" t="s">
        <v>11</v>
      </c>
      <c r="R1" s="48" t="s">
        <v>12</v>
      </c>
      <c r="S1" s="48" t="s">
        <v>13</v>
      </c>
      <c r="T1" s="48" t="s">
        <v>14</v>
      </c>
      <c r="U1" s="48" t="s">
        <v>15</v>
      </c>
      <c r="V1" s="48" t="s">
        <v>16</v>
      </c>
      <c r="W1" s="48" t="s">
        <v>17</v>
      </c>
      <c r="X1" s="48" t="s">
        <v>18</v>
      </c>
      <c r="Y1" s="48" t="s">
        <v>19</v>
      </c>
      <c r="Z1" s="48" t="s">
        <v>53</v>
      </c>
      <c r="AA1" s="48" t="s">
        <v>54</v>
      </c>
      <c r="AB1" s="48" t="s">
        <v>55</v>
      </c>
      <c r="AC1" s="48" t="s">
        <v>56</v>
      </c>
      <c r="AD1" s="49"/>
      <c r="AE1" s="47"/>
      <c r="AF1" s="47"/>
      <c r="AH1" s="47"/>
      <c r="AI1" s="47"/>
      <c r="AJ1" s="47"/>
      <c r="AK1" s="50"/>
    </row>
    <row r="2" spans="1:37" s="1" customFormat="1" ht="108" customHeight="1" thickBot="1">
      <c r="A2" s="3"/>
      <c r="B2" s="4"/>
      <c r="C2" s="4"/>
      <c r="D2" s="4"/>
      <c r="E2" s="4"/>
      <c r="F2" s="92" t="s">
        <v>89</v>
      </c>
      <c r="G2" s="92" t="s">
        <v>88</v>
      </c>
      <c r="H2" s="92" t="s">
        <v>90</v>
      </c>
      <c r="I2" s="92" t="s">
        <v>91</v>
      </c>
      <c r="J2" s="92" t="s">
        <v>92</v>
      </c>
      <c r="K2" s="92" t="s">
        <v>93</v>
      </c>
      <c r="L2" s="92" t="s">
        <v>94</v>
      </c>
      <c r="M2" s="92" t="s">
        <v>95</v>
      </c>
      <c r="N2" s="92" t="s">
        <v>96</v>
      </c>
      <c r="O2" s="92" t="s">
        <v>97</v>
      </c>
      <c r="P2" s="92" t="s">
        <v>98</v>
      </c>
      <c r="Q2" s="92" t="s">
        <v>99</v>
      </c>
      <c r="R2" s="92" t="s">
        <v>100</v>
      </c>
      <c r="S2" s="92" t="s">
        <v>111</v>
      </c>
      <c r="T2" s="92" t="s">
        <v>101</v>
      </c>
      <c r="U2" s="92" t="s">
        <v>102</v>
      </c>
      <c r="V2" s="92" t="s">
        <v>103</v>
      </c>
      <c r="W2" s="92" t="s">
        <v>104</v>
      </c>
      <c r="X2" s="92" t="s">
        <v>105</v>
      </c>
      <c r="Y2" s="92" t="s">
        <v>106</v>
      </c>
      <c r="Z2" s="92" t="s">
        <v>107</v>
      </c>
      <c r="AA2" s="92" t="s">
        <v>108</v>
      </c>
      <c r="AB2" s="92" t="s">
        <v>109</v>
      </c>
      <c r="AC2" s="92" t="s">
        <v>110</v>
      </c>
      <c r="AD2" s="36"/>
      <c r="AE2" s="97" t="s">
        <v>48</v>
      </c>
      <c r="AF2" s="97" t="s">
        <v>49</v>
      </c>
      <c r="AH2" s="94" t="s">
        <v>47</v>
      </c>
      <c r="AI2" s="95"/>
      <c r="AJ2" s="96"/>
      <c r="AK2" s="5"/>
    </row>
    <row r="3" spans="1:37" s="1" customFormat="1" ht="56.25" customHeight="1" thickBot="1">
      <c r="A3" s="20" t="s">
        <v>20</v>
      </c>
      <c r="B3" s="20" t="s">
        <v>21</v>
      </c>
      <c r="C3" s="20" t="s">
        <v>22</v>
      </c>
      <c r="D3" s="20" t="s">
        <v>23</v>
      </c>
      <c r="E3" s="20" t="s">
        <v>24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37"/>
      <c r="AE3" s="98"/>
      <c r="AF3" s="98"/>
      <c r="AH3" s="22" t="s">
        <v>50</v>
      </c>
      <c r="AI3" s="23" t="s">
        <v>51</v>
      </c>
      <c r="AJ3" s="24"/>
      <c r="AK3" s="5"/>
    </row>
    <row r="4" spans="1:37" s="2" customFormat="1" ht="25.5" customHeight="1">
      <c r="A4" s="21" t="s">
        <v>25</v>
      </c>
      <c r="B4" s="34">
        <v>932</v>
      </c>
      <c r="C4" s="19">
        <v>412</v>
      </c>
      <c r="D4" s="19">
        <v>27</v>
      </c>
      <c r="E4" s="19">
        <f aca="true" t="shared" si="0" ref="E4:E10">C4-D4</f>
        <v>385</v>
      </c>
      <c r="F4" s="15">
        <v>12</v>
      </c>
      <c r="G4" s="15">
        <v>2</v>
      </c>
      <c r="H4" s="15">
        <v>140</v>
      </c>
      <c r="I4" s="15">
        <v>1</v>
      </c>
      <c r="J4" s="15">
        <v>1</v>
      </c>
      <c r="K4" s="15">
        <v>4</v>
      </c>
      <c r="L4" s="15">
        <v>0</v>
      </c>
      <c r="M4" s="15">
        <v>68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39</v>
      </c>
      <c r="T4" s="15">
        <v>0</v>
      </c>
      <c r="U4" s="15">
        <v>0</v>
      </c>
      <c r="V4" s="15">
        <v>61</v>
      </c>
      <c r="W4" s="15">
        <v>0</v>
      </c>
      <c r="X4" s="15">
        <v>10</v>
      </c>
      <c r="Y4" s="15">
        <v>0</v>
      </c>
      <c r="Z4" s="15">
        <v>26</v>
      </c>
      <c r="AA4" s="15">
        <v>0</v>
      </c>
      <c r="AB4" s="15">
        <v>21</v>
      </c>
      <c r="AC4" s="15">
        <v>0</v>
      </c>
      <c r="AD4" s="38"/>
      <c r="AE4" s="1">
        <v>11</v>
      </c>
      <c r="AF4" s="88">
        <v>0</v>
      </c>
      <c r="AG4" s="1"/>
      <c r="AH4" s="25">
        <f>SUM(F4:AC4)</f>
        <v>385</v>
      </c>
      <c r="AI4" s="25">
        <f>E4</f>
        <v>385</v>
      </c>
      <c r="AJ4" s="26" t="str">
        <f aca="true" t="shared" si="1" ref="AJ4:AJ24">IF(AH4=AI4,"OK","ERREUR")</f>
        <v>OK</v>
      </c>
      <c r="AK4" s="5"/>
    </row>
    <row r="5" spans="1:36" ht="25.5" customHeight="1">
      <c r="A5" s="21" t="s">
        <v>26</v>
      </c>
      <c r="B5" s="34">
        <v>1034</v>
      </c>
      <c r="C5" s="19">
        <v>490</v>
      </c>
      <c r="D5" s="19">
        <v>23</v>
      </c>
      <c r="E5" s="19">
        <f t="shared" si="0"/>
        <v>467</v>
      </c>
      <c r="F5" s="15">
        <v>9</v>
      </c>
      <c r="G5" s="15">
        <v>7</v>
      </c>
      <c r="H5" s="15">
        <v>146</v>
      </c>
      <c r="I5" s="15">
        <v>2</v>
      </c>
      <c r="J5" s="15">
        <v>9</v>
      </c>
      <c r="K5" s="15">
        <v>3</v>
      </c>
      <c r="L5" s="15">
        <v>0</v>
      </c>
      <c r="M5" s="15">
        <v>93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51</v>
      </c>
      <c r="T5" s="15">
        <v>0</v>
      </c>
      <c r="U5" s="15">
        <v>0</v>
      </c>
      <c r="V5" s="15">
        <v>96</v>
      </c>
      <c r="W5" s="15">
        <v>0</v>
      </c>
      <c r="X5" s="15">
        <v>11</v>
      </c>
      <c r="Y5" s="15">
        <v>1</v>
      </c>
      <c r="Z5" s="15">
        <v>30</v>
      </c>
      <c r="AA5" s="15">
        <v>1</v>
      </c>
      <c r="AB5" s="15">
        <v>8</v>
      </c>
      <c r="AC5" s="15">
        <v>0</v>
      </c>
      <c r="AD5" s="38"/>
      <c r="AE5" s="1">
        <v>15</v>
      </c>
      <c r="AF5" s="88">
        <v>1</v>
      </c>
      <c r="AG5" s="1"/>
      <c r="AH5" s="25">
        <f aca="true" t="shared" si="2" ref="AH5:AH22">SUM(F5:AC5)</f>
        <v>467</v>
      </c>
      <c r="AI5" s="25">
        <f aca="true" t="shared" si="3" ref="AI5:AI11">E5</f>
        <v>467</v>
      </c>
      <c r="AJ5" s="26" t="str">
        <f t="shared" si="1"/>
        <v>OK</v>
      </c>
    </row>
    <row r="6" spans="1:37" s="2" customFormat="1" ht="25.5" customHeight="1">
      <c r="A6" s="21" t="s">
        <v>27</v>
      </c>
      <c r="B6" s="34">
        <v>759</v>
      </c>
      <c r="C6" s="19">
        <v>353</v>
      </c>
      <c r="D6" s="19">
        <v>9</v>
      </c>
      <c r="E6" s="19">
        <f t="shared" si="0"/>
        <v>344</v>
      </c>
      <c r="F6" s="15">
        <v>11</v>
      </c>
      <c r="G6" s="15">
        <v>7</v>
      </c>
      <c r="H6" s="15">
        <v>125</v>
      </c>
      <c r="I6" s="15">
        <v>4</v>
      </c>
      <c r="J6" s="15">
        <v>0</v>
      </c>
      <c r="K6" s="15">
        <v>2</v>
      </c>
      <c r="L6" s="15">
        <v>0</v>
      </c>
      <c r="M6" s="15">
        <v>61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37</v>
      </c>
      <c r="T6" s="15">
        <v>0</v>
      </c>
      <c r="U6" s="15">
        <v>0</v>
      </c>
      <c r="V6" s="15">
        <v>57</v>
      </c>
      <c r="W6" s="15">
        <v>0</v>
      </c>
      <c r="X6" s="15">
        <v>8</v>
      </c>
      <c r="Y6" s="15">
        <v>1</v>
      </c>
      <c r="Z6" s="15">
        <v>19</v>
      </c>
      <c r="AA6" s="15">
        <v>0</v>
      </c>
      <c r="AB6" s="15">
        <v>12</v>
      </c>
      <c r="AC6" s="15">
        <v>0</v>
      </c>
      <c r="AD6" s="38"/>
      <c r="AE6" s="1">
        <v>11</v>
      </c>
      <c r="AF6" s="88">
        <v>0</v>
      </c>
      <c r="AG6" s="1"/>
      <c r="AH6" s="25">
        <f t="shared" si="2"/>
        <v>344</v>
      </c>
      <c r="AI6" s="25">
        <f t="shared" si="3"/>
        <v>344</v>
      </c>
      <c r="AJ6" s="26" t="str">
        <f t="shared" si="1"/>
        <v>OK</v>
      </c>
      <c r="AK6" s="5"/>
    </row>
    <row r="7" spans="1:37" s="2" customFormat="1" ht="25.5" customHeight="1">
      <c r="A7" s="21" t="s">
        <v>28</v>
      </c>
      <c r="B7" s="34">
        <v>740</v>
      </c>
      <c r="C7" s="19">
        <v>346</v>
      </c>
      <c r="D7" s="19">
        <v>9</v>
      </c>
      <c r="E7" s="19">
        <f>C7-D7</f>
        <v>337</v>
      </c>
      <c r="F7" s="15">
        <v>4</v>
      </c>
      <c r="G7" s="15">
        <v>7</v>
      </c>
      <c r="H7" s="15">
        <v>128</v>
      </c>
      <c r="I7" s="15">
        <v>3</v>
      </c>
      <c r="J7" s="15">
        <v>4</v>
      </c>
      <c r="K7" s="15">
        <v>1</v>
      </c>
      <c r="L7" s="15">
        <v>0</v>
      </c>
      <c r="M7" s="15">
        <v>44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36</v>
      </c>
      <c r="T7" s="15">
        <v>0</v>
      </c>
      <c r="U7" s="15">
        <v>1</v>
      </c>
      <c r="V7" s="15">
        <v>59</v>
      </c>
      <c r="W7" s="15">
        <v>0</v>
      </c>
      <c r="X7" s="15">
        <v>18</v>
      </c>
      <c r="Y7" s="15">
        <v>1</v>
      </c>
      <c r="Z7" s="15">
        <v>28</v>
      </c>
      <c r="AA7" s="15">
        <v>0</v>
      </c>
      <c r="AB7" s="15">
        <v>3</v>
      </c>
      <c r="AC7" s="15">
        <v>0</v>
      </c>
      <c r="AD7" s="38"/>
      <c r="AE7" s="1">
        <v>28</v>
      </c>
      <c r="AF7" s="88">
        <v>2</v>
      </c>
      <c r="AG7" s="1"/>
      <c r="AH7" s="25">
        <f t="shared" si="2"/>
        <v>337</v>
      </c>
      <c r="AI7" s="25">
        <f t="shared" si="3"/>
        <v>337</v>
      </c>
      <c r="AJ7" s="26" t="str">
        <f t="shared" si="1"/>
        <v>OK</v>
      </c>
      <c r="AK7" s="5"/>
    </row>
    <row r="8" spans="1:37" s="2" customFormat="1" ht="25.5" customHeight="1">
      <c r="A8" s="21" t="s">
        <v>29</v>
      </c>
      <c r="B8" s="34">
        <v>715</v>
      </c>
      <c r="C8" s="19">
        <v>356</v>
      </c>
      <c r="D8" s="19">
        <v>10</v>
      </c>
      <c r="E8" s="19">
        <f t="shared" si="0"/>
        <v>346</v>
      </c>
      <c r="F8" s="15">
        <v>10</v>
      </c>
      <c r="G8" s="15">
        <v>11</v>
      </c>
      <c r="H8" s="15">
        <v>178</v>
      </c>
      <c r="I8" s="15">
        <v>8</v>
      </c>
      <c r="J8" s="15">
        <v>1</v>
      </c>
      <c r="K8" s="15">
        <v>1</v>
      </c>
      <c r="L8" s="15">
        <v>0</v>
      </c>
      <c r="M8" s="15">
        <v>35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32</v>
      </c>
      <c r="T8" s="15">
        <v>0</v>
      </c>
      <c r="U8" s="15">
        <v>0</v>
      </c>
      <c r="V8" s="15">
        <v>43</v>
      </c>
      <c r="W8" s="15">
        <v>0</v>
      </c>
      <c r="X8" s="15">
        <v>7</v>
      </c>
      <c r="Y8" s="15">
        <v>1</v>
      </c>
      <c r="Z8" s="15">
        <v>12</v>
      </c>
      <c r="AA8" s="15">
        <v>0</v>
      </c>
      <c r="AB8" s="15">
        <v>7</v>
      </c>
      <c r="AC8" s="15">
        <v>0</v>
      </c>
      <c r="AD8" s="38"/>
      <c r="AE8" s="1">
        <v>18</v>
      </c>
      <c r="AF8" s="88">
        <v>1</v>
      </c>
      <c r="AG8" s="1"/>
      <c r="AH8" s="25">
        <f t="shared" si="2"/>
        <v>346</v>
      </c>
      <c r="AI8" s="25">
        <f t="shared" si="3"/>
        <v>346</v>
      </c>
      <c r="AJ8" s="26" t="str">
        <f t="shared" si="1"/>
        <v>OK</v>
      </c>
      <c r="AK8" s="5"/>
    </row>
    <row r="9" spans="1:37" s="2" customFormat="1" ht="25.5" customHeight="1">
      <c r="A9" s="21" t="s">
        <v>30</v>
      </c>
      <c r="B9" s="34">
        <v>723</v>
      </c>
      <c r="C9" s="19">
        <v>348</v>
      </c>
      <c r="D9" s="19">
        <v>9</v>
      </c>
      <c r="E9" s="19">
        <f t="shared" si="0"/>
        <v>339</v>
      </c>
      <c r="F9" s="15">
        <v>9</v>
      </c>
      <c r="G9" s="15">
        <v>4</v>
      </c>
      <c r="H9" s="15">
        <v>146</v>
      </c>
      <c r="I9" s="15">
        <v>1</v>
      </c>
      <c r="J9" s="15">
        <v>1</v>
      </c>
      <c r="K9" s="15">
        <v>0</v>
      </c>
      <c r="L9" s="15">
        <v>0</v>
      </c>
      <c r="M9" s="15">
        <v>41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50</v>
      </c>
      <c r="T9" s="15">
        <v>0</v>
      </c>
      <c r="U9" s="15">
        <v>0</v>
      </c>
      <c r="V9" s="15">
        <v>50</v>
      </c>
      <c r="W9" s="15">
        <v>0</v>
      </c>
      <c r="X9" s="15">
        <v>8</v>
      </c>
      <c r="Y9" s="15">
        <v>0</v>
      </c>
      <c r="Z9" s="15">
        <v>23</v>
      </c>
      <c r="AA9" s="15">
        <v>0</v>
      </c>
      <c r="AB9" s="15">
        <v>6</v>
      </c>
      <c r="AC9" s="15">
        <v>0</v>
      </c>
      <c r="AD9" s="38"/>
      <c r="AE9" s="1">
        <v>22</v>
      </c>
      <c r="AF9" s="88">
        <v>0</v>
      </c>
      <c r="AG9" s="1"/>
      <c r="AH9" s="25">
        <f t="shared" si="2"/>
        <v>339</v>
      </c>
      <c r="AI9" s="25">
        <f t="shared" si="3"/>
        <v>339</v>
      </c>
      <c r="AJ9" s="26" t="str">
        <f t="shared" si="1"/>
        <v>OK</v>
      </c>
      <c r="AK9" s="5"/>
    </row>
    <row r="10" spans="1:36" ht="25.5" customHeight="1">
      <c r="A10" s="21" t="s">
        <v>31</v>
      </c>
      <c r="B10" s="34">
        <v>707</v>
      </c>
      <c r="C10" s="19">
        <v>340</v>
      </c>
      <c r="D10" s="19">
        <v>4</v>
      </c>
      <c r="E10" s="19">
        <f t="shared" si="0"/>
        <v>336</v>
      </c>
      <c r="F10" s="15">
        <v>4</v>
      </c>
      <c r="G10" s="15">
        <v>4</v>
      </c>
      <c r="H10" s="15">
        <v>139</v>
      </c>
      <c r="I10" s="15">
        <v>2</v>
      </c>
      <c r="J10" s="15">
        <v>4</v>
      </c>
      <c r="K10" s="15">
        <v>1</v>
      </c>
      <c r="L10" s="15">
        <v>0</v>
      </c>
      <c r="M10" s="15">
        <v>51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39</v>
      </c>
      <c r="T10" s="15">
        <v>0</v>
      </c>
      <c r="U10" s="15">
        <v>0</v>
      </c>
      <c r="V10" s="15">
        <v>55</v>
      </c>
      <c r="W10" s="15">
        <v>0</v>
      </c>
      <c r="X10" s="15">
        <v>11</v>
      </c>
      <c r="Y10" s="15">
        <v>1</v>
      </c>
      <c r="Z10" s="15">
        <v>16</v>
      </c>
      <c r="AA10" s="15">
        <v>0</v>
      </c>
      <c r="AB10" s="15">
        <v>9</v>
      </c>
      <c r="AC10" s="15">
        <v>0</v>
      </c>
      <c r="AD10" s="38"/>
      <c r="AE10" s="1">
        <v>18</v>
      </c>
      <c r="AF10" s="88">
        <v>0</v>
      </c>
      <c r="AG10" s="1"/>
      <c r="AH10" s="25">
        <f t="shared" si="2"/>
        <v>336</v>
      </c>
      <c r="AI10" s="25">
        <f t="shared" si="3"/>
        <v>336</v>
      </c>
      <c r="AJ10" s="26" t="str">
        <f t="shared" si="1"/>
        <v>OK</v>
      </c>
    </row>
    <row r="11" spans="1:37" s="2" customFormat="1" ht="25.5" customHeight="1">
      <c r="A11" s="21" t="s">
        <v>32</v>
      </c>
      <c r="B11" s="34">
        <v>766</v>
      </c>
      <c r="C11" s="19">
        <v>383</v>
      </c>
      <c r="D11" s="19">
        <v>9</v>
      </c>
      <c r="E11" s="19">
        <f>C11-D11</f>
        <v>374</v>
      </c>
      <c r="F11" s="15">
        <v>8</v>
      </c>
      <c r="G11" s="15">
        <v>4</v>
      </c>
      <c r="H11" s="15">
        <v>123</v>
      </c>
      <c r="I11" s="15">
        <v>3</v>
      </c>
      <c r="J11" s="15">
        <v>1</v>
      </c>
      <c r="K11" s="15">
        <v>0</v>
      </c>
      <c r="L11" s="15">
        <v>0</v>
      </c>
      <c r="M11" s="15">
        <v>59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49</v>
      </c>
      <c r="T11" s="15">
        <v>0</v>
      </c>
      <c r="U11" s="15">
        <v>0</v>
      </c>
      <c r="V11" s="15">
        <v>79</v>
      </c>
      <c r="W11" s="15">
        <v>0</v>
      </c>
      <c r="X11" s="15">
        <v>13</v>
      </c>
      <c r="Y11" s="15">
        <v>0</v>
      </c>
      <c r="Z11" s="15">
        <v>18</v>
      </c>
      <c r="AA11" s="15">
        <v>0</v>
      </c>
      <c r="AB11" s="15">
        <v>17</v>
      </c>
      <c r="AC11" s="15">
        <v>0</v>
      </c>
      <c r="AD11" s="38"/>
      <c r="AE11" s="1">
        <v>15</v>
      </c>
      <c r="AF11" s="88">
        <v>1</v>
      </c>
      <c r="AG11" s="1"/>
      <c r="AH11" s="25">
        <f t="shared" si="2"/>
        <v>374</v>
      </c>
      <c r="AI11" s="25">
        <f t="shared" si="3"/>
        <v>374</v>
      </c>
      <c r="AJ11" s="26" t="str">
        <f t="shared" si="1"/>
        <v>OK</v>
      </c>
      <c r="AK11" s="5"/>
    </row>
    <row r="12" spans="1:37" s="2" customFormat="1" ht="41.25" customHeight="1">
      <c r="A12" s="12" t="s">
        <v>33</v>
      </c>
      <c r="B12" s="13">
        <f>SUM(B4:B11)</f>
        <v>6376</v>
      </c>
      <c r="C12" s="13">
        <f>SUM(C4:C11)</f>
        <v>3028</v>
      </c>
      <c r="D12" s="13">
        <f>SUM(D4:D11)</f>
        <v>100</v>
      </c>
      <c r="E12" s="13">
        <f>SUM(E4:E11)</f>
        <v>2928</v>
      </c>
      <c r="F12" s="13">
        <f aca="true" t="shared" si="4" ref="F12:X12">SUM(F4:F11)</f>
        <v>67</v>
      </c>
      <c r="G12" s="13">
        <f t="shared" si="4"/>
        <v>46</v>
      </c>
      <c r="H12" s="13">
        <f t="shared" si="4"/>
        <v>1125</v>
      </c>
      <c r="I12" s="13">
        <f t="shared" si="4"/>
        <v>24</v>
      </c>
      <c r="J12" s="13">
        <f t="shared" si="4"/>
        <v>21</v>
      </c>
      <c r="K12" s="13">
        <f t="shared" si="4"/>
        <v>12</v>
      </c>
      <c r="L12" s="13">
        <f t="shared" si="4"/>
        <v>0</v>
      </c>
      <c r="M12" s="13">
        <f t="shared" si="4"/>
        <v>452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</v>
      </c>
      <c r="S12" s="13">
        <f t="shared" si="4"/>
        <v>333</v>
      </c>
      <c r="T12" s="13">
        <f t="shared" si="4"/>
        <v>0</v>
      </c>
      <c r="U12" s="13">
        <f t="shared" si="4"/>
        <v>1</v>
      </c>
      <c r="V12" s="13">
        <f t="shared" si="4"/>
        <v>500</v>
      </c>
      <c r="W12" s="13">
        <f t="shared" si="4"/>
        <v>0</v>
      </c>
      <c r="X12" s="13">
        <f t="shared" si="4"/>
        <v>86</v>
      </c>
      <c r="Y12" s="13">
        <f>SUM(Y4:Y11)</f>
        <v>5</v>
      </c>
      <c r="Z12" s="13">
        <f>SUM(Z4:Z11)</f>
        <v>172</v>
      </c>
      <c r="AA12" s="13">
        <f>SUM(AA4:AA11)</f>
        <v>1</v>
      </c>
      <c r="AB12" s="13">
        <f>SUM(AB4:AB11)</f>
        <v>83</v>
      </c>
      <c r="AC12" s="13">
        <f>SUM(AC4:AC11)</f>
        <v>0</v>
      </c>
      <c r="AD12" s="38"/>
      <c r="AE12" s="39">
        <f>SUM(AE4:AE11)</f>
        <v>138</v>
      </c>
      <c r="AF12" s="39">
        <f>SUM(AF4:AF11)</f>
        <v>5</v>
      </c>
      <c r="AG12" s="1"/>
      <c r="AH12" s="27">
        <f>SUM(F12:AC12)</f>
        <v>2928</v>
      </c>
      <c r="AI12" s="27">
        <f>E12</f>
        <v>2928</v>
      </c>
      <c r="AJ12" s="27" t="str">
        <f t="shared" si="1"/>
        <v>OK</v>
      </c>
      <c r="AK12" s="5"/>
    </row>
    <row r="13" spans="1:37" s="2" customFormat="1" ht="25.5" customHeight="1">
      <c r="A13" s="21" t="s">
        <v>34</v>
      </c>
      <c r="B13" s="34">
        <v>1123</v>
      </c>
      <c r="C13" s="19">
        <v>500</v>
      </c>
      <c r="D13" s="19">
        <v>26</v>
      </c>
      <c r="E13" s="19">
        <f aca="true" t="shared" si="5" ref="E13:E19">C13-D13</f>
        <v>474</v>
      </c>
      <c r="F13" s="15">
        <v>17</v>
      </c>
      <c r="G13" s="15">
        <v>9</v>
      </c>
      <c r="H13" s="15">
        <v>126</v>
      </c>
      <c r="I13" s="15">
        <v>4</v>
      </c>
      <c r="J13" s="15">
        <v>5</v>
      </c>
      <c r="K13" s="15">
        <v>3</v>
      </c>
      <c r="L13" s="15">
        <v>0</v>
      </c>
      <c r="M13" s="15">
        <v>80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56</v>
      </c>
      <c r="T13" s="15">
        <v>0</v>
      </c>
      <c r="U13" s="15">
        <v>0</v>
      </c>
      <c r="V13" s="15">
        <v>69</v>
      </c>
      <c r="W13" s="15">
        <v>0</v>
      </c>
      <c r="X13" s="15">
        <v>21</v>
      </c>
      <c r="Y13" s="15">
        <v>0</v>
      </c>
      <c r="Z13" s="15">
        <v>53</v>
      </c>
      <c r="AA13" s="15">
        <v>0</v>
      </c>
      <c r="AB13" s="15">
        <v>31</v>
      </c>
      <c r="AC13" s="15">
        <v>0</v>
      </c>
      <c r="AD13" s="38"/>
      <c r="AE13" s="40">
        <v>13</v>
      </c>
      <c r="AF13" s="88">
        <v>1</v>
      </c>
      <c r="AG13" s="1"/>
      <c r="AH13" s="25">
        <f t="shared" si="2"/>
        <v>474</v>
      </c>
      <c r="AI13" s="25">
        <f aca="true" t="shared" si="6" ref="AI13:AI19">E13</f>
        <v>474</v>
      </c>
      <c r="AJ13" s="28" t="str">
        <f t="shared" si="1"/>
        <v>OK</v>
      </c>
      <c r="AK13" s="5"/>
    </row>
    <row r="14" spans="1:37" s="2" customFormat="1" ht="25.5" customHeight="1">
      <c r="A14" s="21" t="s">
        <v>35</v>
      </c>
      <c r="B14" s="34">
        <v>978</v>
      </c>
      <c r="C14" s="19">
        <v>403</v>
      </c>
      <c r="D14" s="19">
        <v>15</v>
      </c>
      <c r="E14" s="19">
        <f t="shared" si="5"/>
        <v>388</v>
      </c>
      <c r="F14" s="15">
        <v>11</v>
      </c>
      <c r="G14" s="15">
        <v>15</v>
      </c>
      <c r="H14" s="15">
        <v>109</v>
      </c>
      <c r="I14" s="15">
        <v>3</v>
      </c>
      <c r="J14" s="15">
        <v>2</v>
      </c>
      <c r="K14" s="15">
        <v>5</v>
      </c>
      <c r="L14" s="15">
        <v>0</v>
      </c>
      <c r="M14" s="15">
        <v>58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53</v>
      </c>
      <c r="T14" s="15">
        <v>0</v>
      </c>
      <c r="U14" s="15">
        <v>0</v>
      </c>
      <c r="V14" s="15">
        <v>64</v>
      </c>
      <c r="W14" s="15">
        <v>0</v>
      </c>
      <c r="X14" s="15">
        <v>20</v>
      </c>
      <c r="Y14" s="15">
        <v>0</v>
      </c>
      <c r="Z14" s="15">
        <v>31</v>
      </c>
      <c r="AA14" s="15">
        <v>0</v>
      </c>
      <c r="AB14" s="15">
        <v>17</v>
      </c>
      <c r="AC14" s="15">
        <v>0</v>
      </c>
      <c r="AD14" s="38"/>
      <c r="AE14" s="40">
        <v>13</v>
      </c>
      <c r="AF14" s="88">
        <v>2</v>
      </c>
      <c r="AG14" s="1"/>
      <c r="AH14" s="25">
        <f t="shared" si="2"/>
        <v>388</v>
      </c>
      <c r="AI14" s="25">
        <f t="shared" si="6"/>
        <v>388</v>
      </c>
      <c r="AJ14" s="28" t="str">
        <f t="shared" si="1"/>
        <v>OK</v>
      </c>
      <c r="AK14" s="5"/>
    </row>
    <row r="15" spans="1:37" s="2" customFormat="1" ht="25.5" customHeight="1">
      <c r="A15" s="21" t="s">
        <v>36</v>
      </c>
      <c r="B15" s="34">
        <v>969</v>
      </c>
      <c r="C15" s="19">
        <v>360</v>
      </c>
      <c r="D15" s="19">
        <v>19</v>
      </c>
      <c r="E15" s="19">
        <f t="shared" si="5"/>
        <v>341</v>
      </c>
      <c r="F15" s="15">
        <v>5</v>
      </c>
      <c r="G15" s="15">
        <v>3</v>
      </c>
      <c r="H15" s="15">
        <v>77</v>
      </c>
      <c r="I15" s="15">
        <v>1</v>
      </c>
      <c r="J15" s="15">
        <v>4</v>
      </c>
      <c r="K15" s="15">
        <v>2</v>
      </c>
      <c r="L15" s="15">
        <v>0</v>
      </c>
      <c r="M15" s="15">
        <v>49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48</v>
      </c>
      <c r="T15" s="15">
        <v>0</v>
      </c>
      <c r="U15" s="15">
        <v>0</v>
      </c>
      <c r="V15" s="15">
        <v>76</v>
      </c>
      <c r="W15" s="15">
        <v>0</v>
      </c>
      <c r="X15" s="15">
        <v>13</v>
      </c>
      <c r="Y15" s="15">
        <v>1</v>
      </c>
      <c r="Z15" s="15">
        <v>41</v>
      </c>
      <c r="AA15" s="15">
        <v>0</v>
      </c>
      <c r="AB15" s="15">
        <v>21</v>
      </c>
      <c r="AC15" s="15">
        <v>0</v>
      </c>
      <c r="AD15" s="38"/>
      <c r="AE15" s="40">
        <v>7</v>
      </c>
      <c r="AF15" s="88">
        <v>0</v>
      </c>
      <c r="AG15" s="1"/>
      <c r="AH15" s="25">
        <f t="shared" si="2"/>
        <v>341</v>
      </c>
      <c r="AI15" s="25">
        <f t="shared" si="6"/>
        <v>341</v>
      </c>
      <c r="AJ15" s="28" t="str">
        <f t="shared" si="1"/>
        <v>OK</v>
      </c>
      <c r="AK15" s="5"/>
    </row>
    <row r="16" spans="1:37" s="2" customFormat="1" ht="25.5" customHeight="1">
      <c r="A16" s="21" t="s">
        <v>37</v>
      </c>
      <c r="B16" s="34">
        <v>969</v>
      </c>
      <c r="C16" s="19">
        <v>440</v>
      </c>
      <c r="D16" s="19">
        <v>15</v>
      </c>
      <c r="E16" s="19">
        <f t="shared" si="5"/>
        <v>425</v>
      </c>
      <c r="F16" s="15">
        <v>15</v>
      </c>
      <c r="G16" s="15">
        <v>3</v>
      </c>
      <c r="H16" s="15">
        <v>105</v>
      </c>
      <c r="I16" s="15">
        <v>3</v>
      </c>
      <c r="J16" s="15">
        <v>6</v>
      </c>
      <c r="K16" s="15">
        <v>1</v>
      </c>
      <c r="L16" s="15">
        <v>0</v>
      </c>
      <c r="M16" s="15">
        <v>68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48</v>
      </c>
      <c r="T16" s="15">
        <v>0</v>
      </c>
      <c r="U16" s="15">
        <v>0</v>
      </c>
      <c r="V16" s="15">
        <v>82</v>
      </c>
      <c r="W16" s="15">
        <v>0</v>
      </c>
      <c r="X16" s="15">
        <v>25</v>
      </c>
      <c r="Y16" s="15">
        <v>1</v>
      </c>
      <c r="Z16" s="15">
        <v>54</v>
      </c>
      <c r="AA16" s="15">
        <v>0</v>
      </c>
      <c r="AB16" s="15">
        <v>14</v>
      </c>
      <c r="AC16" s="15">
        <v>0</v>
      </c>
      <c r="AD16" s="38"/>
      <c r="AE16" s="40">
        <v>16</v>
      </c>
      <c r="AF16" s="88">
        <v>3</v>
      </c>
      <c r="AG16" s="1"/>
      <c r="AH16" s="25">
        <f t="shared" si="2"/>
        <v>425</v>
      </c>
      <c r="AI16" s="25">
        <f t="shared" si="6"/>
        <v>425</v>
      </c>
      <c r="AJ16" s="28" t="str">
        <f t="shared" si="1"/>
        <v>OK</v>
      </c>
      <c r="AK16" s="5"/>
    </row>
    <row r="17" spans="1:36" ht="25.5" customHeight="1">
      <c r="A17" s="21" t="s">
        <v>38</v>
      </c>
      <c r="B17" s="34">
        <v>862</v>
      </c>
      <c r="C17" s="19">
        <v>407</v>
      </c>
      <c r="D17" s="19">
        <v>18</v>
      </c>
      <c r="E17" s="19">
        <f t="shared" si="5"/>
        <v>389</v>
      </c>
      <c r="F17" s="15">
        <v>18</v>
      </c>
      <c r="G17" s="15">
        <v>6</v>
      </c>
      <c r="H17" s="15">
        <v>158</v>
      </c>
      <c r="I17" s="15">
        <v>4</v>
      </c>
      <c r="J17" s="15">
        <v>2</v>
      </c>
      <c r="K17" s="15">
        <v>0</v>
      </c>
      <c r="L17" s="15">
        <v>0</v>
      </c>
      <c r="M17" s="15">
        <v>51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31</v>
      </c>
      <c r="T17" s="15">
        <v>0</v>
      </c>
      <c r="U17" s="15">
        <v>0</v>
      </c>
      <c r="V17" s="15">
        <v>62</v>
      </c>
      <c r="W17" s="15">
        <v>0</v>
      </c>
      <c r="X17" s="15">
        <v>16</v>
      </c>
      <c r="Y17" s="15">
        <v>0</v>
      </c>
      <c r="Z17" s="15">
        <v>28</v>
      </c>
      <c r="AA17" s="15">
        <v>0</v>
      </c>
      <c r="AB17" s="15">
        <v>12</v>
      </c>
      <c r="AC17" s="15">
        <v>0</v>
      </c>
      <c r="AD17" s="38"/>
      <c r="AE17" s="40">
        <v>36</v>
      </c>
      <c r="AF17" s="88">
        <v>0</v>
      </c>
      <c r="AG17" s="1"/>
      <c r="AH17" s="25">
        <f t="shared" si="2"/>
        <v>389</v>
      </c>
      <c r="AI17" s="25">
        <f t="shared" si="6"/>
        <v>389</v>
      </c>
      <c r="AJ17" s="28" t="str">
        <f t="shared" si="1"/>
        <v>OK</v>
      </c>
    </row>
    <row r="18" spans="1:37" s="2" customFormat="1" ht="25.5" customHeight="1">
      <c r="A18" s="21" t="s">
        <v>39</v>
      </c>
      <c r="B18" s="34">
        <v>1053</v>
      </c>
      <c r="C18" s="19">
        <v>514</v>
      </c>
      <c r="D18" s="19">
        <v>27</v>
      </c>
      <c r="E18" s="19">
        <f t="shared" si="5"/>
        <v>487</v>
      </c>
      <c r="F18" s="15">
        <v>15</v>
      </c>
      <c r="G18" s="15">
        <v>8</v>
      </c>
      <c r="H18" s="15">
        <v>130</v>
      </c>
      <c r="I18" s="15">
        <v>1</v>
      </c>
      <c r="J18" s="15">
        <v>8</v>
      </c>
      <c r="K18" s="15">
        <v>2</v>
      </c>
      <c r="L18" s="15">
        <v>0</v>
      </c>
      <c r="M18" s="15">
        <v>87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54</v>
      </c>
      <c r="T18" s="15">
        <v>0</v>
      </c>
      <c r="U18" s="15">
        <v>0</v>
      </c>
      <c r="V18" s="15">
        <v>106</v>
      </c>
      <c r="W18" s="15">
        <v>0</v>
      </c>
      <c r="X18" s="15">
        <v>17</v>
      </c>
      <c r="Y18" s="15">
        <v>0</v>
      </c>
      <c r="Z18" s="15">
        <v>39</v>
      </c>
      <c r="AA18" s="15">
        <v>0</v>
      </c>
      <c r="AB18" s="15">
        <v>20</v>
      </c>
      <c r="AC18" s="15">
        <v>0</v>
      </c>
      <c r="AD18" s="38"/>
      <c r="AE18" s="40">
        <v>15</v>
      </c>
      <c r="AF18" s="88">
        <v>0</v>
      </c>
      <c r="AG18" s="1"/>
      <c r="AH18" s="25">
        <f t="shared" si="2"/>
        <v>487</v>
      </c>
      <c r="AI18" s="25">
        <f t="shared" si="6"/>
        <v>487</v>
      </c>
      <c r="AJ18" s="28" t="str">
        <f t="shared" si="1"/>
        <v>OK</v>
      </c>
      <c r="AK18" s="5"/>
    </row>
    <row r="19" spans="1:37" s="2" customFormat="1" ht="25.5" customHeight="1">
      <c r="A19" s="21" t="s">
        <v>40</v>
      </c>
      <c r="B19" s="34">
        <v>726</v>
      </c>
      <c r="C19" s="19">
        <v>271</v>
      </c>
      <c r="D19" s="19">
        <v>12</v>
      </c>
      <c r="E19" s="19">
        <f t="shared" si="5"/>
        <v>259</v>
      </c>
      <c r="F19" s="15">
        <v>14</v>
      </c>
      <c r="G19" s="15">
        <v>4</v>
      </c>
      <c r="H19" s="15">
        <v>65</v>
      </c>
      <c r="I19" s="15">
        <v>1</v>
      </c>
      <c r="J19" s="15">
        <v>3</v>
      </c>
      <c r="K19" s="15">
        <v>6</v>
      </c>
      <c r="L19" s="15">
        <v>0</v>
      </c>
      <c r="M19" s="15">
        <v>59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23</v>
      </c>
      <c r="T19" s="15">
        <v>0</v>
      </c>
      <c r="U19" s="15">
        <v>1</v>
      </c>
      <c r="V19" s="15">
        <v>42</v>
      </c>
      <c r="W19" s="15">
        <v>0</v>
      </c>
      <c r="X19" s="15">
        <v>15</v>
      </c>
      <c r="Y19" s="15">
        <v>0</v>
      </c>
      <c r="Z19" s="15">
        <v>10</v>
      </c>
      <c r="AA19" s="15">
        <v>0</v>
      </c>
      <c r="AB19" s="15">
        <v>16</v>
      </c>
      <c r="AC19" s="15">
        <v>0</v>
      </c>
      <c r="AD19" s="38"/>
      <c r="AE19" s="40">
        <v>5</v>
      </c>
      <c r="AF19" s="88">
        <v>0</v>
      </c>
      <c r="AG19" s="1"/>
      <c r="AH19" s="25">
        <f t="shared" si="2"/>
        <v>259</v>
      </c>
      <c r="AI19" s="25">
        <f t="shared" si="6"/>
        <v>259</v>
      </c>
      <c r="AJ19" s="28" t="str">
        <f t="shared" si="1"/>
        <v>OK</v>
      </c>
      <c r="AK19" s="5"/>
    </row>
    <row r="20" spans="1:37" s="1" customFormat="1" ht="40.5" customHeight="1">
      <c r="A20" s="12" t="s">
        <v>41</v>
      </c>
      <c r="B20" s="13">
        <f>SUM(B13:B19)</f>
        <v>6680</v>
      </c>
      <c r="C20" s="13">
        <f>SUM(C13:C19)</f>
        <v>2895</v>
      </c>
      <c r="D20" s="13">
        <f>SUM(D13:D19)</f>
        <v>132</v>
      </c>
      <c r="E20" s="14">
        <f>SUM(E13:E19)</f>
        <v>2763</v>
      </c>
      <c r="F20" s="14">
        <f aca="true" t="shared" si="7" ref="F20:W20">SUM(F13:F19)</f>
        <v>95</v>
      </c>
      <c r="G20" s="14">
        <f t="shared" si="7"/>
        <v>48</v>
      </c>
      <c r="H20" s="14">
        <f t="shared" si="7"/>
        <v>770</v>
      </c>
      <c r="I20" s="14">
        <f t="shared" si="7"/>
        <v>17</v>
      </c>
      <c r="J20" s="14">
        <f t="shared" si="7"/>
        <v>30</v>
      </c>
      <c r="K20" s="14">
        <f t="shared" si="7"/>
        <v>19</v>
      </c>
      <c r="L20" s="14">
        <f t="shared" si="7"/>
        <v>0</v>
      </c>
      <c r="M20" s="14">
        <f t="shared" si="7"/>
        <v>452</v>
      </c>
      <c r="N20" s="14">
        <f t="shared" si="7"/>
        <v>0</v>
      </c>
      <c r="O20" s="14">
        <f t="shared" si="7"/>
        <v>0</v>
      </c>
      <c r="P20" s="14">
        <f t="shared" si="7"/>
        <v>0</v>
      </c>
      <c r="Q20" s="14">
        <f t="shared" si="7"/>
        <v>0</v>
      </c>
      <c r="R20" s="14">
        <f t="shared" si="7"/>
        <v>1</v>
      </c>
      <c r="S20" s="14">
        <f t="shared" si="7"/>
        <v>313</v>
      </c>
      <c r="T20" s="14">
        <f t="shared" si="7"/>
        <v>0</v>
      </c>
      <c r="U20" s="14">
        <f t="shared" si="7"/>
        <v>1</v>
      </c>
      <c r="V20" s="14">
        <f t="shared" si="7"/>
        <v>501</v>
      </c>
      <c r="W20" s="14">
        <f t="shared" si="7"/>
        <v>0</v>
      </c>
      <c r="X20" s="14">
        <f aca="true" t="shared" si="8" ref="X20:AC20">SUM(X13:X19)</f>
        <v>127</v>
      </c>
      <c r="Y20" s="14">
        <f t="shared" si="8"/>
        <v>2</v>
      </c>
      <c r="Z20" s="14">
        <f t="shared" si="8"/>
        <v>256</v>
      </c>
      <c r="AA20" s="14">
        <f t="shared" si="8"/>
        <v>0</v>
      </c>
      <c r="AB20" s="14">
        <f t="shared" si="8"/>
        <v>131</v>
      </c>
      <c r="AC20" s="14">
        <f t="shared" si="8"/>
        <v>0</v>
      </c>
      <c r="AD20" s="38"/>
      <c r="AE20" s="39">
        <f>SUM(AE13:AE19)</f>
        <v>105</v>
      </c>
      <c r="AF20" s="39">
        <f>SUM(AF13:AF19)</f>
        <v>6</v>
      </c>
      <c r="AH20" s="27">
        <f>SUM(F20:AC20)</f>
        <v>2763</v>
      </c>
      <c r="AI20" s="27">
        <f>E20</f>
        <v>2763</v>
      </c>
      <c r="AJ20" s="27" t="str">
        <f t="shared" si="1"/>
        <v>OK</v>
      </c>
      <c r="AK20" s="5"/>
    </row>
    <row r="21" spans="1:37" s="1" customFormat="1" ht="24.75" customHeight="1">
      <c r="A21" s="16" t="s">
        <v>44</v>
      </c>
      <c r="B21" s="35">
        <v>599</v>
      </c>
      <c r="C21" s="17">
        <v>311</v>
      </c>
      <c r="D21" s="17">
        <v>12</v>
      </c>
      <c r="E21" s="19">
        <f>C21-D21</f>
        <v>299</v>
      </c>
      <c r="F21" s="18">
        <v>13</v>
      </c>
      <c r="G21" s="18">
        <v>4</v>
      </c>
      <c r="H21" s="18">
        <v>83</v>
      </c>
      <c r="I21" s="18">
        <v>2</v>
      </c>
      <c r="J21" s="18">
        <v>3</v>
      </c>
      <c r="K21" s="18">
        <v>2</v>
      </c>
      <c r="L21" s="18">
        <v>0</v>
      </c>
      <c r="M21" s="18">
        <v>58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30</v>
      </c>
      <c r="T21" s="18">
        <v>0</v>
      </c>
      <c r="U21" s="18">
        <v>0</v>
      </c>
      <c r="V21" s="18">
        <v>59</v>
      </c>
      <c r="W21" s="18">
        <v>0</v>
      </c>
      <c r="X21" s="18">
        <v>18</v>
      </c>
      <c r="Y21" s="18">
        <v>0</v>
      </c>
      <c r="Z21" s="18">
        <v>14</v>
      </c>
      <c r="AA21" s="18">
        <v>0</v>
      </c>
      <c r="AB21" s="18">
        <v>13</v>
      </c>
      <c r="AC21" s="18">
        <v>0</v>
      </c>
      <c r="AD21" s="38"/>
      <c r="AE21" s="41">
        <v>7</v>
      </c>
      <c r="AF21" s="88">
        <v>0</v>
      </c>
      <c r="AH21" s="25">
        <f t="shared" si="2"/>
        <v>299</v>
      </c>
      <c r="AI21" s="25">
        <f>E21</f>
        <v>299</v>
      </c>
      <c r="AJ21" s="26" t="str">
        <f t="shared" si="1"/>
        <v>OK</v>
      </c>
      <c r="AK21" s="5"/>
    </row>
    <row r="22" spans="1:36" ht="24.75" customHeight="1">
      <c r="A22" s="16" t="s">
        <v>45</v>
      </c>
      <c r="B22" s="35">
        <v>1042</v>
      </c>
      <c r="C22" s="19">
        <v>483</v>
      </c>
      <c r="D22" s="19">
        <v>30</v>
      </c>
      <c r="E22" s="19">
        <f>C22-D22</f>
        <v>453</v>
      </c>
      <c r="F22" s="15">
        <v>10</v>
      </c>
      <c r="G22" s="15">
        <v>10</v>
      </c>
      <c r="H22" s="15">
        <v>102</v>
      </c>
      <c r="I22" s="15">
        <v>4</v>
      </c>
      <c r="J22" s="15">
        <v>6</v>
      </c>
      <c r="K22" s="15">
        <v>6</v>
      </c>
      <c r="L22" s="15">
        <v>0</v>
      </c>
      <c r="M22" s="15">
        <v>75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45</v>
      </c>
      <c r="T22" s="15">
        <v>0</v>
      </c>
      <c r="U22" s="15">
        <v>3</v>
      </c>
      <c r="V22" s="15">
        <v>99</v>
      </c>
      <c r="W22" s="15">
        <v>0</v>
      </c>
      <c r="X22" s="15">
        <v>22</v>
      </c>
      <c r="Y22" s="15">
        <v>0</v>
      </c>
      <c r="Z22" s="15">
        <v>46</v>
      </c>
      <c r="AA22" s="15">
        <v>0</v>
      </c>
      <c r="AB22" s="15">
        <v>25</v>
      </c>
      <c r="AC22" s="15">
        <v>0</v>
      </c>
      <c r="AD22" s="38"/>
      <c r="AE22" s="41">
        <v>11</v>
      </c>
      <c r="AF22" s="88">
        <v>0</v>
      </c>
      <c r="AG22" s="1"/>
      <c r="AH22" s="25">
        <f t="shared" si="2"/>
        <v>453</v>
      </c>
      <c r="AI22" s="25">
        <f>E22</f>
        <v>453</v>
      </c>
      <c r="AJ22" s="26" t="str">
        <f t="shared" si="1"/>
        <v>OK</v>
      </c>
    </row>
    <row r="23" spans="1:37" s="1" customFormat="1" ht="40.5">
      <c r="A23" s="12" t="s">
        <v>43</v>
      </c>
      <c r="B23" s="13">
        <f>SUM(B21:B22)</f>
        <v>1641</v>
      </c>
      <c r="C23" s="13">
        <f aca="true" t="shared" si="9" ref="C23:X23">SUM(C21:C22)</f>
        <v>794</v>
      </c>
      <c r="D23" s="13">
        <f t="shared" si="9"/>
        <v>42</v>
      </c>
      <c r="E23" s="13">
        <f t="shared" si="9"/>
        <v>752</v>
      </c>
      <c r="F23" s="13">
        <f t="shared" si="9"/>
        <v>23</v>
      </c>
      <c r="G23" s="13">
        <f t="shared" si="9"/>
        <v>14</v>
      </c>
      <c r="H23" s="13">
        <f t="shared" si="9"/>
        <v>185</v>
      </c>
      <c r="I23" s="13">
        <f t="shared" si="9"/>
        <v>6</v>
      </c>
      <c r="J23" s="13">
        <f t="shared" si="9"/>
        <v>9</v>
      </c>
      <c r="K23" s="13">
        <f t="shared" si="9"/>
        <v>8</v>
      </c>
      <c r="L23" s="13">
        <f t="shared" si="9"/>
        <v>0</v>
      </c>
      <c r="M23" s="13">
        <f t="shared" si="9"/>
        <v>133</v>
      </c>
      <c r="N23" s="13">
        <f t="shared" si="9"/>
        <v>0</v>
      </c>
      <c r="O23" s="13">
        <f t="shared" si="9"/>
        <v>0</v>
      </c>
      <c r="P23" s="13">
        <f t="shared" si="9"/>
        <v>0</v>
      </c>
      <c r="Q23" s="13">
        <f t="shared" si="9"/>
        <v>0</v>
      </c>
      <c r="R23" s="13">
        <f t="shared" si="9"/>
        <v>0</v>
      </c>
      <c r="S23" s="13">
        <f t="shared" si="9"/>
        <v>75</v>
      </c>
      <c r="T23" s="13">
        <f t="shared" si="9"/>
        <v>0</v>
      </c>
      <c r="U23" s="13">
        <f t="shared" si="9"/>
        <v>3</v>
      </c>
      <c r="V23" s="13">
        <f t="shared" si="9"/>
        <v>158</v>
      </c>
      <c r="W23" s="13">
        <f t="shared" si="9"/>
        <v>0</v>
      </c>
      <c r="X23" s="13">
        <f t="shared" si="9"/>
        <v>40</v>
      </c>
      <c r="Y23" s="13">
        <f>SUM(Y21:Y22)</f>
        <v>0</v>
      </c>
      <c r="Z23" s="13">
        <f>SUM(Z21:Z22)</f>
        <v>60</v>
      </c>
      <c r="AA23" s="13">
        <f>SUM(AA21:AA22)</f>
        <v>0</v>
      </c>
      <c r="AB23" s="13">
        <f>SUM(AB21:AB22)</f>
        <v>38</v>
      </c>
      <c r="AC23" s="13">
        <f>SUM(AC21:AC22)</f>
        <v>0</v>
      </c>
      <c r="AD23" s="38"/>
      <c r="AE23" s="39">
        <f>SUM(AE21:AE22)</f>
        <v>18</v>
      </c>
      <c r="AF23" s="39">
        <f>SUM(AF21:AF22)</f>
        <v>0</v>
      </c>
      <c r="AH23" s="27">
        <f>SUM(F23:AC23)</f>
        <v>752</v>
      </c>
      <c r="AI23" s="27">
        <f>E23</f>
        <v>752</v>
      </c>
      <c r="AJ23" s="27" t="str">
        <f t="shared" si="1"/>
        <v>OK</v>
      </c>
      <c r="AK23" s="5"/>
    </row>
    <row r="24" spans="1:37" s="1" customFormat="1" ht="42" thickBot="1">
      <c r="A24" s="6" t="s">
        <v>42</v>
      </c>
      <c r="B24" s="7">
        <f>B12+B20+B23</f>
        <v>14697</v>
      </c>
      <c r="C24" s="7">
        <f aca="true" t="shared" si="10" ref="C24:W24">C12+C20+C23</f>
        <v>6717</v>
      </c>
      <c r="D24" s="7">
        <f t="shared" si="10"/>
        <v>274</v>
      </c>
      <c r="E24" s="7">
        <f t="shared" si="10"/>
        <v>6443</v>
      </c>
      <c r="F24" s="7">
        <f t="shared" si="10"/>
        <v>185</v>
      </c>
      <c r="G24" s="7">
        <f t="shared" si="10"/>
        <v>108</v>
      </c>
      <c r="H24" s="7">
        <f t="shared" si="10"/>
        <v>2080</v>
      </c>
      <c r="I24" s="7">
        <f t="shared" si="10"/>
        <v>47</v>
      </c>
      <c r="J24" s="7">
        <f t="shared" si="10"/>
        <v>60</v>
      </c>
      <c r="K24" s="7">
        <f t="shared" si="10"/>
        <v>39</v>
      </c>
      <c r="L24" s="7">
        <f t="shared" si="10"/>
        <v>0</v>
      </c>
      <c r="M24" s="7">
        <f t="shared" si="10"/>
        <v>1037</v>
      </c>
      <c r="N24" s="7">
        <f t="shared" si="10"/>
        <v>0</v>
      </c>
      <c r="O24" s="7">
        <f t="shared" si="10"/>
        <v>0</v>
      </c>
      <c r="P24" s="7">
        <f t="shared" si="10"/>
        <v>0</v>
      </c>
      <c r="Q24" s="7">
        <f t="shared" si="10"/>
        <v>0</v>
      </c>
      <c r="R24" s="7">
        <f t="shared" si="10"/>
        <v>1</v>
      </c>
      <c r="S24" s="7">
        <f t="shared" si="10"/>
        <v>721</v>
      </c>
      <c r="T24" s="7">
        <f t="shared" si="10"/>
        <v>0</v>
      </c>
      <c r="U24" s="7">
        <f t="shared" si="10"/>
        <v>5</v>
      </c>
      <c r="V24" s="7">
        <f t="shared" si="10"/>
        <v>1159</v>
      </c>
      <c r="W24" s="7">
        <f t="shared" si="10"/>
        <v>0</v>
      </c>
      <c r="X24" s="7">
        <f aca="true" t="shared" si="11" ref="X24:AC24">X12+X20+X23</f>
        <v>253</v>
      </c>
      <c r="Y24" s="7">
        <f t="shared" si="11"/>
        <v>7</v>
      </c>
      <c r="Z24" s="7">
        <f t="shared" si="11"/>
        <v>488</v>
      </c>
      <c r="AA24" s="7">
        <f t="shared" si="11"/>
        <v>1</v>
      </c>
      <c r="AB24" s="7">
        <f t="shared" si="11"/>
        <v>252</v>
      </c>
      <c r="AC24" s="7">
        <f t="shared" si="11"/>
        <v>0</v>
      </c>
      <c r="AD24" s="38"/>
      <c r="AE24" s="42">
        <f>SUM(AE12+AE20+AE23)</f>
        <v>261</v>
      </c>
      <c r="AF24" s="42">
        <f>SUM(AF12+AF20+AF23)</f>
        <v>11</v>
      </c>
      <c r="AH24" s="29">
        <f>SUM(F24:AC24)</f>
        <v>6443</v>
      </c>
      <c r="AI24" s="29">
        <f>E24</f>
        <v>6443</v>
      </c>
      <c r="AJ24" s="30" t="str">
        <f t="shared" si="1"/>
        <v>OK</v>
      </c>
      <c r="AK24" s="5"/>
    </row>
    <row r="25" spans="3:36" ht="27" customHeight="1" thickBot="1">
      <c r="C25" s="45" t="s">
        <v>52</v>
      </c>
      <c r="D25" s="10"/>
      <c r="E25" s="8"/>
      <c r="F25" s="10">
        <f>F24/$E$24</f>
        <v>0.028713332298618655</v>
      </c>
      <c r="G25" s="10">
        <f aca="true" t="shared" si="12" ref="G25:L25">G24/$E$24</f>
        <v>0.016762377774328728</v>
      </c>
      <c r="H25" s="10">
        <f t="shared" si="12"/>
        <v>0.3228309793574422</v>
      </c>
      <c r="I25" s="10">
        <f t="shared" si="12"/>
        <v>0.00729473847586528</v>
      </c>
      <c r="J25" s="10">
        <f t="shared" si="12"/>
        <v>0.009312432096849293</v>
      </c>
      <c r="K25" s="10">
        <f t="shared" si="12"/>
        <v>0.006053080862952041</v>
      </c>
      <c r="L25" s="10">
        <f t="shared" si="12"/>
        <v>0</v>
      </c>
      <c r="M25" s="10">
        <f aca="true" t="shared" si="13" ref="M25:X25">M24/$E$24</f>
        <v>0.16094986807387862</v>
      </c>
      <c r="N25" s="10">
        <f t="shared" si="13"/>
        <v>0</v>
      </c>
      <c r="O25" s="10">
        <f t="shared" si="13"/>
        <v>0</v>
      </c>
      <c r="P25" s="10">
        <f t="shared" si="13"/>
        <v>0</v>
      </c>
      <c r="Q25" s="10">
        <f t="shared" si="13"/>
        <v>0</v>
      </c>
      <c r="R25" s="10">
        <f t="shared" si="13"/>
        <v>0.0001552072016141549</v>
      </c>
      <c r="S25" s="10">
        <f t="shared" si="13"/>
        <v>0.11190439236380569</v>
      </c>
      <c r="T25" s="10">
        <f t="shared" si="13"/>
        <v>0</v>
      </c>
      <c r="U25" s="10">
        <f t="shared" si="13"/>
        <v>0.0007760360080707744</v>
      </c>
      <c r="V25" s="10">
        <f t="shared" si="13"/>
        <v>0.17988514667080552</v>
      </c>
      <c r="W25" s="10">
        <f t="shared" si="13"/>
        <v>0</v>
      </c>
      <c r="X25" s="10">
        <f t="shared" si="13"/>
        <v>0.03926742200838119</v>
      </c>
      <c r="Y25" s="10">
        <f>Y24/$E$24</f>
        <v>0.0010864504112990843</v>
      </c>
      <c r="Z25" s="10">
        <f>Z24/$E$24</f>
        <v>0.07574111438770759</v>
      </c>
      <c r="AA25" s="10">
        <f>AA24/$E$24</f>
        <v>0.0001552072016141549</v>
      </c>
      <c r="AB25" s="10">
        <f>AB24/$E$24</f>
        <v>0.039112214806767034</v>
      </c>
      <c r="AC25" s="10">
        <f>AC24/$E$24</f>
        <v>0</v>
      </c>
      <c r="AD25" s="38"/>
      <c r="AE25" s="31">
        <f>SUM(F25:AD25)</f>
        <v>0.9999999999999998</v>
      </c>
      <c r="AF25" s="32"/>
      <c r="AG25" s="1"/>
      <c r="AH25" s="31"/>
      <c r="AI25" s="32"/>
      <c r="AJ25" s="31"/>
    </row>
    <row r="26" spans="1:34" ht="18.75" thickBot="1">
      <c r="A26" s="43"/>
      <c r="B26" s="44" t="s">
        <v>46</v>
      </c>
      <c r="C26" s="9">
        <f>C24/B24</f>
        <v>0.4570320473566034</v>
      </c>
      <c r="F26" s="11"/>
      <c r="AD26" s="38"/>
      <c r="AG26" s="1"/>
      <c r="AH26" s="33"/>
    </row>
    <row r="27" spans="30:33" ht="18">
      <c r="AD27" s="38"/>
      <c r="AG27" s="1"/>
    </row>
    <row r="28" spans="30:33" ht="18">
      <c r="AD28" s="38"/>
      <c r="AG28" s="1"/>
    </row>
    <row r="29" spans="30:33" ht="18">
      <c r="AD29" s="38"/>
      <c r="AG29" s="1"/>
    </row>
    <row r="30" spans="26:33" ht="18">
      <c r="Z30" s="1"/>
      <c r="AD30" s="38"/>
      <c r="AG30" s="1"/>
    </row>
    <row r="31" spans="26:33" ht="12.75">
      <c r="Z31" s="1"/>
      <c r="AG31" s="1"/>
    </row>
    <row r="32" ht="12.75">
      <c r="Z32" s="1"/>
    </row>
  </sheetData>
  <mergeCells count="27">
    <mergeCell ref="AA2:AA3"/>
    <mergeCell ref="AB2:AB3"/>
    <mergeCell ref="AC2:AC3"/>
    <mergeCell ref="U2:U3"/>
    <mergeCell ref="V2:V3"/>
    <mergeCell ref="W2:W3"/>
    <mergeCell ref="X2:X3"/>
    <mergeCell ref="Y2:Y3"/>
    <mergeCell ref="Z2:Z3"/>
    <mergeCell ref="AH2:AJ2"/>
    <mergeCell ref="AE2:AE3"/>
    <mergeCell ref="AF2:AF3"/>
    <mergeCell ref="J2:J3"/>
    <mergeCell ref="K2:K3"/>
    <mergeCell ref="L2:L3"/>
    <mergeCell ref="P2:P3"/>
    <mergeCell ref="M2:M3"/>
    <mergeCell ref="N2:N3"/>
    <mergeCell ref="O2:O3"/>
    <mergeCell ref="F2:F3"/>
    <mergeCell ref="G2:G3"/>
    <mergeCell ref="H2:H3"/>
    <mergeCell ref="I2:I3"/>
    <mergeCell ref="Q2:Q3"/>
    <mergeCell ref="R2:R3"/>
    <mergeCell ref="S2:S3"/>
    <mergeCell ref="T2:T3"/>
  </mergeCells>
  <printOptions verticalCentered="1"/>
  <pageMargins left="0.1968503937007874" right="0.15748031496062992" top="0.4330708661417323" bottom="0.31496062992125984" header="0.1968503937007874" footer="0.15748031496062992"/>
  <pageSetup horizontalDpi="300" verticalDpi="300" orientation="landscape" pageOrder="overThenDown" paperSize="9" scale="65" r:id="rId1"/>
  <headerFooter alignWithMargins="0">
    <oddHeader>&amp;L&amp;"Arial Narrow,Gras"MAIRIE de RODEZ
Direction générale des services&amp;"Arial Narrow,Normal"
Service Population&amp;C&amp;"Arial Narrow,Normal"
&amp;"Arial Narrow,Gras"&amp;12&amp;UELECTIONS des REPRESENTANTS au PARLEMENT EUROPÉEN du 7 juin 2009&amp;R&amp;"Arial Narrow,Normal"&amp;D</oddHeader>
    <oddFooter>&amp;C&amp;"Arial Narrow,Normal"Page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dg-phc</cp:lastModifiedBy>
  <cp:lastPrinted>2009-06-08T07:35:59Z</cp:lastPrinted>
  <dcterms:created xsi:type="dcterms:W3CDTF">1999-06-13T19:38:07Z</dcterms:created>
  <dcterms:modified xsi:type="dcterms:W3CDTF">2009-06-08T07:36:11Z</dcterms:modified>
  <cp:category/>
  <cp:version/>
  <cp:contentType/>
  <cp:contentStatus/>
</cp:coreProperties>
</file>