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place1\Documents\Commerce international\Commerce international 2022\"/>
    </mc:Choice>
  </mc:AlternateContent>
  <bookViews>
    <workbookView xWindow="360" yWindow="390" windowWidth="23715" windowHeight="12030" activeTab="5"/>
  </bookViews>
  <sheets>
    <sheet name="Fig1" sheetId="1" r:id="rId1"/>
    <sheet name="Fig2" sheetId="15" r:id="rId2"/>
    <sheet name="Fig3" sheetId="21" r:id="rId3"/>
    <sheet name="Fig4" sheetId="22" r:id="rId4"/>
    <sheet name="Fig5" sheetId="3" r:id="rId5"/>
    <sheet name="Fig6" sheetId="23" r:id="rId6"/>
    <sheet name="FigA Encadré" sheetId="24" r:id="rId7"/>
  </sheets>
  <definedNames>
    <definedName name="figure2" localSheetId="5">'Fig6'!$B$3:$F$7</definedName>
    <definedName name="figure2">#REF!</definedName>
  </definedNames>
  <calcPr calcId="162913"/>
</workbook>
</file>

<file path=xl/calcChain.xml><?xml version="1.0" encoding="utf-8"?>
<calcChain xmlns="http://schemas.openxmlformats.org/spreadsheetml/2006/main">
  <c r="M11" i="1" l="1"/>
  <c r="M10" i="1"/>
  <c r="M8" i="1"/>
  <c r="M4" i="1" l="1"/>
  <c r="D4" i="1" l="1"/>
  <c r="E4" i="1"/>
  <c r="F4" i="1"/>
  <c r="H4" i="1"/>
  <c r="I4" i="1"/>
  <c r="J3" i="1"/>
  <c r="J2" i="1"/>
  <c r="K3" i="1"/>
  <c r="K2" i="1"/>
  <c r="L4" i="1"/>
  <c r="J4" i="1" l="1"/>
  <c r="K4" i="1"/>
  <c r="G3" i="1" l="1"/>
  <c r="G2" i="1"/>
  <c r="G4" i="1" l="1"/>
</calcChain>
</file>

<file path=xl/sharedStrings.xml><?xml version="1.0" encoding="utf-8"?>
<sst xmlns="http://schemas.openxmlformats.org/spreadsheetml/2006/main" count="109" uniqueCount="75">
  <si>
    <t>2013</t>
  </si>
  <si>
    <t>Exportations</t>
  </si>
  <si>
    <t>Importations</t>
  </si>
  <si>
    <t>Afrique</t>
  </si>
  <si>
    <t>Amérique</t>
  </si>
  <si>
    <t>Europe hors UE</t>
  </si>
  <si>
    <t>Proche et Moyen-Orient</t>
  </si>
  <si>
    <t>Union européenne</t>
  </si>
  <si>
    <t>Asie (Hors Proche et Moyen-Orient)</t>
  </si>
  <si>
    <t>Armes et munitions</t>
  </si>
  <si>
    <t>Autres matériels</t>
  </si>
  <si>
    <t xml:space="preserve"> Solde commercial</t>
  </si>
  <si>
    <t>Type de produits</t>
  </si>
  <si>
    <t>Zones</t>
  </si>
  <si>
    <t>Total zones</t>
  </si>
  <si>
    <t>Total produits</t>
  </si>
  <si>
    <t>Montant des exportations</t>
  </si>
  <si>
    <t>Montant des importations</t>
  </si>
  <si>
    <t>Source : Direction générale des douanes et droits indirects (DGDDI), traitements OED.</t>
  </si>
  <si>
    <t>Asie</t>
  </si>
  <si>
    <t>Importations (en M€) par zone des matériels de guerre et produits liés</t>
  </si>
  <si>
    <t>Exportations (en M€) par zone des matériels de guerre et produits liés</t>
  </si>
  <si>
    <t>Source : DGDDI, traitements OED.</t>
  </si>
  <si>
    <t>Solde</t>
  </si>
  <si>
    <t>Exports</t>
  </si>
  <si>
    <t>Imports</t>
  </si>
  <si>
    <r>
      <rPr>
        <b/>
        <sz val="11"/>
        <color theme="1"/>
        <rFont val="Calibri"/>
        <family val="2"/>
      </rPr>
      <t>Échanges</t>
    </r>
    <r>
      <rPr>
        <b/>
        <sz val="11"/>
        <color theme="1"/>
        <rFont val="Calibri"/>
        <family val="2"/>
        <scheme val="minor"/>
      </rPr>
      <t xml:space="preserve"> commerciaux (en M€) par zone des matériels de guerre et produits liés de la France</t>
    </r>
  </si>
  <si>
    <t>Aéronefs</t>
  </si>
  <si>
    <t>Autres</t>
  </si>
  <si>
    <t>Blindés</t>
  </si>
  <si>
    <t>Navires</t>
  </si>
  <si>
    <t>Appareils de détection</t>
  </si>
  <si>
    <t>Instruments de mesure</t>
  </si>
  <si>
    <t>Figure 4 : Échanges commerciaux par type de produit des matériels de guerre et produits liés de la France en 2022 (en M€)</t>
  </si>
  <si>
    <t>Figure 5 : Soldes commerciaux de matériels de guerre et produits liés par principaux types de produits et zones en 2022 (en M€)</t>
  </si>
  <si>
    <t>Caractéristiques des exportations et des importations de matériels de guerre et produits liés selon la catégorie d'entreprise en 2022</t>
  </si>
  <si>
    <t>Nombre d'entreprises exportatrices</t>
  </si>
  <si>
    <t>Nombre d'entreprises importatrices</t>
  </si>
  <si>
    <t>Grandes entreprises</t>
  </si>
  <si>
    <t>Entreprises de taille intermédiaire</t>
  </si>
  <si>
    <t>PME (hors MIC)</t>
  </si>
  <si>
    <t>Microentreprises (MIC)</t>
  </si>
  <si>
    <t>en %</t>
  </si>
  <si>
    <t>Montant des exportations (M€)</t>
  </si>
  <si>
    <t>Montant des importations (M€)</t>
  </si>
  <si>
    <t>Ensemble des entreprises</t>
  </si>
  <si>
    <t>s</t>
  </si>
  <si>
    <t>s : secret statistique.</t>
  </si>
  <si>
    <t>Figure 6 : Caractéristiques des exportations et des importations de matériels de guerre et produits liés selon la catégorie d'entreprise
en 2022</t>
  </si>
  <si>
    <t>Figure 2 : Exportations par zone géographique des matériels de guerre et produits liés</t>
  </si>
  <si>
    <t>Figure 1 : Solde commercial des matériels de guerre et produits
liés</t>
  </si>
  <si>
    <t>Figure 3 : Importations par zone géographique des matériels de guerre et produits liés</t>
  </si>
  <si>
    <t>Note : les nombres d'entreprises sont ceux des entreprises au sens de la LME (sociétés indépendantes, groupes ou branches autonomes d'un groupe).</t>
  </si>
  <si>
    <t>Lecture : en 2022, l'excédent commercial des matériels de guerre et produits liés est de 6 091 millions d'euros.</t>
  </si>
  <si>
    <t>Champ : échanges CAF/FAB de matériels de guerre et produits liés.</t>
  </si>
  <si>
    <t>Lecture : en 2022, les exportations de matériels de guerre vers l'Union européenne s'élèvent à 2 386 M€.</t>
  </si>
  <si>
    <t>Lecture : en 2022, les importations de matériels de guerre depuis l'Union européenne s'élèvent à 1 962 M€.</t>
  </si>
  <si>
    <t>Systèmes de propulsion</t>
  </si>
  <si>
    <t>France</t>
  </si>
  <si>
    <t>États-Unis</t>
  </si>
  <si>
    <t>Royaume-Uni</t>
  </si>
  <si>
    <t>Russie</t>
  </si>
  <si>
    <t>Corée du Sud</t>
  </si>
  <si>
    <t>Pays-Bas</t>
  </si>
  <si>
    <t>Italie</t>
  </si>
  <si>
    <t>Israël</t>
  </si>
  <si>
    <t>Allemagne</t>
  </si>
  <si>
    <t>Chine</t>
  </si>
  <si>
    <t>Espagne</t>
  </si>
  <si>
    <t>Note : les parts de marchés sont calculées à partir des moyennes mobiles d'ordre 5 des indicateurs de tendance.</t>
  </si>
  <si>
    <t>Source : SIPRI, Arms Transfers Database.</t>
  </si>
  <si>
    <t>Figure A : Dynamique des parts de marché mondial de livraisons d'armes</t>
  </si>
  <si>
    <t>Turquie</t>
  </si>
  <si>
    <t>Champ : entreprises sous contrôle français participant au commerce international de matériels de guerre et produits liés.</t>
  </si>
  <si>
    <t>Source : DGDDI - Sirus, Lifi, Insee ; traitements OED.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</si>
</sst>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%"/>
    <numFmt numFmtId="167" formatCode="0.0\ 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theme="0"/>
      <name val="Verdana"/>
      <family val="2"/>
    </font>
    <font>
      <i/>
      <sz val="8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Verdana"/>
      <family val="2"/>
    </font>
    <font>
      <b/>
      <sz val="12"/>
      <color theme="0"/>
      <name val="Verdana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theme="1"/>
      <name val="Verdana"/>
      <family val="2"/>
    </font>
    <font>
      <b/>
      <sz val="14"/>
      <color theme="0"/>
      <name val="Verdana"/>
      <family val="2"/>
    </font>
    <font>
      <b/>
      <sz val="11"/>
      <color theme="1"/>
      <name val="Calibri"/>
      <family val="2"/>
    </font>
    <font>
      <b/>
      <sz val="9"/>
      <name val="Verdana"/>
      <family val="2"/>
    </font>
    <font>
      <i/>
      <sz val="10"/>
      <color theme="1"/>
      <name val="Verdana"/>
      <family val="2"/>
    </font>
    <font>
      <sz val="9"/>
      <name val="Verdana"/>
      <family val="2"/>
    </font>
    <font>
      <sz val="14"/>
      <name val="Calibri"/>
      <family val="2"/>
      <scheme val="minor"/>
    </font>
    <font>
      <sz val="10"/>
      <name val="Arial"/>
    </font>
    <font>
      <sz val="10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EEEE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theme="2" tint="-0.24994659260841701"/>
      </top>
      <bottom style="hair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theme="2" tint="-0.24994659260841701"/>
      </bottom>
      <diagonal/>
    </border>
    <border>
      <left/>
      <right/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hair">
        <color auto="1"/>
      </bottom>
      <diagonal/>
    </border>
    <border>
      <left/>
      <right style="thin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/>
      <right style="thin">
        <color theme="2" tint="-0.24994659260841701"/>
      </right>
      <top style="hair">
        <color auto="1"/>
      </top>
      <bottom style="hair">
        <color auto="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hair">
        <color auto="1"/>
      </top>
      <bottom style="hair">
        <color auto="1"/>
      </bottom>
      <diagonal/>
    </border>
    <border>
      <left/>
      <right style="thin">
        <color theme="2" tint="-0.24994659260841701"/>
      </right>
      <top style="medium">
        <color theme="2" tint="-0.24994659260841701"/>
      </top>
      <bottom style="hair">
        <color auto="1"/>
      </bottom>
      <diagonal/>
    </border>
    <border>
      <left style="thin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hair">
        <color auto="1"/>
      </bottom>
      <diagonal/>
    </border>
    <border>
      <left style="thin">
        <color theme="2" tint="-0.24994659260841701"/>
      </left>
      <right style="medium">
        <color theme="2" tint="-0.24994659260841701"/>
      </right>
      <top style="hair">
        <color auto="1"/>
      </top>
      <bottom style="hair">
        <color auto="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hair">
        <color auto="1"/>
      </top>
      <bottom/>
      <diagonal/>
    </border>
    <border>
      <left/>
      <right style="thin">
        <color theme="2" tint="-0.24994659260841701"/>
      </right>
      <top style="hair">
        <color auto="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hair">
        <color auto="1"/>
      </top>
      <bottom/>
      <diagonal/>
    </border>
    <border>
      <left style="thin">
        <color theme="2" tint="-0.24994659260841701"/>
      </left>
      <right style="medium">
        <color theme="2" tint="-0.24994659260841701"/>
      </right>
      <top style="hair">
        <color auto="1"/>
      </top>
      <bottom/>
      <diagonal/>
    </border>
  </borders>
  <cellStyleXfs count="47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0" borderId="2" applyNumberFormat="0" applyFill="0" applyAlignment="0" applyProtection="0"/>
    <xf numFmtId="0" fontId="3" fillId="4" borderId="3" applyNumberFormat="0" applyFont="0" applyAlignment="0" applyProtection="0"/>
    <xf numFmtId="0" fontId="9" fillId="7" borderId="1" applyNumberFormat="0" applyAlignment="0" applyProtection="0"/>
    <xf numFmtId="0" fontId="10" fillId="15" borderId="0" applyNumberFormat="0" applyBorder="0" applyAlignment="0" applyProtection="0"/>
    <xf numFmtId="0" fontId="3" fillId="0" borderId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3" fillId="14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7" borderId="9" applyNumberFormat="0" applyAlignment="0" applyProtection="0"/>
    <xf numFmtId="9" fontId="1" fillId="0" borderId="0" applyFont="0" applyFill="0" applyBorder="0" applyAlignment="0" applyProtection="0"/>
    <xf numFmtId="0" fontId="35" fillId="0" borderId="0"/>
    <xf numFmtId="9" fontId="45" fillId="0" borderId="0" applyBorder="0" applyAlignment="0" applyProtection="0"/>
  </cellStyleXfs>
  <cellXfs count="91">
    <xf numFmtId="0" fontId="0" fillId="0" borderId="0" xfId="0"/>
    <xf numFmtId="166" fontId="24" fillId="19" borderId="0" xfId="44" applyNumberFormat="1" applyFont="1" applyFill="1"/>
    <xf numFmtId="0" fontId="0" fillId="19" borderId="0" xfId="0" applyFill="1"/>
    <xf numFmtId="165" fontId="0" fillId="0" borderId="0" xfId="0" applyNumberFormat="1"/>
    <xf numFmtId="164" fontId="0" fillId="0" borderId="0" xfId="0" applyNumberFormat="1"/>
    <xf numFmtId="3" fontId="0" fillId="0" borderId="0" xfId="0" applyNumberFormat="1"/>
    <xf numFmtId="0" fontId="21" fillId="0" borderId="0" xfId="1" applyFont="1" applyAlignment="1">
      <alignment horizontal="center" vertical="center"/>
    </xf>
    <xf numFmtId="3" fontId="21" fillId="0" borderId="0" xfId="1" applyNumberFormat="1" applyFont="1" applyFill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1" fillId="0" borderId="0" xfId="1" applyFont="1" applyFill="1" applyAlignment="1">
      <alignment horizontal="left" vertical="center"/>
    </xf>
    <xf numFmtId="4" fontId="0" fillId="0" borderId="0" xfId="0" applyNumberFormat="1"/>
    <xf numFmtId="0" fontId="27" fillId="19" borderId="0" xfId="0" applyFont="1" applyFill="1"/>
    <xf numFmtId="0" fontId="25" fillId="19" borderId="0" xfId="0" applyFont="1" applyFill="1"/>
    <xf numFmtId="0" fontId="23" fillId="19" borderId="0" xfId="1" applyFont="1" applyFill="1" applyBorder="1" applyAlignment="1"/>
    <xf numFmtId="0" fontId="29" fillId="19" borderId="0" xfId="0" applyFont="1" applyFill="1"/>
    <xf numFmtId="0" fontId="30" fillId="19" borderId="0" xfId="0" applyFont="1" applyFill="1"/>
    <xf numFmtId="0" fontId="31" fillId="19" borderId="0" xfId="0" applyFont="1" applyFill="1"/>
    <xf numFmtId="0" fontId="28" fillId="0" borderId="0" xfId="0" applyFont="1"/>
    <xf numFmtId="0" fontId="25" fillId="0" borderId="0" xfId="0" applyFont="1"/>
    <xf numFmtId="0" fontId="0" fillId="19" borderId="0" xfId="0" applyFill="1" applyAlignment="1">
      <alignment horizontal="left" wrapText="1"/>
    </xf>
    <xf numFmtId="0" fontId="0" fillId="19" borderId="0" xfId="0" applyFill="1" applyAlignment="1">
      <alignment horizontal="left" wrapText="1"/>
    </xf>
    <xf numFmtId="4" fontId="0" fillId="19" borderId="0" xfId="0" applyNumberFormat="1" applyFill="1"/>
    <xf numFmtId="0" fontId="0" fillId="19" borderId="0" xfId="0" applyFill="1" applyAlignment="1"/>
    <xf numFmtId="3" fontId="28" fillId="0" borderId="0" xfId="0" applyNumberFormat="1" applyFont="1"/>
    <xf numFmtId="0" fontId="33" fillId="19" borderId="0" xfId="1" applyFont="1" applyFill="1" applyBorder="1" applyAlignment="1">
      <alignment horizontal="left" vertical="top" wrapText="1"/>
    </xf>
    <xf numFmtId="0" fontId="36" fillId="19" borderId="0" xfId="0" applyFont="1" applyFill="1" applyAlignment="1"/>
    <xf numFmtId="0" fontId="37" fillId="19" borderId="0" xfId="0" applyFont="1" applyFill="1" applyAlignment="1"/>
    <xf numFmtId="0" fontId="38" fillId="19" borderId="0" xfId="1" applyFont="1" applyFill="1" applyBorder="1" applyAlignment="1"/>
    <xf numFmtId="1" fontId="0" fillId="0" borderId="0" xfId="0" applyNumberFormat="1"/>
    <xf numFmtId="0" fontId="0" fillId="0" borderId="0" xfId="0" applyAlignment="1">
      <alignment wrapText="1"/>
    </xf>
    <xf numFmtId="0" fontId="29" fillId="19" borderId="0" xfId="0" applyFont="1" applyFill="1" applyAlignment="1"/>
    <xf numFmtId="0" fontId="30" fillId="19" borderId="0" xfId="0" applyFont="1" applyFill="1" applyAlignment="1"/>
    <xf numFmtId="0" fontId="41" fillId="19" borderId="16" xfId="1" applyFont="1" applyFill="1" applyBorder="1" applyAlignment="1">
      <alignment horizontal="center" vertical="center" wrapText="1"/>
    </xf>
    <xf numFmtId="0" fontId="41" fillId="19" borderId="17" xfId="1" applyFont="1" applyFill="1" applyBorder="1" applyAlignment="1">
      <alignment horizontal="center" vertical="center" wrapText="1"/>
    </xf>
    <xf numFmtId="0" fontId="41" fillId="19" borderId="19" xfId="1" applyFont="1" applyFill="1" applyBorder="1" applyAlignment="1">
      <alignment horizontal="center" vertical="center" wrapText="1"/>
    </xf>
    <xf numFmtId="0" fontId="24" fillId="20" borderId="21" xfId="1" applyFont="1" applyFill="1" applyBorder="1" applyAlignment="1">
      <alignment wrapText="1"/>
    </xf>
    <xf numFmtId="0" fontId="24" fillId="20" borderId="18" xfId="1" applyFont="1" applyFill="1" applyBorder="1" applyAlignment="1">
      <alignment wrapText="1"/>
    </xf>
    <xf numFmtId="0" fontId="24" fillId="20" borderId="25" xfId="1" applyFont="1" applyFill="1" applyBorder="1" applyAlignment="1">
      <alignment wrapText="1"/>
    </xf>
    <xf numFmtId="0" fontId="26" fillId="20" borderId="14" xfId="1" applyFont="1" applyFill="1" applyBorder="1" applyAlignment="1">
      <alignment wrapText="1"/>
    </xf>
    <xf numFmtId="0" fontId="42" fillId="19" borderId="0" xfId="1" applyFont="1" applyFill="1" applyBorder="1" applyAlignment="1"/>
    <xf numFmtId="0" fontId="0" fillId="19" borderId="0" xfId="0" applyFont="1" applyFill="1" applyAlignment="1">
      <alignment horizontal="left" wrapText="1"/>
    </xf>
    <xf numFmtId="165" fontId="0" fillId="0" borderId="0" xfId="0" applyNumberFormat="1" applyAlignment="1">
      <alignment vertical="center"/>
    </xf>
    <xf numFmtId="0" fontId="22" fillId="19" borderId="0" xfId="1" applyFont="1" applyFill="1" applyBorder="1" applyAlignment="1">
      <alignment horizontal="center" vertical="top" wrapText="1"/>
    </xf>
    <xf numFmtId="0" fontId="43" fillId="19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vertical="center"/>
    </xf>
    <xf numFmtId="0" fontId="0" fillId="0" borderId="0" xfId="0" applyFill="1"/>
    <xf numFmtId="0" fontId="25" fillId="0" borderId="0" xfId="0" applyFont="1" applyFill="1"/>
    <xf numFmtId="3" fontId="25" fillId="0" borderId="0" xfId="0" applyNumberFormat="1" applyFont="1" applyFill="1"/>
    <xf numFmtId="165" fontId="0" fillId="0" borderId="0" xfId="0" applyNumberFormat="1" applyFill="1"/>
    <xf numFmtId="0" fontId="36" fillId="19" borderId="0" xfId="0" applyFont="1" applyFill="1" applyAlignment="1">
      <alignment horizontal="left" vertical="center" wrapText="1"/>
    </xf>
    <xf numFmtId="0" fontId="44" fillId="19" borderId="0" xfId="1" applyFont="1" applyFill="1" applyBorder="1" applyAlignment="1">
      <alignment horizontal="left"/>
    </xf>
    <xf numFmtId="0" fontId="34" fillId="0" borderId="0" xfId="0" applyFont="1" applyFill="1"/>
    <xf numFmtId="3" fontId="0" fillId="0" borderId="0" xfId="0" applyNumberFormat="1" applyFill="1"/>
    <xf numFmtId="3" fontId="24" fillId="21" borderId="22" xfId="1" applyNumberFormat="1" applyFont="1" applyFill="1" applyBorder="1" applyAlignment="1">
      <alignment horizontal="right" vertical="center" indent="2"/>
    </xf>
    <xf numFmtId="3" fontId="24" fillId="21" borderId="10" xfId="1" applyNumberFormat="1" applyFont="1" applyFill="1" applyBorder="1" applyAlignment="1">
      <alignment horizontal="right" vertical="center" indent="2"/>
    </xf>
    <xf numFmtId="3" fontId="26" fillId="21" borderId="23" xfId="1" applyNumberFormat="1" applyFont="1" applyFill="1" applyBorder="1" applyAlignment="1">
      <alignment horizontal="right" vertical="center" indent="2"/>
    </xf>
    <xf numFmtId="3" fontId="24" fillId="21" borderId="20" xfId="1" applyNumberFormat="1" applyFont="1" applyFill="1" applyBorder="1" applyAlignment="1">
      <alignment horizontal="right" vertical="center" indent="2"/>
    </xf>
    <xf numFmtId="3" fontId="24" fillId="21" borderId="11" xfId="1" applyNumberFormat="1" applyFont="1" applyFill="1" applyBorder="1" applyAlignment="1">
      <alignment horizontal="right" vertical="center" indent="2"/>
    </xf>
    <xf numFmtId="3" fontId="26" fillId="21" borderId="24" xfId="1" applyNumberFormat="1" applyFont="1" applyFill="1" applyBorder="1" applyAlignment="1">
      <alignment horizontal="right" vertical="center" indent="2"/>
    </xf>
    <xf numFmtId="164" fontId="24" fillId="21" borderId="11" xfId="1" applyNumberFormat="1" applyFont="1" applyFill="1" applyBorder="1" applyAlignment="1">
      <alignment horizontal="right" vertical="center" indent="2"/>
    </xf>
    <xf numFmtId="3" fontId="24" fillId="21" borderId="26" xfId="1" applyNumberFormat="1" applyFont="1" applyFill="1" applyBorder="1" applyAlignment="1">
      <alignment horizontal="right" vertical="center" indent="2"/>
    </xf>
    <xf numFmtId="3" fontId="24" fillId="21" borderId="27" xfId="1" applyNumberFormat="1" applyFont="1" applyFill="1" applyBorder="1" applyAlignment="1">
      <alignment horizontal="right" vertical="center" indent="2"/>
    </xf>
    <xf numFmtId="3" fontId="26" fillId="21" borderId="28" xfId="1" applyNumberFormat="1" applyFont="1" applyFill="1" applyBorder="1" applyAlignment="1">
      <alignment horizontal="right" vertical="center" indent="2"/>
    </xf>
    <xf numFmtId="3" fontId="26" fillId="21" borderId="19" xfId="1" applyNumberFormat="1" applyFont="1" applyFill="1" applyBorder="1" applyAlignment="1">
      <alignment horizontal="right" vertical="center" indent="2"/>
    </xf>
    <xf numFmtId="3" fontId="26" fillId="21" borderId="16" xfId="1" applyNumberFormat="1" applyFont="1" applyFill="1" applyBorder="1" applyAlignment="1">
      <alignment horizontal="right" vertical="center" indent="2"/>
    </xf>
    <xf numFmtId="3" fontId="26" fillId="21" borderId="17" xfId="1" applyNumberFormat="1" applyFont="1" applyFill="1" applyBorder="1" applyAlignment="1">
      <alignment horizontal="right" vertical="center" indent="2"/>
    </xf>
    <xf numFmtId="0" fontId="2" fillId="0" borderId="0" xfId="1"/>
    <xf numFmtId="165" fontId="45" fillId="0" borderId="0" xfId="46" applyNumberFormat="1"/>
    <xf numFmtId="167" fontId="2" fillId="0" borderId="0" xfId="1" applyNumberFormat="1"/>
    <xf numFmtId="0" fontId="46" fillId="0" borderId="0" xfId="1" applyFont="1"/>
    <xf numFmtId="0" fontId="2" fillId="19" borderId="0" xfId="1" applyFill="1"/>
    <xf numFmtId="167" fontId="2" fillId="19" borderId="0" xfId="1" applyNumberFormat="1" applyFill="1"/>
    <xf numFmtId="0" fontId="22" fillId="18" borderId="0" xfId="1" applyFont="1" applyFill="1" applyAlignment="1">
      <alignment horizontal="left" vertical="top" wrapText="1"/>
    </xf>
    <xf numFmtId="0" fontId="29" fillId="0" borderId="0" xfId="0" applyFont="1" applyBorder="1" applyAlignment="1">
      <alignment horizontal="left" wrapText="1"/>
    </xf>
    <xf numFmtId="0" fontId="36" fillId="19" borderId="0" xfId="0" applyFont="1" applyFill="1" applyAlignment="1">
      <alignment horizontal="left" wrapText="1"/>
    </xf>
    <xf numFmtId="0" fontId="39" fillId="18" borderId="0" xfId="1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3" fillId="18" borderId="12" xfId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1" fillId="19" borderId="14" xfId="1" applyFont="1" applyFill="1" applyBorder="1" applyAlignment="1">
      <alignment horizontal="center" vertical="center"/>
    </xf>
    <xf numFmtId="0" fontId="41" fillId="19" borderId="13" xfId="1" applyFont="1" applyFill="1" applyBorder="1" applyAlignment="1">
      <alignment horizontal="center" vertical="center"/>
    </xf>
    <xf numFmtId="0" fontId="41" fillId="19" borderId="15" xfId="1" applyFont="1" applyFill="1" applyBorder="1" applyAlignment="1">
      <alignment horizontal="center" vertical="center"/>
    </xf>
    <xf numFmtId="0" fontId="32" fillId="18" borderId="0" xfId="1" applyFont="1" applyFill="1" applyBorder="1" applyAlignment="1">
      <alignment horizontal="left" vertical="center" wrapText="1"/>
    </xf>
    <xf numFmtId="0" fontId="29" fillId="19" borderId="0" xfId="0" applyFont="1" applyFill="1" applyAlignment="1">
      <alignment horizontal="left" wrapText="1"/>
    </xf>
    <xf numFmtId="0" fontId="0" fillId="19" borderId="0" xfId="0" applyFill="1" applyAlignment="1">
      <alignment wrapText="1"/>
    </xf>
    <xf numFmtId="0" fontId="0" fillId="0" borderId="0" xfId="0" applyAlignment="1"/>
    <xf numFmtId="0" fontId="0" fillId="19" borderId="0" xfId="0" applyFont="1" applyFill="1" applyAlignment="1">
      <alignment horizontal="left" wrapText="1"/>
    </xf>
    <xf numFmtId="0" fontId="47" fillId="19" borderId="0" xfId="1" applyFont="1" applyFill="1" applyAlignment="1">
      <alignment vertical="center" wrapText="1"/>
    </xf>
    <xf numFmtId="0" fontId="48" fillId="19" borderId="0" xfId="1" applyFont="1" applyFill="1" applyAlignment="1">
      <alignment vertical="top"/>
    </xf>
    <xf numFmtId="0" fontId="32" fillId="18" borderId="0" xfId="1" applyFont="1" applyFill="1" applyAlignment="1">
      <alignment vertical="center" wrapText="1"/>
    </xf>
  </cellXfs>
  <cellStyles count="47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vertissement 2" xfId="26"/>
    <cellStyle name="Calcul 2" xfId="27"/>
    <cellStyle name="Cellule liée 2" xfId="28"/>
    <cellStyle name="Commentaire 2" xfId="29"/>
    <cellStyle name="Entrée 2" xfId="30"/>
    <cellStyle name="Insatisfaisant 2" xfId="31"/>
    <cellStyle name="Motif" xfId="32"/>
    <cellStyle name="Neutre 2" xfId="33"/>
    <cellStyle name="Normal" xfId="0" builtinId="0"/>
    <cellStyle name="Normal 2" xfId="1"/>
    <cellStyle name="Normal 3" xfId="45"/>
    <cellStyle name="Pourcentage 2" xfId="44"/>
    <cellStyle name="Pourcentage 3" xfId="46"/>
    <cellStyle name="Satisfaisant 2" xfId="34"/>
    <cellStyle name="Sortie 2" xfId="35"/>
    <cellStyle name="Texte explicatif 2" xfId="36"/>
    <cellStyle name="Titre 2" xfId="37"/>
    <cellStyle name="Titre 1 2" xfId="38"/>
    <cellStyle name="Titre 2 2" xfId="39"/>
    <cellStyle name="Titre 3 2" xfId="40"/>
    <cellStyle name="Titre 4 2" xfId="41"/>
    <cellStyle name="Total 2" xfId="42"/>
    <cellStyle name="Vérification 2" xfId="43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83882128370317"/>
          <c:y val="6.2111801242236024E-2"/>
          <c:w val="0.86438340093851906"/>
          <c:h val="0.72086138838944358"/>
        </c:manualLayout>
      </c:layout>
      <c:lineChart>
        <c:grouping val="standard"/>
        <c:varyColors val="0"/>
        <c:ser>
          <c:idx val="0"/>
          <c:order val="0"/>
          <c:tx>
            <c:strRef>
              <c:f>'Fig1'!$C$2</c:f>
              <c:strCache>
                <c:ptCount val="1"/>
                <c:pt idx="0">
                  <c:v>Exportations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'Fig1'!$D$1:$M$1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'Fig1'!$D$2:$M$2</c:f>
              <c:numCache>
                <c:formatCode>#,##0</c:formatCode>
                <c:ptCount val="10"/>
                <c:pt idx="0">
                  <c:v>5723</c:v>
                </c:pt>
                <c:pt idx="1">
                  <c:v>6254</c:v>
                </c:pt>
                <c:pt idx="2">
                  <c:v>7269</c:v>
                </c:pt>
                <c:pt idx="3">
                  <c:v>8296.3742259999999</c:v>
                </c:pt>
                <c:pt idx="4">
                  <c:v>8299</c:v>
                </c:pt>
                <c:pt idx="5">
                  <c:v>8443</c:v>
                </c:pt>
                <c:pt idx="6">
                  <c:v>11294.433988000001</c:v>
                </c:pt>
                <c:pt idx="7">
                  <c:v>9547.4657380000008</c:v>
                </c:pt>
                <c:pt idx="8">
                  <c:v>12680</c:v>
                </c:pt>
                <c:pt idx="9">
                  <c:v>9581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54-4FF4-BEE2-402E9A2CE3C4}"/>
            </c:ext>
          </c:extLst>
        </c:ser>
        <c:ser>
          <c:idx val="1"/>
          <c:order val="1"/>
          <c:tx>
            <c:strRef>
              <c:f>'Fig1'!$C$3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'Fig1'!$D$1:$M$1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'Fig1'!$D$3:$M$3</c:f>
              <c:numCache>
                <c:formatCode>#,##0</c:formatCode>
                <c:ptCount val="10"/>
                <c:pt idx="0">
                  <c:v>1511</c:v>
                </c:pt>
                <c:pt idx="1">
                  <c:v>1726</c:v>
                </c:pt>
                <c:pt idx="2">
                  <c:v>1663</c:v>
                </c:pt>
                <c:pt idx="3">
                  <c:v>1710.280323</c:v>
                </c:pt>
                <c:pt idx="4">
                  <c:v>2166</c:v>
                </c:pt>
                <c:pt idx="5">
                  <c:v>2053</c:v>
                </c:pt>
                <c:pt idx="6">
                  <c:v>2751.5430160000001</c:v>
                </c:pt>
                <c:pt idx="7">
                  <c:v>2252.9654949999999</c:v>
                </c:pt>
                <c:pt idx="8">
                  <c:v>2454</c:v>
                </c:pt>
                <c:pt idx="9">
                  <c:v>3490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54-4FF4-BEE2-402E9A2CE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035520"/>
        <c:axId val="623035848"/>
      </c:lineChart>
      <c:catAx>
        <c:axId val="6230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3035848"/>
        <c:crosses val="autoZero"/>
        <c:auto val="1"/>
        <c:lblAlgn val="ctr"/>
        <c:lblOffset val="100"/>
        <c:noMultiLvlLbl val="0"/>
      </c:catAx>
      <c:valAx>
        <c:axId val="623035848"/>
        <c:scaling>
          <c:orientation val="minMax"/>
          <c:max val="1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en</a:t>
                </a:r>
                <a:r>
                  <a:rPr lang="fr-FR" baseline="0"/>
                  <a:t> M€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4.7890676630598136E-2"/>
              <c:y val="1.96003058672784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3035520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39911699585962"/>
          <c:y val="0.23886584381451331"/>
          <c:w val="0.86427323696677372"/>
          <c:h val="0.62293608450081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'Fig1'!$C$4</c:f>
              <c:strCache>
                <c:ptCount val="1"/>
                <c:pt idx="0">
                  <c:v> Solde commercial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3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'Fig1'!$D$1:$M$1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'Fig1'!$D$4:$M$4</c:f>
              <c:numCache>
                <c:formatCode>#,##0</c:formatCode>
                <c:ptCount val="10"/>
                <c:pt idx="0">
                  <c:v>4212</c:v>
                </c:pt>
                <c:pt idx="1">
                  <c:v>4528</c:v>
                </c:pt>
                <c:pt idx="2">
                  <c:v>5606</c:v>
                </c:pt>
                <c:pt idx="3">
                  <c:v>6586.093903</c:v>
                </c:pt>
                <c:pt idx="4">
                  <c:v>6133</c:v>
                </c:pt>
                <c:pt idx="5">
                  <c:v>6390</c:v>
                </c:pt>
                <c:pt idx="6">
                  <c:v>8542.8909720000011</c:v>
                </c:pt>
                <c:pt idx="7">
                  <c:v>7294.5002430000004</c:v>
                </c:pt>
                <c:pt idx="8">
                  <c:v>10226</c:v>
                </c:pt>
                <c:pt idx="9">
                  <c:v>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0-410D-8C3D-52FDFEF99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9916648"/>
        <c:axId val="629916976"/>
      </c:barChart>
      <c:catAx>
        <c:axId val="629916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9916976"/>
        <c:crosses val="autoZero"/>
        <c:auto val="1"/>
        <c:lblAlgn val="ctr"/>
        <c:lblOffset val="100"/>
        <c:noMultiLvlLbl val="0"/>
      </c:catAx>
      <c:valAx>
        <c:axId val="62991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en</a:t>
                </a:r>
                <a:r>
                  <a:rPr lang="fr-FR" baseline="0"/>
                  <a:t> M€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4.2927072259852733E-2"/>
              <c:y val="6.96356363145822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9916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17324495171662"/>
          <c:y val="7.2317822515788346E-2"/>
          <c:w val="0.86839403003889459"/>
          <c:h val="0.72559840420639643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'Fig2'!$C$9</c:f>
              <c:strCache>
                <c:ptCount val="1"/>
                <c:pt idx="0">
                  <c:v>Union européenne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'Fig2'!$D$3:$F$3</c:f>
              <c:numCache>
                <c:formatCode>#,##0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'Fig2'!$D$9:$F$9</c:f>
              <c:numCache>
                <c:formatCode>#,##0</c:formatCode>
                <c:ptCount val="3"/>
                <c:pt idx="0">
                  <c:v>2070.6</c:v>
                </c:pt>
                <c:pt idx="1">
                  <c:v>2789.5</c:v>
                </c:pt>
                <c:pt idx="2">
                  <c:v>2385.6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8B-436C-8957-0CC48CD7ECFB}"/>
            </c:ext>
          </c:extLst>
        </c:ser>
        <c:ser>
          <c:idx val="3"/>
          <c:order val="1"/>
          <c:tx>
            <c:strRef>
              <c:f>'Fig2'!$C$7</c:f>
              <c:strCache>
                <c:ptCount val="1"/>
                <c:pt idx="0">
                  <c:v>Europe hors 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'Fig2'!$D$3:$F$3</c:f>
              <c:numCache>
                <c:formatCode>#,##0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'Fig2'!$D$7:$F$7</c:f>
              <c:numCache>
                <c:formatCode>#,##0</c:formatCode>
                <c:ptCount val="3"/>
                <c:pt idx="0">
                  <c:v>491.3</c:v>
                </c:pt>
                <c:pt idx="1">
                  <c:v>664.4</c:v>
                </c:pt>
                <c:pt idx="2">
                  <c:v>758.7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B-436C-8957-0CC48CD7ECFB}"/>
            </c:ext>
          </c:extLst>
        </c:ser>
        <c:ser>
          <c:idx val="0"/>
          <c:order val="2"/>
          <c:tx>
            <c:strRef>
              <c:f>'Fig2'!$C$6</c:f>
              <c:strCache>
                <c:ptCount val="1"/>
                <c:pt idx="0">
                  <c:v>Asie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'Fig2'!$D$3:$F$3</c:f>
              <c:numCache>
                <c:formatCode>#,##0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'Fig2'!$D$6:$F$6</c:f>
              <c:numCache>
                <c:formatCode>#,##0</c:formatCode>
                <c:ptCount val="3"/>
                <c:pt idx="0">
                  <c:v>2852.5</c:v>
                </c:pt>
                <c:pt idx="1">
                  <c:v>4524.5</c:v>
                </c:pt>
                <c:pt idx="2">
                  <c:v>2227.6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8B-436C-8957-0CC48CD7ECFB}"/>
            </c:ext>
          </c:extLst>
        </c:ser>
        <c:ser>
          <c:idx val="4"/>
          <c:order val="3"/>
          <c:tx>
            <c:strRef>
              <c:f>'Fig2'!$C$8</c:f>
              <c:strCache>
                <c:ptCount val="1"/>
                <c:pt idx="0">
                  <c:v>Proche et Moyen-Orient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'Fig2'!$D$3:$F$3</c:f>
              <c:numCache>
                <c:formatCode>#,##0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'Fig2'!$D$8:$F$8</c:f>
              <c:numCache>
                <c:formatCode>#,##0</c:formatCode>
                <c:ptCount val="3"/>
                <c:pt idx="0">
                  <c:v>2682.3</c:v>
                </c:pt>
                <c:pt idx="1">
                  <c:v>2900.6</c:v>
                </c:pt>
                <c:pt idx="2">
                  <c:v>2714.2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8B-436C-8957-0CC48CD7ECFB}"/>
            </c:ext>
          </c:extLst>
        </c:ser>
        <c:ser>
          <c:idx val="1"/>
          <c:order val="4"/>
          <c:tx>
            <c:strRef>
              <c:f>'Fig2'!$C$5</c:f>
              <c:strCache>
                <c:ptCount val="1"/>
                <c:pt idx="0">
                  <c:v>Amérique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olid"/>
            </a:ln>
            <a:effectLst/>
          </c:spPr>
          <c:invertIfNegative val="0"/>
          <c:cat>
            <c:numRef>
              <c:f>'Fig2'!$D$3:$F$3</c:f>
              <c:numCache>
                <c:formatCode>#,##0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'Fig2'!$D$5:$F$5</c:f>
              <c:numCache>
                <c:formatCode>#,##0</c:formatCode>
                <c:ptCount val="3"/>
                <c:pt idx="0">
                  <c:v>997.6</c:v>
                </c:pt>
                <c:pt idx="1">
                  <c:v>986</c:v>
                </c:pt>
                <c:pt idx="2">
                  <c:v>979.7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8B-436C-8957-0CC48CD7ECFB}"/>
            </c:ext>
          </c:extLst>
        </c:ser>
        <c:ser>
          <c:idx val="2"/>
          <c:order val="5"/>
          <c:tx>
            <c:strRef>
              <c:f>'Fig2'!$C$4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'Fig2'!$D$3:$F$3</c:f>
              <c:numCache>
                <c:formatCode>#,##0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'Fig2'!$D$4:$F$4</c:f>
              <c:numCache>
                <c:formatCode>#,##0</c:formatCode>
                <c:ptCount val="3"/>
                <c:pt idx="0">
                  <c:v>453.8</c:v>
                </c:pt>
                <c:pt idx="1">
                  <c:v>818.4</c:v>
                </c:pt>
                <c:pt idx="2">
                  <c:v>515.29999999999995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8B-436C-8957-0CC48CD7E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264710344"/>
        <c:axId val="264709688"/>
      </c:barChart>
      <c:catAx>
        <c:axId val="26471034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4709688"/>
        <c:crosses val="autoZero"/>
        <c:auto val="1"/>
        <c:lblAlgn val="ctr"/>
        <c:lblOffset val="100"/>
        <c:noMultiLvlLbl val="0"/>
      </c:catAx>
      <c:valAx>
        <c:axId val="264709688"/>
        <c:scaling>
          <c:orientation val="minMax"/>
          <c:max val="1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/>
                  <a:t>en</a:t>
                </a:r>
                <a:r>
                  <a:rPr lang="fr-FR" sz="1400" baseline="0"/>
                  <a:t> M€</a:t>
                </a:r>
                <a:endParaRPr lang="fr-FR" sz="1400"/>
              </a:p>
            </c:rich>
          </c:tx>
          <c:layout>
            <c:manualLayout>
              <c:xMode val="edge"/>
              <c:yMode val="edge"/>
              <c:x val="6.041761557054702E-2"/>
              <c:y val="1.71606744849943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4710344"/>
        <c:crosses val="autoZero"/>
        <c:crossBetween val="between"/>
        <c:majorUnit val="1000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8.1426630827290805E-2"/>
          <c:y val="0.86199222819080323"/>
          <c:w val="0.8739620326488573"/>
          <c:h val="0.11202906195020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17324495171662"/>
          <c:y val="6.8260835056803831E-2"/>
          <c:w val="0.86839403003889459"/>
          <c:h val="0.72965552181091053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'Fig3'!$C$9</c:f>
              <c:strCache>
                <c:ptCount val="1"/>
                <c:pt idx="0">
                  <c:v>Union européenne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'Fig3'!$D$3:$F$3</c:f>
              <c:numCache>
                <c:formatCode>#,##0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'Fig3'!$D$9:$F$9</c:f>
              <c:numCache>
                <c:formatCode>#,##0</c:formatCode>
                <c:ptCount val="3"/>
                <c:pt idx="0">
                  <c:v>1191.3</c:v>
                </c:pt>
                <c:pt idx="1">
                  <c:v>1491.7</c:v>
                </c:pt>
                <c:pt idx="2">
                  <c:v>1962.4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3-48D9-B61C-8E2F8BA64754}"/>
            </c:ext>
          </c:extLst>
        </c:ser>
        <c:ser>
          <c:idx val="3"/>
          <c:order val="1"/>
          <c:tx>
            <c:strRef>
              <c:f>'Fig3'!$C$7</c:f>
              <c:strCache>
                <c:ptCount val="1"/>
                <c:pt idx="0">
                  <c:v>Europe hors 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'Fig3'!$D$3:$F$3</c:f>
              <c:numCache>
                <c:formatCode>#,##0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'Fig3'!$D$7:$F$7</c:f>
              <c:numCache>
                <c:formatCode>#,##0</c:formatCode>
                <c:ptCount val="3"/>
                <c:pt idx="0">
                  <c:v>387.7</c:v>
                </c:pt>
                <c:pt idx="1">
                  <c:v>209.9</c:v>
                </c:pt>
                <c:pt idx="2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3-48D9-B61C-8E2F8BA64754}"/>
            </c:ext>
          </c:extLst>
        </c:ser>
        <c:ser>
          <c:idx val="0"/>
          <c:order val="2"/>
          <c:tx>
            <c:strRef>
              <c:f>'Fig3'!$C$6</c:f>
              <c:strCache>
                <c:ptCount val="1"/>
                <c:pt idx="0">
                  <c:v>Asie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'Fig3'!$D$3:$F$3</c:f>
              <c:numCache>
                <c:formatCode>#,##0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'Fig3'!$D$6:$F$6</c:f>
              <c:numCache>
                <c:formatCode>#,##0</c:formatCode>
                <c:ptCount val="3"/>
                <c:pt idx="0">
                  <c:v>70.900000000000006</c:v>
                </c:pt>
                <c:pt idx="1">
                  <c:v>77.900000000000006</c:v>
                </c:pt>
                <c:pt idx="2">
                  <c:v>123.4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63-48D9-B61C-8E2F8BA64754}"/>
            </c:ext>
          </c:extLst>
        </c:ser>
        <c:ser>
          <c:idx val="4"/>
          <c:order val="3"/>
          <c:tx>
            <c:strRef>
              <c:f>'Fig3'!$C$8</c:f>
              <c:strCache>
                <c:ptCount val="1"/>
                <c:pt idx="0">
                  <c:v>Proche et Moyen-Orient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'Fig3'!$D$3:$F$3</c:f>
              <c:numCache>
                <c:formatCode>#,##0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'Fig3'!$D$8:$F$8</c:f>
              <c:numCache>
                <c:formatCode>#,##0</c:formatCode>
                <c:ptCount val="3"/>
                <c:pt idx="0">
                  <c:v>54.3</c:v>
                </c:pt>
                <c:pt idx="1">
                  <c:v>238.8</c:v>
                </c:pt>
                <c:pt idx="2">
                  <c:v>499.4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63-48D9-B61C-8E2F8BA64754}"/>
            </c:ext>
          </c:extLst>
        </c:ser>
        <c:ser>
          <c:idx val="1"/>
          <c:order val="4"/>
          <c:tx>
            <c:strRef>
              <c:f>'Fig3'!$C$5</c:f>
              <c:strCache>
                <c:ptCount val="1"/>
                <c:pt idx="0">
                  <c:v>Amérique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olid"/>
            </a:ln>
            <a:effectLst/>
          </c:spPr>
          <c:invertIfNegative val="0"/>
          <c:cat>
            <c:numRef>
              <c:f>'Fig3'!$D$3:$F$3</c:f>
              <c:numCache>
                <c:formatCode>#,##0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'Fig3'!$D$5:$F$5</c:f>
              <c:numCache>
                <c:formatCode>#,##0</c:formatCode>
                <c:ptCount val="3"/>
                <c:pt idx="0">
                  <c:v>471.5</c:v>
                </c:pt>
                <c:pt idx="1">
                  <c:v>353.5</c:v>
                </c:pt>
                <c:pt idx="2">
                  <c:v>374.7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63-48D9-B61C-8E2F8BA64754}"/>
            </c:ext>
          </c:extLst>
        </c:ser>
        <c:ser>
          <c:idx val="2"/>
          <c:order val="5"/>
          <c:tx>
            <c:strRef>
              <c:f>'Fig3'!$C$4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'Fig3'!$D$3:$F$3</c:f>
              <c:numCache>
                <c:formatCode>#,##0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'Fig3'!$D$4:$F$4</c:f>
              <c:numCache>
                <c:formatCode>#,##0</c:formatCode>
                <c:ptCount val="3"/>
                <c:pt idx="0">
                  <c:v>77.2</c:v>
                </c:pt>
                <c:pt idx="1">
                  <c:v>84.6</c:v>
                </c:pt>
                <c:pt idx="2">
                  <c:v>86.3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63-48D9-B61C-8E2F8BA64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264710344"/>
        <c:axId val="264709688"/>
      </c:barChart>
      <c:catAx>
        <c:axId val="26471034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4709688"/>
        <c:crosses val="autoZero"/>
        <c:auto val="1"/>
        <c:lblAlgn val="ctr"/>
        <c:lblOffset val="100"/>
        <c:noMultiLvlLbl val="0"/>
      </c:catAx>
      <c:valAx>
        <c:axId val="264709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/>
                  <a:t>en</a:t>
                </a:r>
                <a:r>
                  <a:rPr lang="fr-FR" sz="1400" baseline="0"/>
                  <a:t> M€</a:t>
                </a:r>
                <a:endParaRPr lang="fr-FR" sz="1400"/>
              </a:p>
            </c:rich>
          </c:tx>
          <c:layout>
            <c:manualLayout>
              <c:xMode val="edge"/>
              <c:yMode val="edge"/>
              <c:x val="5.4198958434552871E-2"/>
              <c:y val="1.30054740524561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471034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8.1426630827290805E-2"/>
          <c:y val="0.86199222819080323"/>
          <c:w val="0.8739620326488573"/>
          <c:h val="0.11202906195020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3"/>
          <c:order val="0"/>
          <c:tx>
            <c:strRef>
              <c:f>'Fig4'!$B$6</c:f>
              <c:strCache>
                <c:ptCount val="1"/>
                <c:pt idx="0">
                  <c:v>Aéronefs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'Fig4'!$C$2:$E$2</c:f>
              <c:strCache>
                <c:ptCount val="3"/>
                <c:pt idx="0">
                  <c:v>Imports</c:v>
                </c:pt>
                <c:pt idx="1">
                  <c:v>Exports</c:v>
                </c:pt>
                <c:pt idx="2">
                  <c:v>Solde</c:v>
                </c:pt>
              </c:strCache>
            </c:strRef>
          </c:cat>
          <c:val>
            <c:numRef>
              <c:f>'Fig4'!$C$6:$E$6</c:f>
              <c:numCache>
                <c:formatCode>#,##0</c:formatCode>
                <c:ptCount val="3"/>
                <c:pt idx="0">
                  <c:v>1655</c:v>
                </c:pt>
                <c:pt idx="1">
                  <c:v>3507</c:v>
                </c:pt>
                <c:pt idx="2">
                  <c:v>1852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C1-4BE3-B28F-EC88EB68B715}"/>
            </c:ext>
          </c:extLst>
        </c:ser>
        <c:ser>
          <c:idx val="0"/>
          <c:order val="1"/>
          <c:tx>
            <c:strRef>
              <c:f>'Fig4'!$B$3</c:f>
              <c:strCache>
                <c:ptCount val="1"/>
                <c:pt idx="0">
                  <c:v>Systèmes de propulsion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'Fig4'!$C$2:$E$2</c:f>
              <c:strCache>
                <c:ptCount val="3"/>
                <c:pt idx="0">
                  <c:v>Imports</c:v>
                </c:pt>
                <c:pt idx="1">
                  <c:v>Exports</c:v>
                </c:pt>
                <c:pt idx="2">
                  <c:v>Solde</c:v>
                </c:pt>
              </c:strCache>
            </c:strRef>
          </c:cat>
          <c:val>
            <c:numRef>
              <c:f>'Fig4'!$C$3:$E$3</c:f>
              <c:numCache>
                <c:formatCode>#,##0</c:formatCode>
                <c:ptCount val="3"/>
                <c:pt idx="0">
                  <c:v>679</c:v>
                </c:pt>
                <c:pt idx="1">
                  <c:v>1891</c:v>
                </c:pt>
                <c:pt idx="2">
                  <c:v>1213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1-4BE3-B28F-EC88EB68B715}"/>
            </c:ext>
          </c:extLst>
        </c:ser>
        <c:ser>
          <c:idx val="1"/>
          <c:order val="2"/>
          <c:tx>
            <c:strRef>
              <c:f>'Fig4'!$B$4</c:f>
              <c:strCache>
                <c:ptCount val="1"/>
                <c:pt idx="0">
                  <c:v>Appareils de détection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C1-4BE3-B28F-EC88EB68B7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'Fig4'!$C$2:$E$2</c:f>
              <c:strCache>
                <c:ptCount val="3"/>
                <c:pt idx="0">
                  <c:v>Imports</c:v>
                </c:pt>
                <c:pt idx="1">
                  <c:v>Exports</c:v>
                </c:pt>
                <c:pt idx="2">
                  <c:v>Solde</c:v>
                </c:pt>
              </c:strCache>
            </c:strRef>
          </c:cat>
          <c:val>
            <c:numRef>
              <c:f>'Fig4'!$C$4:$E$4</c:f>
              <c:numCache>
                <c:formatCode>#,##0</c:formatCode>
                <c:ptCount val="3"/>
                <c:pt idx="0">
                  <c:v>56</c:v>
                </c:pt>
                <c:pt idx="1">
                  <c:v>1258</c:v>
                </c:pt>
                <c:pt idx="2">
                  <c:v>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C1-4BE3-B28F-EC88EB68B715}"/>
            </c:ext>
          </c:extLst>
        </c:ser>
        <c:ser>
          <c:idx val="6"/>
          <c:order val="3"/>
          <c:tx>
            <c:strRef>
              <c:f>'Fig4'!$B$9</c:f>
              <c:strCache>
                <c:ptCount val="1"/>
                <c:pt idx="0">
                  <c:v>Armes et munitions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'Fig4'!$C$9:$E$9</c:f>
              <c:numCache>
                <c:formatCode>#,##0</c:formatCode>
                <c:ptCount val="3"/>
                <c:pt idx="0">
                  <c:v>967</c:v>
                </c:pt>
                <c:pt idx="1">
                  <c:v>1771</c:v>
                </c:pt>
                <c:pt idx="2">
                  <c:v>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C1-4BE3-B28F-EC88EB68B715}"/>
            </c:ext>
          </c:extLst>
        </c:ser>
        <c:ser>
          <c:idx val="5"/>
          <c:order val="4"/>
          <c:tx>
            <c:strRef>
              <c:f>'Fig4'!$B$8</c:f>
              <c:strCache>
                <c:ptCount val="1"/>
                <c:pt idx="0">
                  <c:v>Instruments de mesure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'Fig4'!$C$2:$E$2</c:f>
              <c:strCache>
                <c:ptCount val="3"/>
                <c:pt idx="0">
                  <c:v>Imports</c:v>
                </c:pt>
                <c:pt idx="1">
                  <c:v>Exports</c:v>
                </c:pt>
                <c:pt idx="2">
                  <c:v>Solde</c:v>
                </c:pt>
              </c:strCache>
            </c:strRef>
          </c:cat>
          <c:val>
            <c:numRef>
              <c:f>'Fig4'!$C$8:$E$8</c:f>
              <c:numCache>
                <c:formatCode>#,##0</c:formatCode>
                <c:ptCount val="3"/>
                <c:pt idx="0">
                  <c:v>112</c:v>
                </c:pt>
                <c:pt idx="1">
                  <c:v>494</c:v>
                </c:pt>
                <c:pt idx="2">
                  <c:v>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C1-4BE3-B28F-EC88EB68B715}"/>
            </c:ext>
          </c:extLst>
        </c:ser>
        <c:ser>
          <c:idx val="4"/>
          <c:order val="5"/>
          <c:tx>
            <c:strRef>
              <c:f>'Fig4'!$B$7</c:f>
              <c:strCache>
                <c:ptCount val="1"/>
                <c:pt idx="0">
                  <c:v>Navires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'Fig4'!$C$2:$E$2</c:f>
              <c:strCache>
                <c:ptCount val="3"/>
                <c:pt idx="0">
                  <c:v>Imports</c:v>
                </c:pt>
                <c:pt idx="1">
                  <c:v>Exports</c:v>
                </c:pt>
                <c:pt idx="2">
                  <c:v>Solde</c:v>
                </c:pt>
              </c:strCache>
            </c:strRef>
          </c:cat>
          <c:val>
            <c:numRef>
              <c:f>'Fig4'!$C$7:$E$7</c:f>
              <c:numCache>
                <c:formatCode>#,##0</c:formatCode>
                <c:ptCount val="3"/>
                <c:pt idx="0">
                  <c:v>2</c:v>
                </c:pt>
                <c:pt idx="1">
                  <c:v>221</c:v>
                </c:pt>
                <c:pt idx="2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C1-4BE3-B28F-EC88EB68B715}"/>
            </c:ext>
          </c:extLst>
        </c:ser>
        <c:ser>
          <c:idx val="2"/>
          <c:order val="6"/>
          <c:tx>
            <c:strRef>
              <c:f>'Fig4'!$B$5</c:f>
              <c:strCache>
                <c:ptCount val="1"/>
                <c:pt idx="0">
                  <c:v>Blindés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'Fig4'!$C$2:$E$2</c:f>
              <c:strCache>
                <c:ptCount val="3"/>
                <c:pt idx="0">
                  <c:v>Imports</c:v>
                </c:pt>
                <c:pt idx="1">
                  <c:v>Exports</c:v>
                </c:pt>
                <c:pt idx="2">
                  <c:v>Solde</c:v>
                </c:pt>
              </c:strCache>
            </c:strRef>
          </c:cat>
          <c:val>
            <c:numRef>
              <c:f>'Fig4'!$C$5:$E$5</c:f>
              <c:numCache>
                <c:formatCode>#,##0</c:formatCode>
                <c:ptCount val="3"/>
                <c:pt idx="0">
                  <c:v>14</c:v>
                </c:pt>
                <c:pt idx="1">
                  <c:v>209</c:v>
                </c:pt>
                <c:pt idx="2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C1-4BE3-B28F-EC88EB68B715}"/>
            </c:ext>
          </c:extLst>
        </c:ser>
        <c:ser>
          <c:idx val="7"/>
          <c:order val="7"/>
          <c:tx>
            <c:strRef>
              <c:f>'Fig4'!$B$10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'Fig4'!$C$10:$E$10</c:f>
              <c:numCache>
                <c:formatCode>#,##0</c:formatCode>
                <c:ptCount val="3"/>
                <c:pt idx="0">
                  <c:v>5</c:v>
                </c:pt>
                <c:pt idx="1">
                  <c:v>231</c:v>
                </c:pt>
                <c:pt idx="2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C1-4BE3-B28F-EC88EB68B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950168"/>
        <c:axId val="440953448"/>
      </c:barChart>
      <c:catAx>
        <c:axId val="440950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0953448"/>
        <c:crosses val="autoZero"/>
        <c:auto val="1"/>
        <c:lblAlgn val="ctr"/>
        <c:lblOffset val="100"/>
        <c:noMultiLvlLbl val="0"/>
      </c:catAx>
      <c:valAx>
        <c:axId val="440953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0950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582037822195305E-2"/>
          <c:y val="0.73341438937779857"/>
          <c:w val="0.91110926038091389"/>
          <c:h val="0.237173845916319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4111494954352E-2"/>
          <c:y val="8.5525708809111964E-2"/>
          <c:w val="0.89684504197730552"/>
          <c:h val="0.58289173245515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'Fig6'!$B$4</c:f>
              <c:strCache>
                <c:ptCount val="1"/>
                <c:pt idx="0">
                  <c:v>Grandes entreprises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'Fig6'!$C$3:$F$3</c:f>
              <c:strCache>
                <c:ptCount val="4"/>
                <c:pt idx="0">
                  <c:v>Nombre d'entreprises exportatrices</c:v>
                </c:pt>
                <c:pt idx="1">
                  <c:v>Nombre d'entreprises importatrices</c:v>
                </c:pt>
                <c:pt idx="2">
                  <c:v>Montant des exportations</c:v>
                </c:pt>
                <c:pt idx="3">
                  <c:v>Montant des importations</c:v>
                </c:pt>
              </c:strCache>
            </c:strRef>
          </c:cat>
          <c:val>
            <c:numRef>
              <c:f>'Fig6'!$C$4:$F$4</c:f>
              <c:numCache>
                <c:formatCode>0.0</c:formatCode>
                <c:ptCount val="4"/>
                <c:pt idx="0">
                  <c:v>5.8</c:v>
                </c:pt>
                <c:pt idx="1">
                  <c:v>5.2</c:v>
                </c:pt>
                <c:pt idx="2">
                  <c:v>83.4</c:v>
                </c:pt>
                <c:pt idx="3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E-4FDE-BFFB-48B239A74045}"/>
            </c:ext>
          </c:extLst>
        </c:ser>
        <c:ser>
          <c:idx val="1"/>
          <c:order val="1"/>
          <c:tx>
            <c:strRef>
              <c:f>'Fig6'!$B$5</c:f>
              <c:strCache>
                <c:ptCount val="1"/>
                <c:pt idx="0">
                  <c:v>Entreprises de taille intermédiaire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'Fig6'!$C$3:$F$3</c:f>
              <c:strCache>
                <c:ptCount val="4"/>
                <c:pt idx="0">
                  <c:v>Nombre d'entreprises exportatrices</c:v>
                </c:pt>
                <c:pt idx="1">
                  <c:v>Nombre d'entreprises importatrices</c:v>
                </c:pt>
                <c:pt idx="2">
                  <c:v>Montant des exportations</c:v>
                </c:pt>
                <c:pt idx="3">
                  <c:v>Montant des importations</c:v>
                </c:pt>
              </c:strCache>
            </c:strRef>
          </c:cat>
          <c:val>
            <c:numRef>
              <c:f>'Fig6'!$C$5:$F$5</c:f>
              <c:numCache>
                <c:formatCode>0.0</c:formatCode>
                <c:ptCount val="4"/>
                <c:pt idx="0">
                  <c:v>19.399999999999999</c:v>
                </c:pt>
                <c:pt idx="1">
                  <c:v>15.4</c:v>
                </c:pt>
                <c:pt idx="2">
                  <c:v>13.7</c:v>
                </c:pt>
                <c:pt idx="3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CE-4FDE-BFFB-48B239A74045}"/>
            </c:ext>
          </c:extLst>
        </c:ser>
        <c:ser>
          <c:idx val="2"/>
          <c:order val="2"/>
          <c:tx>
            <c:strRef>
              <c:f>'Fig6'!$B$6</c:f>
              <c:strCache>
                <c:ptCount val="1"/>
                <c:pt idx="0">
                  <c:v>PME (hors MIC)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'Fig6'!$C$3:$F$3</c:f>
              <c:strCache>
                <c:ptCount val="4"/>
                <c:pt idx="0">
                  <c:v>Nombre d'entreprises exportatrices</c:v>
                </c:pt>
                <c:pt idx="1">
                  <c:v>Nombre d'entreprises importatrices</c:v>
                </c:pt>
                <c:pt idx="2">
                  <c:v>Montant des exportations</c:v>
                </c:pt>
                <c:pt idx="3">
                  <c:v>Montant des importations</c:v>
                </c:pt>
              </c:strCache>
            </c:strRef>
          </c:cat>
          <c:val>
            <c:numRef>
              <c:f>'Fig6'!$C$6:$F$6</c:f>
              <c:numCache>
                <c:formatCode>0.0</c:formatCode>
                <c:ptCount val="4"/>
                <c:pt idx="0">
                  <c:v>49.2</c:v>
                </c:pt>
                <c:pt idx="1">
                  <c:v>42.9</c:v>
                </c:pt>
                <c:pt idx="2">
                  <c:v>2.7</c:v>
                </c:pt>
                <c:pt idx="3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CE-4FDE-BFFB-48B239A74045}"/>
            </c:ext>
          </c:extLst>
        </c:ser>
        <c:ser>
          <c:idx val="3"/>
          <c:order val="3"/>
          <c:tx>
            <c:strRef>
              <c:f>'Fig6'!$B$7</c:f>
              <c:strCache>
                <c:ptCount val="1"/>
                <c:pt idx="0">
                  <c:v>Microentreprises (MIC)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'Fig6'!$C$3:$F$3</c:f>
              <c:strCache>
                <c:ptCount val="4"/>
                <c:pt idx="0">
                  <c:v>Nombre d'entreprises exportatrices</c:v>
                </c:pt>
                <c:pt idx="1">
                  <c:v>Nombre d'entreprises importatrices</c:v>
                </c:pt>
                <c:pt idx="2">
                  <c:v>Montant des exportations</c:v>
                </c:pt>
                <c:pt idx="3">
                  <c:v>Montant des importations</c:v>
                </c:pt>
              </c:strCache>
            </c:strRef>
          </c:cat>
          <c:val>
            <c:numRef>
              <c:f>'Fig6'!$C$7:$F$7</c:f>
              <c:numCache>
                <c:formatCode>0.0</c:formatCode>
                <c:ptCount val="4"/>
                <c:pt idx="0">
                  <c:v>25.6</c:v>
                </c:pt>
                <c:pt idx="1">
                  <c:v>36.6</c:v>
                </c:pt>
                <c:pt idx="2">
                  <c:v>0.2</c:v>
                </c:pt>
                <c:pt idx="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CE-4FDE-BFFB-48B239A740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1278024"/>
        <c:axId val="441270152"/>
      </c:barChart>
      <c:catAx>
        <c:axId val="44127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1270152"/>
        <c:crosses val="autoZero"/>
        <c:auto val="1"/>
        <c:lblAlgn val="ctr"/>
        <c:lblOffset val="100"/>
        <c:noMultiLvlLbl val="0"/>
      </c:catAx>
      <c:valAx>
        <c:axId val="4412701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/>
                  <a:t>en</a:t>
                </a:r>
                <a:r>
                  <a:rPr lang="fr-FR" sz="1100" baseline="0"/>
                  <a:t> %</a:t>
                </a:r>
                <a:endParaRPr lang="fr-FR" sz="1100"/>
              </a:p>
            </c:rich>
          </c:tx>
          <c:layout>
            <c:manualLayout>
              <c:xMode val="edge"/>
              <c:yMode val="edge"/>
              <c:x val="3.7421393840324176E-2"/>
              <c:y val="1.45243037192280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1278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08179876441808E-2"/>
          <c:y val="0.85431330328212252"/>
          <c:w val="0.84997591615250523"/>
          <c:h val="0.110471221873624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01452555255519E-2"/>
          <c:y val="0.10590384459998223"/>
          <c:w val="0.90697789626419667"/>
          <c:h val="0.62289250711241229"/>
        </c:manualLayout>
      </c:layout>
      <c:lineChart>
        <c:grouping val="standard"/>
        <c:varyColors val="0"/>
        <c:ser>
          <c:idx val="10"/>
          <c:order val="0"/>
          <c:tx>
            <c:strRef>
              <c:f>'FigA Encadré'!$A$14</c:f>
              <c:strCache>
                <c:ptCount val="1"/>
                <c:pt idx="0">
                  <c:v>États-Unis</c:v>
                </c:pt>
              </c:strCache>
            </c:strRef>
          </c:tx>
          <c:spPr>
            <a:ln w="19050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'FigA Encadré'!$B$2:$V$2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'FigA Encadré'!$B$14:$V$14</c:f>
              <c:numCache>
                <c:formatCode>0.0</c:formatCode>
                <c:ptCount val="21"/>
                <c:pt idx="0">
                  <c:v>41.801404841356174</c:v>
                </c:pt>
                <c:pt idx="1">
                  <c:v>35.357404269399296</c:v>
                </c:pt>
                <c:pt idx="2">
                  <c:v>31.887869584729224</c:v>
                </c:pt>
                <c:pt idx="3">
                  <c:v>30.333919515786029</c:v>
                </c:pt>
                <c:pt idx="4">
                  <c:v>30.560601375898582</c:v>
                </c:pt>
                <c:pt idx="5">
                  <c:v>30.931928037957217</c:v>
                </c:pt>
                <c:pt idx="6">
                  <c:v>30.867171076708345</c:v>
                </c:pt>
                <c:pt idx="7">
                  <c:v>30.357719939344225</c:v>
                </c:pt>
                <c:pt idx="8">
                  <c:v>30.537682537906342</c:v>
                </c:pt>
                <c:pt idx="9">
                  <c:v>30.309641367168066</c:v>
                </c:pt>
                <c:pt idx="10">
                  <c:v>30.792437955761738</c:v>
                </c:pt>
                <c:pt idx="11">
                  <c:v>30.422966989025962</c:v>
                </c:pt>
                <c:pt idx="12">
                  <c:v>31.529055092982102</c:v>
                </c:pt>
                <c:pt idx="13">
                  <c:v>32.035183025683324</c:v>
                </c:pt>
                <c:pt idx="14">
                  <c:v>32.322399752021866</c:v>
                </c:pt>
                <c:pt idx="15">
                  <c:v>33.394011416638619</c:v>
                </c:pt>
                <c:pt idx="16">
                  <c:v>34.680471064822733</c:v>
                </c:pt>
                <c:pt idx="17">
                  <c:v>35.470047560884069</c:v>
                </c:pt>
                <c:pt idx="18">
                  <c:v>36.243268926195753</c:v>
                </c:pt>
                <c:pt idx="19">
                  <c:v>38.297346778646364</c:v>
                </c:pt>
                <c:pt idx="20">
                  <c:v>40.160215357228147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9D4-4DCB-B8C0-2835771EF54D}"/>
            </c:ext>
          </c:extLst>
        </c:ser>
        <c:ser>
          <c:idx val="6"/>
          <c:order val="1"/>
          <c:tx>
            <c:strRef>
              <c:f>'FigA Encadré'!$A$9</c:f>
              <c:strCache>
                <c:ptCount val="1"/>
                <c:pt idx="0">
                  <c:v>Russie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'FigA Encadré'!$B$2:$V$2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'FigA Encadré'!$B$9:$V$9</c:f>
              <c:numCache>
                <c:formatCode>0.0</c:formatCode>
                <c:ptCount val="21"/>
                <c:pt idx="0">
                  <c:v>20.16647923157759</c:v>
                </c:pt>
                <c:pt idx="1">
                  <c:v>25.052891219556216</c:v>
                </c:pt>
                <c:pt idx="2">
                  <c:v>28.162017178580001</c:v>
                </c:pt>
                <c:pt idx="3">
                  <c:v>28.278872893832812</c:v>
                </c:pt>
                <c:pt idx="4">
                  <c:v>26.513101955631136</c:v>
                </c:pt>
                <c:pt idx="5">
                  <c:v>24.153217550762438</c:v>
                </c:pt>
                <c:pt idx="6">
                  <c:v>23.785288135016213</c:v>
                </c:pt>
                <c:pt idx="7">
                  <c:v>22.178304787000439</c:v>
                </c:pt>
                <c:pt idx="8">
                  <c:v>22.215472660277673</c:v>
                </c:pt>
                <c:pt idx="9">
                  <c:v>24.002755769893213</c:v>
                </c:pt>
                <c:pt idx="10">
                  <c:v>25.797061900213762</c:v>
                </c:pt>
                <c:pt idx="11">
                  <c:v>26.659064318824697</c:v>
                </c:pt>
                <c:pt idx="12">
                  <c:v>26.399083234210451</c:v>
                </c:pt>
                <c:pt idx="13">
                  <c:v>25.716743934696662</c:v>
                </c:pt>
                <c:pt idx="14">
                  <c:v>24.16307380167385</c:v>
                </c:pt>
                <c:pt idx="15">
                  <c:v>22.206117724640567</c:v>
                </c:pt>
                <c:pt idx="16">
                  <c:v>21.607806373471469</c:v>
                </c:pt>
                <c:pt idx="17">
                  <c:v>21.656237845362302</c:v>
                </c:pt>
                <c:pt idx="18">
                  <c:v>20.915777988948719</c:v>
                </c:pt>
                <c:pt idx="19">
                  <c:v>18.714945802214409</c:v>
                </c:pt>
                <c:pt idx="20">
                  <c:v>16.1959345534015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D4-4DCB-B8C0-2835771EF54D}"/>
            </c:ext>
          </c:extLst>
        </c:ser>
        <c:ser>
          <c:idx val="1"/>
          <c:order val="2"/>
          <c:tx>
            <c:strRef>
              <c:f>'FigA Encadré'!$A$4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'FigA Encadré'!$B$2:$V$2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'FigA Encadré'!$B$4:$V$4</c:f>
              <c:numCache>
                <c:formatCode>0.0</c:formatCode>
                <c:ptCount val="21"/>
                <c:pt idx="0">
                  <c:v>7.9985619734149447</c:v>
                </c:pt>
                <c:pt idx="1">
                  <c:v>6.9335124783171072</c:v>
                </c:pt>
                <c:pt idx="2">
                  <c:v>7.6218207624951724</c:v>
                </c:pt>
                <c:pt idx="3">
                  <c:v>8.1220350073613616</c:v>
                </c:pt>
                <c:pt idx="4">
                  <c:v>7.7954703563422738</c:v>
                </c:pt>
                <c:pt idx="5">
                  <c:v>7.8771909522241117</c:v>
                </c:pt>
                <c:pt idx="6">
                  <c:v>7.9729695226261095</c:v>
                </c:pt>
                <c:pt idx="7">
                  <c:v>7.5247967782832426</c:v>
                </c:pt>
                <c:pt idx="8">
                  <c:v>6.6189223969115432</c:v>
                </c:pt>
                <c:pt idx="9">
                  <c:v>6.8993761243158422</c:v>
                </c:pt>
                <c:pt idx="10">
                  <c:v>6.1801670684192169</c:v>
                </c:pt>
                <c:pt idx="11">
                  <c:v>5.9601913422093213</c:v>
                </c:pt>
                <c:pt idx="12">
                  <c:v>5.7595230496968286</c:v>
                </c:pt>
                <c:pt idx="13">
                  <c:v>6.6412582837964678</c:v>
                </c:pt>
                <c:pt idx="14">
                  <c:v>6.52422013695156</c:v>
                </c:pt>
                <c:pt idx="15">
                  <c:v>7.0807888608777487</c:v>
                </c:pt>
                <c:pt idx="16">
                  <c:v>7.2028302209570478</c:v>
                </c:pt>
                <c:pt idx="17">
                  <c:v>8.4497335362233787</c:v>
                </c:pt>
                <c:pt idx="18">
                  <c:v>8.7973814803083101</c:v>
                </c:pt>
                <c:pt idx="19">
                  <c:v>10.313562523611635</c:v>
                </c:pt>
                <c:pt idx="20">
                  <c:v>10.754835768404142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D4-4DCB-B8C0-2835771EF54D}"/>
            </c:ext>
          </c:extLst>
        </c:ser>
        <c:ser>
          <c:idx val="0"/>
          <c:order val="3"/>
          <c:tx>
            <c:strRef>
              <c:f>'FigA Encadré'!$A$3</c:f>
              <c:strCache>
                <c:ptCount val="1"/>
                <c:pt idx="0">
                  <c:v>Chine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'FigA Encadré'!$B$2:$V$2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'FigA Encadré'!$B$3:$V$3</c:f>
              <c:numCache>
                <c:formatCode>0.0</c:formatCode>
                <c:ptCount val="21"/>
                <c:pt idx="0">
                  <c:v>1.871278184399255</c:v>
                </c:pt>
                <c:pt idx="1">
                  <c:v>2.3903823207965269</c:v>
                </c:pt>
                <c:pt idx="2">
                  <c:v>2.5736560318106392</c:v>
                </c:pt>
                <c:pt idx="3">
                  <c:v>2.5488712579748078</c:v>
                </c:pt>
                <c:pt idx="4">
                  <c:v>2.609762696142846</c:v>
                </c:pt>
                <c:pt idx="5">
                  <c:v>2.3892395203717385</c:v>
                </c:pt>
                <c:pt idx="6">
                  <c:v>2.2017583427661984</c:v>
                </c:pt>
                <c:pt idx="7">
                  <c:v>2.7419394933750962</c:v>
                </c:pt>
                <c:pt idx="8">
                  <c:v>3.5520457833443904</c:v>
                </c:pt>
                <c:pt idx="9">
                  <c:v>3.818272285375282</c:v>
                </c:pt>
                <c:pt idx="10">
                  <c:v>4.5466260365973836</c:v>
                </c:pt>
                <c:pt idx="11">
                  <c:v>5.5166387749359478</c:v>
                </c:pt>
                <c:pt idx="12">
                  <c:v>5.530331602309321</c:v>
                </c:pt>
                <c:pt idx="13">
                  <c:v>5.6550243180977846</c:v>
                </c:pt>
                <c:pt idx="14">
                  <c:v>6.4361597204610144</c:v>
                </c:pt>
                <c:pt idx="15">
                  <c:v>6.3423480357474054</c:v>
                </c:pt>
                <c:pt idx="16">
                  <c:v>5.8479372096046855</c:v>
                </c:pt>
                <c:pt idx="17">
                  <c:v>6.0205119106919867</c:v>
                </c:pt>
                <c:pt idx="18">
                  <c:v>5.4390595854010488</c:v>
                </c:pt>
                <c:pt idx="19">
                  <c:v>4.8966900119147949</c:v>
                </c:pt>
                <c:pt idx="20">
                  <c:v>5.1668367236176547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D4-4DCB-B8C0-2835771EF54D}"/>
            </c:ext>
          </c:extLst>
        </c:ser>
        <c:ser>
          <c:idx val="2"/>
          <c:order val="4"/>
          <c:tx>
            <c:strRef>
              <c:f>'FigA Encadré'!$A$5</c:f>
              <c:strCache>
                <c:ptCount val="1"/>
                <c:pt idx="0">
                  <c:v>Allemagne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'FigA Encadré'!$B$2:$V$2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'FigA Encadré'!$B$5:$V$5</c:f>
              <c:numCache>
                <c:formatCode>0.0</c:formatCode>
                <c:ptCount val="21"/>
                <c:pt idx="0">
                  <c:v>6.6462638963145952</c:v>
                </c:pt>
                <c:pt idx="1">
                  <c:v>7.0508257046313654</c:v>
                </c:pt>
                <c:pt idx="2">
                  <c:v>6.5218071949654028</c:v>
                </c:pt>
                <c:pt idx="3">
                  <c:v>6.8317520039260584</c:v>
                </c:pt>
                <c:pt idx="4">
                  <c:v>7.9751874468578494</c:v>
                </c:pt>
                <c:pt idx="5">
                  <c:v>9.464379500965844</c:v>
                </c:pt>
                <c:pt idx="6">
                  <c:v>9.6785449841272548</c:v>
                </c:pt>
                <c:pt idx="7">
                  <c:v>10.342970310156527</c:v>
                </c:pt>
                <c:pt idx="8">
                  <c:v>10.206136950388055</c:v>
                </c:pt>
                <c:pt idx="9">
                  <c:v>8.8000918589964403</c:v>
                </c:pt>
                <c:pt idx="10">
                  <c:v>6.7646033262079106</c:v>
                </c:pt>
                <c:pt idx="11">
                  <c:v>5.4188943026820491</c:v>
                </c:pt>
                <c:pt idx="12">
                  <c:v>5.0248048971539641</c:v>
                </c:pt>
                <c:pt idx="13">
                  <c:v>4.5329787536619355</c:v>
                </c:pt>
                <c:pt idx="14">
                  <c:v>5.4153633725026067</c:v>
                </c:pt>
                <c:pt idx="15">
                  <c:v>6.0607101396511815</c:v>
                </c:pt>
                <c:pt idx="16">
                  <c:v>6.2564579812094134</c:v>
                </c:pt>
                <c:pt idx="17">
                  <c:v>5.6916116793700402</c:v>
                </c:pt>
                <c:pt idx="18">
                  <c:v>5.4151268785415123</c:v>
                </c:pt>
                <c:pt idx="19">
                  <c:v>4.4331754380866579</c:v>
                </c:pt>
                <c:pt idx="20">
                  <c:v>4.1580733632923028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D4-4DCB-B8C0-2835771EF54D}"/>
            </c:ext>
          </c:extLst>
        </c:ser>
        <c:ser>
          <c:idx val="9"/>
          <c:order val="5"/>
          <c:tx>
            <c:strRef>
              <c:f>'FigA Encadré'!$A$13</c:f>
              <c:strCache>
                <c:ptCount val="1"/>
                <c:pt idx="0">
                  <c:v>Royaume-Uni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'FigA Encadré'!$B$2:$V$2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'FigA Encadré'!$B$13:$V$13</c:f>
              <c:numCache>
                <c:formatCode>0.0</c:formatCode>
                <c:ptCount val="21"/>
                <c:pt idx="0">
                  <c:v>6.2065596135764451</c:v>
                </c:pt>
                <c:pt idx="1">
                  <c:v>6.1313707599290108</c:v>
                </c:pt>
                <c:pt idx="2">
                  <c:v>6.2848972520533941</c:v>
                </c:pt>
                <c:pt idx="3">
                  <c:v>5.5435138230001639</c:v>
                </c:pt>
                <c:pt idx="4">
                  <c:v>4.8475303393367852</c:v>
                </c:pt>
                <c:pt idx="5">
                  <c:v>4.3271584607030631</c:v>
                </c:pt>
                <c:pt idx="6">
                  <c:v>4.2715984237895439</c:v>
                </c:pt>
                <c:pt idx="7">
                  <c:v>4.0395754095507987</c:v>
                </c:pt>
                <c:pt idx="8">
                  <c:v>4.016433407134465</c:v>
                </c:pt>
                <c:pt idx="9">
                  <c:v>3.8871665327056304</c:v>
                </c:pt>
                <c:pt idx="10">
                  <c:v>3.7704097876017646</c:v>
                </c:pt>
                <c:pt idx="11">
                  <c:v>4.1023058809590802</c:v>
                </c:pt>
                <c:pt idx="12">
                  <c:v>4.4423975166091267</c:v>
                </c:pt>
                <c:pt idx="13">
                  <c:v>4.3737023237293444</c:v>
                </c:pt>
                <c:pt idx="14">
                  <c:v>4.5671654408656694</c:v>
                </c:pt>
                <c:pt idx="15">
                  <c:v>4.6600767978458135</c:v>
                </c:pt>
                <c:pt idx="16">
                  <c:v>4.087944873645962</c:v>
                </c:pt>
                <c:pt idx="17">
                  <c:v>3.5660427570300719</c:v>
                </c:pt>
                <c:pt idx="18">
                  <c:v>3.2900432900432901</c:v>
                </c:pt>
                <c:pt idx="19">
                  <c:v>2.8995088779750664</c:v>
                </c:pt>
                <c:pt idx="20">
                  <c:v>3.1681248145655587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9D4-4DCB-B8C0-2835771EF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522936"/>
        <c:axId val="467527528"/>
      </c:lineChart>
      <c:catAx>
        <c:axId val="46752293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312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527528"/>
        <c:crosses val="autoZero"/>
        <c:auto val="1"/>
        <c:lblAlgn val="ctr"/>
        <c:lblOffset val="100"/>
        <c:noMultiLvlLbl val="0"/>
      </c:catAx>
      <c:valAx>
        <c:axId val="46752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En</a:t>
                </a:r>
                <a:r>
                  <a:rPr lang="fr-FR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%</a:t>
                </a:r>
                <a:endParaRPr lang="fr-FR">
                  <a:solidFill>
                    <a:schemeClr val="tx1">
                      <a:lumMod val="75000"/>
                      <a:lumOff val="2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3.3461447092536845E-2"/>
              <c:y val="2.24586312208444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52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352425</xdr:rowOff>
    </xdr:from>
    <xdr:to>
      <xdr:col>7</xdr:col>
      <xdr:colOff>0</xdr:colOff>
      <xdr:row>22</xdr:row>
      <xdr:rowOff>171450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22</xdr:row>
      <xdr:rowOff>61038</xdr:rowOff>
    </xdr:from>
    <xdr:to>
      <xdr:col>7</xdr:col>
      <xdr:colOff>0</xdr:colOff>
      <xdr:row>33</xdr:row>
      <xdr:rowOff>137238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</xdr:rowOff>
    </xdr:from>
    <xdr:to>
      <xdr:col>3</xdr:col>
      <xdr:colOff>560541</xdr:colOff>
      <xdr:row>46</xdr:row>
      <xdr:rowOff>137585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8430</xdr:rowOff>
    </xdr:from>
    <xdr:to>
      <xdr:col>4</xdr:col>
      <xdr:colOff>2648</xdr:colOff>
      <xdr:row>47</xdr:row>
      <xdr:rowOff>188703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14</xdr:row>
      <xdr:rowOff>9524</xdr:rowOff>
    </xdr:from>
    <xdr:to>
      <xdr:col>5</xdr:col>
      <xdr:colOff>0</xdr:colOff>
      <xdr:row>27</xdr:row>
      <xdr:rowOff>171449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9</xdr:row>
      <xdr:rowOff>565219</xdr:rowOff>
    </xdr:from>
    <xdr:to>
      <xdr:col>5</xdr:col>
      <xdr:colOff>874310</xdr:colOff>
      <xdr:row>31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4232</xdr:rowOff>
    </xdr:from>
    <xdr:to>
      <xdr:col>10</xdr:col>
      <xdr:colOff>0</xdr:colOff>
      <xdr:row>39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96" zoomScaleNormal="96" workbookViewId="0"/>
  </sheetViews>
  <sheetFormatPr baseColWidth="10" defaultRowHeight="15" x14ac:dyDescent="0.25"/>
  <cols>
    <col min="3" max="3" width="18.28515625" customWidth="1"/>
    <col min="13" max="13" width="12" customWidth="1"/>
    <col min="16" max="16" width="12.28515625" customWidth="1"/>
  </cols>
  <sheetData>
    <row r="1" spans="1:20" x14ac:dyDescent="0.25">
      <c r="C1" s="6"/>
      <c r="D1" s="8" t="s">
        <v>0</v>
      </c>
      <c r="E1" s="9">
        <v>2014</v>
      </c>
      <c r="F1" s="9">
        <v>2015</v>
      </c>
      <c r="G1" s="9">
        <v>2016</v>
      </c>
      <c r="H1" s="9">
        <v>2017</v>
      </c>
      <c r="I1" s="9">
        <v>2018</v>
      </c>
      <c r="J1" s="9">
        <v>2019</v>
      </c>
      <c r="K1" s="9">
        <v>2020</v>
      </c>
      <c r="L1" s="9">
        <v>2021</v>
      </c>
      <c r="M1" s="9">
        <v>2022</v>
      </c>
    </row>
    <row r="2" spans="1:20" x14ac:dyDescent="0.25">
      <c r="C2" s="7" t="s">
        <v>1</v>
      </c>
      <c r="D2" s="5">
        <v>5723</v>
      </c>
      <c r="E2" s="5">
        <v>6254</v>
      </c>
      <c r="F2" s="5">
        <v>7269</v>
      </c>
      <c r="G2" s="5">
        <f>8296374226/1000000</f>
        <v>8296.3742259999999</v>
      </c>
      <c r="H2" s="5">
        <v>8299</v>
      </c>
      <c r="I2" s="5">
        <v>8443</v>
      </c>
      <c r="J2" s="5">
        <f xml:space="preserve"> 11294433988/1000000</f>
        <v>11294.433988000001</v>
      </c>
      <c r="K2" s="5">
        <f xml:space="preserve"> 9547465738/1000000</f>
        <v>9547.4657380000008</v>
      </c>
      <c r="L2" s="5">
        <v>12680</v>
      </c>
      <c r="M2" s="5">
        <v>9581</v>
      </c>
      <c r="N2" s="3"/>
      <c r="O2" s="3"/>
      <c r="P2" s="3"/>
      <c r="Q2" s="3"/>
      <c r="R2" s="3"/>
      <c r="S2" s="3"/>
      <c r="T2" s="3"/>
    </row>
    <row r="3" spans="1:20" x14ac:dyDescent="0.25">
      <c r="C3" s="7" t="s">
        <v>2</v>
      </c>
      <c r="D3" s="5">
        <v>1511</v>
      </c>
      <c r="E3" s="5">
        <v>1726</v>
      </c>
      <c r="F3" s="5">
        <v>1663</v>
      </c>
      <c r="G3" s="5">
        <f>1710280323/1000000</f>
        <v>1710.280323</v>
      </c>
      <c r="H3" s="5">
        <v>2166</v>
      </c>
      <c r="I3" s="5">
        <v>2053</v>
      </c>
      <c r="J3" s="5">
        <f xml:space="preserve"> 2751543016/1000000</f>
        <v>2751.5430160000001</v>
      </c>
      <c r="K3" s="5">
        <f xml:space="preserve"> 2252965495/1000000</f>
        <v>2252.9654949999999</v>
      </c>
      <c r="L3" s="5">
        <v>2454</v>
      </c>
      <c r="M3" s="5">
        <v>3490</v>
      </c>
      <c r="N3" s="3"/>
      <c r="O3" s="3"/>
      <c r="P3" s="3"/>
      <c r="Q3" s="3"/>
      <c r="R3" s="3"/>
      <c r="S3" s="3"/>
      <c r="T3" s="3"/>
    </row>
    <row r="4" spans="1:20" x14ac:dyDescent="0.25">
      <c r="C4" s="7" t="s">
        <v>11</v>
      </c>
      <c r="D4" s="5">
        <f t="shared" ref="D4:M4" si="0" xml:space="preserve"> D2-D3</f>
        <v>4212</v>
      </c>
      <c r="E4" s="5">
        <f t="shared" si="0"/>
        <v>4528</v>
      </c>
      <c r="F4" s="5">
        <f t="shared" si="0"/>
        <v>5606</v>
      </c>
      <c r="G4" s="5">
        <f t="shared" si="0"/>
        <v>6586.093903</v>
      </c>
      <c r="H4" s="5">
        <f t="shared" si="0"/>
        <v>6133</v>
      </c>
      <c r="I4" s="5">
        <f t="shared" si="0"/>
        <v>6390</v>
      </c>
      <c r="J4" s="5">
        <f t="shared" si="0"/>
        <v>8542.8909720000011</v>
      </c>
      <c r="K4" s="5">
        <f t="shared" si="0"/>
        <v>7294.5002430000004</v>
      </c>
      <c r="L4" s="5">
        <f t="shared" si="0"/>
        <v>10226</v>
      </c>
      <c r="M4" s="5">
        <f t="shared" si="0"/>
        <v>6091</v>
      </c>
    </row>
    <row r="6" spans="1:20" x14ac:dyDescent="0.25">
      <c r="B6" s="2"/>
      <c r="C6" s="2"/>
      <c r="D6" s="2"/>
      <c r="E6" s="2"/>
      <c r="F6" s="2"/>
      <c r="G6" s="2"/>
      <c r="H6" s="2"/>
      <c r="I6" s="2"/>
    </row>
    <row r="7" spans="1:20" ht="30.75" customHeight="1" x14ac:dyDescent="0.25">
      <c r="A7" s="16"/>
      <c r="B7" s="73" t="s">
        <v>50</v>
      </c>
      <c r="C7" s="73"/>
      <c r="D7" s="73"/>
      <c r="E7" s="73"/>
      <c r="F7" s="73"/>
      <c r="G7" s="73"/>
      <c r="H7" s="2"/>
      <c r="I7" s="2"/>
    </row>
    <row r="8" spans="1:20" ht="12" customHeight="1" x14ac:dyDescent="0.25">
      <c r="A8" s="16"/>
      <c r="H8" s="2"/>
      <c r="I8" s="2"/>
      <c r="M8">
        <f>7871/M2</f>
        <v>0.82152176182026926</v>
      </c>
    </row>
    <row r="9" spans="1:20" ht="12" customHeight="1" x14ac:dyDescent="0.25">
      <c r="A9" s="16"/>
      <c r="H9" s="2"/>
      <c r="I9" s="2"/>
      <c r="P9" s="4"/>
    </row>
    <row r="10" spans="1:20" ht="12" customHeight="1" x14ac:dyDescent="0.25">
      <c r="A10" s="16"/>
      <c r="H10" s="2"/>
      <c r="I10" s="2"/>
      <c r="M10">
        <f>1617/(M3-784)</f>
        <v>0.59756097560975607</v>
      </c>
      <c r="P10" s="5"/>
    </row>
    <row r="11" spans="1:20" ht="12" customHeight="1" x14ac:dyDescent="0.25">
      <c r="A11" s="16"/>
      <c r="H11" s="2"/>
      <c r="I11" s="2"/>
      <c r="M11">
        <f>1617/M3</f>
        <v>0.46332378223495702</v>
      </c>
      <c r="P11" s="5"/>
    </row>
    <row r="12" spans="1:20" ht="12" customHeight="1" x14ac:dyDescent="0.25">
      <c r="A12" s="16"/>
      <c r="H12" s="2"/>
      <c r="I12" s="2"/>
      <c r="M12" s="10"/>
    </row>
    <row r="13" spans="1:20" ht="12" customHeight="1" x14ac:dyDescent="0.25">
      <c r="A13" s="16"/>
      <c r="H13" s="2"/>
      <c r="I13" s="2"/>
      <c r="M13" s="10"/>
    </row>
    <row r="14" spans="1:20" ht="12" customHeight="1" x14ac:dyDescent="0.25">
      <c r="A14" s="16"/>
      <c r="H14" s="2"/>
      <c r="I14" s="2"/>
      <c r="M14" s="10"/>
    </row>
    <row r="15" spans="1:20" ht="12" customHeight="1" x14ac:dyDescent="0.25">
      <c r="A15" s="16"/>
      <c r="H15" s="2"/>
      <c r="I15" s="2"/>
      <c r="M15" s="10"/>
    </row>
    <row r="16" spans="1:20" ht="12" customHeight="1" x14ac:dyDescent="0.25">
      <c r="A16" s="16"/>
      <c r="H16" s="2"/>
      <c r="I16" s="2"/>
      <c r="M16" s="10"/>
    </row>
    <row r="17" spans="1:9" ht="12" customHeight="1" x14ac:dyDescent="0.25">
      <c r="A17" s="16"/>
      <c r="H17" s="2"/>
      <c r="I17" s="2"/>
    </row>
    <row r="18" spans="1:9" ht="12" customHeight="1" x14ac:dyDescent="0.25">
      <c r="A18" s="16"/>
      <c r="H18" s="2"/>
      <c r="I18" s="2"/>
    </row>
    <row r="19" spans="1:9" ht="12" customHeight="1" x14ac:dyDescent="0.25">
      <c r="A19" s="16"/>
      <c r="H19" s="2"/>
      <c r="I19" s="2"/>
    </row>
    <row r="20" spans="1:9" ht="12" customHeight="1" x14ac:dyDescent="0.25">
      <c r="A20" s="16"/>
      <c r="H20" s="2"/>
      <c r="I20" s="2"/>
    </row>
    <row r="21" spans="1:9" ht="12" customHeight="1" x14ac:dyDescent="0.25">
      <c r="A21" s="16"/>
      <c r="H21" s="2"/>
      <c r="I21" s="2"/>
    </row>
    <row r="22" spans="1:9" ht="12" customHeight="1" x14ac:dyDescent="0.25">
      <c r="A22" s="16"/>
      <c r="H22" s="2"/>
      <c r="I22" s="2"/>
    </row>
    <row r="23" spans="1:9" ht="12" customHeight="1" x14ac:dyDescent="0.25">
      <c r="A23" s="16"/>
      <c r="H23" s="2"/>
      <c r="I23" s="2"/>
    </row>
    <row r="24" spans="1:9" ht="12" customHeight="1" x14ac:dyDescent="0.25">
      <c r="A24" s="16"/>
      <c r="H24" s="2"/>
      <c r="I24" s="2"/>
    </row>
    <row r="25" spans="1:9" ht="12" customHeight="1" x14ac:dyDescent="0.25">
      <c r="A25" s="16"/>
      <c r="H25" s="2"/>
      <c r="I25" s="2"/>
    </row>
    <row r="26" spans="1:9" ht="12" customHeight="1" x14ac:dyDescent="0.25">
      <c r="A26" s="16"/>
      <c r="H26" s="2"/>
      <c r="I26" s="2"/>
    </row>
    <row r="27" spans="1:9" ht="12" customHeight="1" x14ac:dyDescent="0.25">
      <c r="A27" s="16"/>
      <c r="H27" s="2"/>
      <c r="I27" s="2"/>
    </row>
    <row r="28" spans="1:9" ht="12" customHeight="1" x14ac:dyDescent="0.25">
      <c r="A28" s="16"/>
      <c r="H28" s="2"/>
      <c r="I28" s="2"/>
    </row>
    <row r="29" spans="1:9" ht="12" customHeight="1" x14ac:dyDescent="0.25">
      <c r="A29" s="16"/>
      <c r="H29" s="1"/>
      <c r="I29" s="2"/>
    </row>
    <row r="30" spans="1:9" ht="12" customHeight="1" x14ac:dyDescent="0.25">
      <c r="A30" s="16"/>
      <c r="H30" s="2"/>
      <c r="I30" s="2"/>
    </row>
    <row r="31" spans="1:9" ht="12" customHeight="1" x14ac:dyDescent="0.25">
      <c r="A31" s="16"/>
      <c r="H31" s="2"/>
      <c r="I31" s="2"/>
    </row>
    <row r="32" spans="1:9" ht="12" customHeight="1" x14ac:dyDescent="0.25">
      <c r="A32" s="16"/>
      <c r="H32" s="2"/>
      <c r="I32" s="2"/>
    </row>
    <row r="33" spans="1:9" ht="12" customHeight="1" x14ac:dyDescent="0.25">
      <c r="A33" s="16"/>
      <c r="H33" s="2"/>
      <c r="I33" s="2"/>
    </row>
    <row r="34" spans="1:9" ht="12" customHeight="1" x14ac:dyDescent="0.25">
      <c r="A34" s="16"/>
      <c r="H34" s="2"/>
      <c r="I34" s="2"/>
    </row>
    <row r="35" spans="1:9" ht="28.5" customHeight="1" x14ac:dyDescent="0.25">
      <c r="A35" s="16"/>
      <c r="B35" s="74" t="s">
        <v>53</v>
      </c>
      <c r="C35" s="74"/>
      <c r="D35" s="74"/>
      <c r="E35" s="74"/>
      <c r="F35" s="74"/>
      <c r="G35" s="74"/>
      <c r="H35" s="2"/>
      <c r="I35" s="2"/>
    </row>
    <row r="36" spans="1:9" ht="15" customHeight="1" x14ac:dyDescent="0.25">
      <c r="A36" s="16"/>
      <c r="B36" s="14" t="s">
        <v>54</v>
      </c>
      <c r="C36" s="14"/>
      <c r="D36" s="14"/>
      <c r="E36" s="14"/>
      <c r="F36" s="14"/>
      <c r="G36" s="14"/>
      <c r="H36" s="2"/>
      <c r="I36" s="2"/>
    </row>
    <row r="37" spans="1:9" x14ac:dyDescent="0.25">
      <c r="A37" s="16"/>
      <c r="B37" s="15" t="s">
        <v>18</v>
      </c>
      <c r="C37" s="14"/>
      <c r="D37" s="14"/>
      <c r="E37" s="14"/>
      <c r="F37" s="14"/>
      <c r="G37" s="14"/>
      <c r="H37" s="2"/>
      <c r="I37" s="2"/>
    </row>
    <row r="38" spans="1:9" x14ac:dyDescent="0.25">
      <c r="B38" s="2"/>
      <c r="C38" s="2"/>
      <c r="D38" s="2"/>
      <c r="E38" s="2"/>
      <c r="F38" s="2"/>
      <c r="H38" s="2"/>
      <c r="I38" s="2"/>
    </row>
  </sheetData>
  <mergeCells count="2">
    <mergeCell ref="B7:G7"/>
    <mergeCell ref="B35:G3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4" zoomScale="70" zoomScaleNormal="70" workbookViewId="0">
      <selection activeCell="A5" sqref="A5"/>
    </sheetView>
  </sheetViews>
  <sheetFormatPr baseColWidth="10" defaultRowHeight="15" x14ac:dyDescent="0.25"/>
  <cols>
    <col min="2" max="2" width="6.5703125" customWidth="1"/>
    <col min="3" max="3" width="76.42578125" customWidth="1"/>
    <col min="4" max="6" width="8.42578125" customWidth="1"/>
  </cols>
  <sheetData>
    <row r="1" spans="1:7" ht="15.75" x14ac:dyDescent="0.25">
      <c r="A1" s="46"/>
      <c r="B1" s="52" t="s">
        <v>21</v>
      </c>
      <c r="C1" s="46"/>
      <c r="D1" s="53"/>
      <c r="E1" s="53"/>
      <c r="F1" s="53"/>
    </row>
    <row r="2" spans="1:7" x14ac:dyDescent="0.25">
      <c r="A2" s="46"/>
      <c r="B2" s="46"/>
      <c r="C2" s="46"/>
      <c r="D2" s="53"/>
      <c r="E2" s="53"/>
      <c r="F2" s="53"/>
    </row>
    <row r="3" spans="1:7" ht="15.75" x14ac:dyDescent="0.25">
      <c r="D3" s="23">
        <v>2020</v>
      </c>
      <c r="E3" s="23">
        <v>2021</v>
      </c>
      <c r="F3" s="23">
        <v>2022</v>
      </c>
    </row>
    <row r="4" spans="1:7" ht="15.75" x14ac:dyDescent="0.25">
      <c r="C4" s="17" t="s">
        <v>3</v>
      </c>
      <c r="D4" s="23">
        <v>453.8</v>
      </c>
      <c r="E4" s="23">
        <v>818.4</v>
      </c>
      <c r="F4" s="23">
        <v>515.29999999999995</v>
      </c>
      <c r="G4" s="5"/>
    </row>
    <row r="5" spans="1:7" ht="15.75" x14ac:dyDescent="0.25">
      <c r="C5" s="17" t="s">
        <v>4</v>
      </c>
      <c r="D5" s="23">
        <v>997.6</v>
      </c>
      <c r="E5" s="23">
        <v>986</v>
      </c>
      <c r="F5" s="23">
        <v>979.7</v>
      </c>
      <c r="G5" s="5"/>
    </row>
    <row r="6" spans="1:7" ht="15.75" x14ac:dyDescent="0.25">
      <c r="C6" s="17" t="s">
        <v>19</v>
      </c>
      <c r="D6" s="23">
        <v>2852.5</v>
      </c>
      <c r="E6" s="23">
        <v>4524.5</v>
      </c>
      <c r="F6" s="23">
        <v>2227.6</v>
      </c>
      <c r="G6" s="5"/>
    </row>
    <row r="7" spans="1:7" ht="15.75" x14ac:dyDescent="0.25">
      <c r="C7" s="17" t="s">
        <v>5</v>
      </c>
      <c r="D7" s="23">
        <v>491.3</v>
      </c>
      <c r="E7" s="23">
        <v>664.4</v>
      </c>
      <c r="F7" s="23">
        <v>758.7</v>
      </c>
      <c r="G7" s="5"/>
    </row>
    <row r="8" spans="1:7" ht="15.75" x14ac:dyDescent="0.25">
      <c r="C8" s="17" t="s">
        <v>6</v>
      </c>
      <c r="D8" s="23">
        <v>2682.3</v>
      </c>
      <c r="E8" s="23">
        <v>2900.6</v>
      </c>
      <c r="F8" s="23">
        <v>2714.2</v>
      </c>
      <c r="G8" s="5"/>
    </row>
    <row r="9" spans="1:7" ht="15.75" x14ac:dyDescent="0.25">
      <c r="C9" s="17" t="s">
        <v>7</v>
      </c>
      <c r="D9" s="23">
        <v>2070.6</v>
      </c>
      <c r="E9" s="23">
        <v>2789.5</v>
      </c>
      <c r="F9" s="23">
        <v>2385.6</v>
      </c>
      <c r="G9" s="5"/>
    </row>
    <row r="10" spans="1:7" x14ac:dyDescent="0.25">
      <c r="D10" s="5"/>
      <c r="E10" s="5"/>
      <c r="F10" s="5"/>
      <c r="G10" s="5"/>
    </row>
    <row r="11" spans="1:7" x14ac:dyDescent="0.25">
      <c r="D11" s="5"/>
    </row>
    <row r="12" spans="1:7" ht="42.75" customHeight="1" x14ac:dyDescent="0.25">
      <c r="A12" s="2"/>
      <c r="B12" s="76" t="s">
        <v>49</v>
      </c>
      <c r="C12" s="77"/>
      <c r="D12" s="77"/>
      <c r="E12" s="24"/>
      <c r="F12" s="24"/>
    </row>
    <row r="13" spans="1:7" ht="18.75" customHeight="1" x14ac:dyDescent="0.3">
      <c r="A13" s="2"/>
      <c r="B13" s="51"/>
      <c r="C13" s="50"/>
      <c r="D13" s="50"/>
      <c r="E13" s="24"/>
      <c r="F13" s="24"/>
    </row>
    <row r="14" spans="1:7" x14ac:dyDescent="0.25">
      <c r="A14" s="2"/>
      <c r="B14" s="2"/>
      <c r="C14" s="2"/>
      <c r="D14" s="2"/>
      <c r="E14" s="2"/>
      <c r="F14" s="2"/>
    </row>
    <row r="15" spans="1:7" x14ac:dyDescent="0.25">
      <c r="A15" s="2"/>
      <c r="B15" s="2"/>
      <c r="C15" s="2"/>
      <c r="D15" s="2"/>
      <c r="E15" s="2"/>
      <c r="F15" s="2"/>
    </row>
    <row r="16" spans="1:7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1"/>
    </row>
    <row r="18" spans="1:6" x14ac:dyDescent="0.25">
      <c r="A18" s="2"/>
      <c r="B18" s="2"/>
      <c r="C18" s="2"/>
      <c r="D18" s="2"/>
      <c r="E18" s="2"/>
      <c r="F18" s="21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ht="13.5" customHeight="1" x14ac:dyDescent="0.25">
      <c r="A47" s="2"/>
      <c r="B47" s="2"/>
      <c r="C47" s="2"/>
      <c r="D47" s="2"/>
      <c r="E47" s="2"/>
      <c r="F47" s="2"/>
    </row>
    <row r="48" spans="1:6" ht="36" customHeight="1" x14ac:dyDescent="0.3">
      <c r="A48" s="2"/>
      <c r="B48" s="75" t="s">
        <v>55</v>
      </c>
      <c r="C48" s="75"/>
      <c r="D48" s="75"/>
      <c r="E48" s="19"/>
      <c r="F48" s="19"/>
    </row>
    <row r="49" spans="1:6" ht="20.25" customHeight="1" x14ac:dyDescent="0.3">
      <c r="A49" s="2"/>
      <c r="B49" s="25" t="s">
        <v>54</v>
      </c>
      <c r="C49" s="25"/>
      <c r="D49" s="25"/>
      <c r="E49" s="22"/>
      <c r="F49" s="22"/>
    </row>
    <row r="50" spans="1:6" ht="20.25" customHeight="1" x14ac:dyDescent="0.3">
      <c r="A50" s="2"/>
      <c r="B50" s="26" t="s">
        <v>22</v>
      </c>
      <c r="C50" s="27"/>
      <c r="D50" s="27"/>
      <c r="E50" s="13"/>
      <c r="F50" s="22"/>
    </row>
    <row r="51" spans="1:6" x14ac:dyDescent="0.25">
      <c r="A51" s="2"/>
      <c r="B51" s="12"/>
      <c r="C51" s="2"/>
      <c r="D51" s="2"/>
      <c r="E51" s="2"/>
    </row>
  </sheetData>
  <mergeCells count="2">
    <mergeCell ref="B48:D48"/>
    <mergeCell ref="B12:D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="75" zoomScaleNormal="75" workbookViewId="0"/>
  </sheetViews>
  <sheetFormatPr baseColWidth="10" defaultRowHeight="15" x14ac:dyDescent="0.25"/>
  <cols>
    <col min="2" max="2" width="6.5703125" customWidth="1"/>
    <col min="3" max="3" width="76.42578125" customWidth="1"/>
    <col min="4" max="6" width="8.42578125" customWidth="1"/>
  </cols>
  <sheetData>
    <row r="1" spans="1:6" ht="15.75" x14ac:dyDescent="0.25">
      <c r="A1" s="46"/>
      <c r="B1" s="52" t="s">
        <v>20</v>
      </c>
      <c r="C1" s="46"/>
      <c r="D1" s="53"/>
      <c r="E1" s="53"/>
      <c r="F1" s="53"/>
    </row>
    <row r="2" spans="1:6" x14ac:dyDescent="0.25">
      <c r="A2" s="46"/>
      <c r="B2" s="46"/>
      <c r="C2" s="46"/>
      <c r="D2" s="53"/>
      <c r="E2" s="53"/>
      <c r="F2" s="53"/>
    </row>
    <row r="3" spans="1:6" ht="15.75" x14ac:dyDescent="0.25">
      <c r="D3" s="23">
        <v>2020</v>
      </c>
      <c r="E3" s="23">
        <v>2021</v>
      </c>
      <c r="F3" s="23">
        <v>2022</v>
      </c>
    </row>
    <row r="4" spans="1:6" ht="15.75" x14ac:dyDescent="0.25">
      <c r="C4" s="17" t="s">
        <v>3</v>
      </c>
      <c r="D4" s="23">
        <v>77.2</v>
      </c>
      <c r="E4" s="23">
        <v>84.6</v>
      </c>
      <c r="F4" s="23">
        <v>86.3</v>
      </c>
    </row>
    <row r="5" spans="1:6" ht="15.75" x14ac:dyDescent="0.25">
      <c r="C5" s="17" t="s">
        <v>4</v>
      </c>
      <c r="D5" s="23">
        <v>471.5</v>
      </c>
      <c r="E5" s="23">
        <v>353.5</v>
      </c>
      <c r="F5" s="23">
        <v>374.7</v>
      </c>
    </row>
    <row r="6" spans="1:6" ht="15.75" x14ac:dyDescent="0.25">
      <c r="C6" s="17" t="s">
        <v>19</v>
      </c>
      <c r="D6" s="23">
        <v>70.900000000000006</v>
      </c>
      <c r="E6" s="23">
        <v>77.900000000000006</v>
      </c>
      <c r="F6" s="23">
        <v>123.4</v>
      </c>
    </row>
    <row r="7" spans="1:6" ht="15.75" x14ac:dyDescent="0.25">
      <c r="C7" s="17" t="s">
        <v>5</v>
      </c>
      <c r="D7" s="23">
        <v>387.7</v>
      </c>
      <c r="E7" s="23">
        <v>209.9</v>
      </c>
      <c r="F7" s="23">
        <v>444</v>
      </c>
    </row>
    <row r="8" spans="1:6" ht="15.75" x14ac:dyDescent="0.25">
      <c r="C8" s="17" t="s">
        <v>6</v>
      </c>
      <c r="D8" s="23">
        <v>54.3</v>
      </c>
      <c r="E8" s="23">
        <v>238.8</v>
      </c>
      <c r="F8" s="23">
        <v>499.4</v>
      </c>
    </row>
    <row r="9" spans="1:6" ht="15.75" x14ac:dyDescent="0.25">
      <c r="C9" s="17" t="s">
        <v>7</v>
      </c>
      <c r="D9" s="23">
        <v>1191.3</v>
      </c>
      <c r="E9" s="23">
        <v>1491.7</v>
      </c>
      <c r="F9" s="23">
        <v>1962.4</v>
      </c>
    </row>
    <row r="10" spans="1:6" x14ac:dyDescent="0.25">
      <c r="D10" s="5"/>
      <c r="E10" s="5"/>
      <c r="F10" s="5"/>
    </row>
    <row r="11" spans="1:6" x14ac:dyDescent="0.25">
      <c r="D11" s="5"/>
    </row>
    <row r="12" spans="1:6" x14ac:dyDescent="0.25">
      <c r="D12" s="5"/>
    </row>
    <row r="13" spans="1:6" ht="42.75" customHeight="1" x14ac:dyDescent="0.25">
      <c r="A13" s="2"/>
      <c r="B13" s="76" t="s">
        <v>51</v>
      </c>
      <c r="C13" s="77"/>
      <c r="D13" s="77"/>
      <c r="E13" s="24"/>
      <c r="F13" s="24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1"/>
    </row>
    <row r="18" spans="1:6" x14ac:dyDescent="0.25">
      <c r="A18" s="2"/>
      <c r="B18" s="2"/>
      <c r="C18" s="2"/>
      <c r="D18" s="2"/>
      <c r="E18" s="2"/>
      <c r="F18" s="21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ht="19.5" customHeight="1" x14ac:dyDescent="0.25">
      <c r="A48" s="2"/>
      <c r="B48" s="2"/>
      <c r="C48" s="2"/>
      <c r="D48" s="2"/>
      <c r="E48" s="2"/>
      <c r="F48" s="2"/>
    </row>
    <row r="49" spans="1:6" ht="36" customHeight="1" x14ac:dyDescent="0.3">
      <c r="A49" s="2"/>
      <c r="B49" s="75" t="s">
        <v>56</v>
      </c>
      <c r="C49" s="75"/>
      <c r="D49" s="75"/>
      <c r="E49" s="20"/>
      <c r="F49" s="20"/>
    </row>
    <row r="50" spans="1:6" ht="20.25" customHeight="1" x14ac:dyDescent="0.3">
      <c r="A50" s="2"/>
      <c r="B50" s="25" t="s">
        <v>54</v>
      </c>
      <c r="C50" s="25"/>
      <c r="D50" s="25"/>
      <c r="E50" s="22"/>
      <c r="F50" s="22"/>
    </row>
    <row r="51" spans="1:6" ht="20.25" customHeight="1" x14ac:dyDescent="0.3">
      <c r="A51" s="2"/>
      <c r="B51" s="26" t="s">
        <v>22</v>
      </c>
      <c r="C51" s="27"/>
      <c r="D51" s="27"/>
      <c r="E51" s="13"/>
      <c r="F51" s="22"/>
    </row>
    <row r="52" spans="1:6" x14ac:dyDescent="0.25">
      <c r="A52" s="2"/>
      <c r="B52" s="12"/>
      <c r="C52" s="2"/>
      <c r="D52" s="2"/>
      <c r="E52" s="2"/>
    </row>
  </sheetData>
  <mergeCells count="2">
    <mergeCell ref="B13:D13"/>
    <mergeCell ref="B49:D4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90" zoomScaleNormal="90" workbookViewId="0"/>
  </sheetViews>
  <sheetFormatPr baseColWidth="10" defaultRowHeight="15" x14ac:dyDescent="0.25"/>
  <cols>
    <col min="2" max="2" width="40.28515625" customWidth="1"/>
    <col min="3" max="3" width="12.85546875" customWidth="1"/>
    <col min="4" max="5" width="17.85546875" customWidth="1"/>
    <col min="10" max="11" width="14.28515625" bestFit="1" customWidth="1"/>
  </cols>
  <sheetData>
    <row r="1" spans="1:7" x14ac:dyDescent="0.25">
      <c r="B1" s="18" t="s">
        <v>26</v>
      </c>
    </row>
    <row r="2" spans="1:7" x14ac:dyDescent="0.25">
      <c r="C2" t="s">
        <v>25</v>
      </c>
      <c r="D2" t="s">
        <v>24</v>
      </c>
      <c r="E2" t="s">
        <v>23</v>
      </c>
    </row>
    <row r="3" spans="1:7" x14ac:dyDescent="0.25">
      <c r="B3" s="29" t="s">
        <v>57</v>
      </c>
      <c r="C3" s="5">
        <v>679</v>
      </c>
      <c r="D3" s="5">
        <v>1891</v>
      </c>
      <c r="E3" s="5">
        <v>1213</v>
      </c>
    </row>
    <row r="4" spans="1:7" x14ac:dyDescent="0.25">
      <c r="B4" s="29" t="s">
        <v>31</v>
      </c>
      <c r="C4" s="5">
        <v>56</v>
      </c>
      <c r="D4" s="5">
        <v>1258</v>
      </c>
      <c r="E4" s="5">
        <v>1201</v>
      </c>
    </row>
    <row r="5" spans="1:7" x14ac:dyDescent="0.25">
      <c r="B5" s="29" t="s">
        <v>29</v>
      </c>
      <c r="C5" s="5">
        <v>14</v>
      </c>
      <c r="D5" s="5">
        <v>209</v>
      </c>
      <c r="E5" s="5">
        <v>195</v>
      </c>
    </row>
    <row r="6" spans="1:7" x14ac:dyDescent="0.25">
      <c r="B6" t="s">
        <v>27</v>
      </c>
      <c r="C6" s="5">
        <v>1655</v>
      </c>
      <c r="D6" s="5">
        <v>3507</v>
      </c>
      <c r="E6" s="5">
        <v>1852</v>
      </c>
    </row>
    <row r="7" spans="1:7" x14ac:dyDescent="0.25">
      <c r="B7" t="s">
        <v>30</v>
      </c>
      <c r="C7" s="5">
        <v>2</v>
      </c>
      <c r="D7" s="5">
        <v>221</v>
      </c>
      <c r="E7" s="5">
        <v>219</v>
      </c>
    </row>
    <row r="8" spans="1:7" x14ac:dyDescent="0.25">
      <c r="B8" s="29" t="s">
        <v>32</v>
      </c>
      <c r="C8" s="5">
        <v>112</v>
      </c>
      <c r="D8" s="5">
        <v>494</v>
      </c>
      <c r="E8" s="5">
        <v>383</v>
      </c>
    </row>
    <row r="9" spans="1:7" x14ac:dyDescent="0.25">
      <c r="B9" s="29" t="s">
        <v>9</v>
      </c>
      <c r="C9" s="5">
        <v>967</v>
      </c>
      <c r="D9" s="5">
        <v>1771</v>
      </c>
      <c r="E9" s="5">
        <v>803</v>
      </c>
      <c r="G9" s="28"/>
    </row>
    <row r="10" spans="1:7" x14ac:dyDescent="0.25">
      <c r="B10" t="s">
        <v>28</v>
      </c>
      <c r="C10" s="5">
        <v>5</v>
      </c>
      <c r="D10" s="5">
        <v>231</v>
      </c>
      <c r="E10" s="5">
        <v>225</v>
      </c>
      <c r="G10" s="28"/>
    </row>
    <row r="11" spans="1:7" x14ac:dyDescent="0.25">
      <c r="A11" s="2"/>
      <c r="F11" s="2"/>
      <c r="G11" s="28"/>
    </row>
    <row r="12" spans="1:7" x14ac:dyDescent="0.25">
      <c r="A12" s="2"/>
      <c r="B12" s="2"/>
      <c r="C12" s="2"/>
      <c r="D12" s="2"/>
      <c r="E12" s="2"/>
      <c r="F12" s="2"/>
      <c r="G12" s="28"/>
    </row>
    <row r="13" spans="1:7" x14ac:dyDescent="0.25">
      <c r="A13" s="2"/>
      <c r="B13" s="2"/>
      <c r="C13" s="2"/>
      <c r="D13" s="2"/>
      <c r="E13" s="2"/>
      <c r="F13" s="2"/>
      <c r="G13" s="28"/>
    </row>
    <row r="14" spans="1:7" ht="39.75" customHeight="1" thickBot="1" x14ac:dyDescent="0.3">
      <c r="B14" s="78" t="s">
        <v>33</v>
      </c>
      <c r="C14" s="79"/>
      <c r="D14" s="79"/>
      <c r="E14" s="79"/>
      <c r="F14" s="2"/>
      <c r="G14" s="28"/>
    </row>
    <row r="15" spans="1:7" x14ac:dyDescent="0.25">
      <c r="A15" s="2"/>
      <c r="B15" s="2"/>
      <c r="C15" s="2"/>
      <c r="D15" s="2"/>
      <c r="E15" s="2"/>
      <c r="F15" s="2"/>
    </row>
    <row r="16" spans="1:7" x14ac:dyDescent="0.25">
      <c r="A16" s="2"/>
      <c r="B16" s="2"/>
      <c r="C16" s="2"/>
      <c r="D16" s="2"/>
      <c r="E16" s="2"/>
      <c r="F16" s="2"/>
    </row>
    <row r="17" spans="1:7" x14ac:dyDescent="0.25">
      <c r="A17" s="2"/>
      <c r="B17" s="2"/>
      <c r="C17" s="2"/>
      <c r="D17" s="2"/>
      <c r="E17" s="2"/>
      <c r="F17" s="2"/>
      <c r="G17" s="28"/>
    </row>
    <row r="18" spans="1:7" x14ac:dyDescent="0.25">
      <c r="A18" s="2"/>
      <c r="B18" s="2"/>
      <c r="C18" s="2"/>
      <c r="D18" s="2"/>
      <c r="E18" s="2"/>
      <c r="F18" s="2"/>
    </row>
    <row r="19" spans="1:7" x14ac:dyDescent="0.25">
      <c r="A19" s="2"/>
      <c r="B19" s="2"/>
      <c r="C19" s="2"/>
      <c r="D19" s="2"/>
      <c r="E19" s="2"/>
      <c r="F19" s="2"/>
    </row>
    <row r="20" spans="1:7" x14ac:dyDescent="0.25">
      <c r="A20" s="2"/>
      <c r="B20" s="2"/>
      <c r="C20" s="2"/>
      <c r="D20" s="2"/>
      <c r="E20" s="2"/>
      <c r="F20" s="2"/>
    </row>
    <row r="21" spans="1:7" x14ac:dyDescent="0.25">
      <c r="A21" s="2"/>
      <c r="B21" s="2"/>
      <c r="C21" s="2"/>
      <c r="D21" s="2"/>
      <c r="E21" s="2"/>
      <c r="F21" s="2"/>
    </row>
    <row r="22" spans="1:7" x14ac:dyDescent="0.25">
      <c r="A22" s="2"/>
      <c r="B22" s="2"/>
      <c r="C22" s="2"/>
      <c r="D22" s="2"/>
      <c r="E22" s="2"/>
      <c r="F22" s="2"/>
    </row>
    <row r="23" spans="1:7" x14ac:dyDescent="0.25">
      <c r="A23" s="2"/>
      <c r="B23" s="2"/>
      <c r="C23" s="2"/>
      <c r="D23" s="2"/>
      <c r="E23" s="2"/>
      <c r="F23" s="2"/>
    </row>
    <row r="24" spans="1:7" x14ac:dyDescent="0.25">
      <c r="A24" s="2"/>
      <c r="B24" s="2"/>
      <c r="C24" s="2"/>
      <c r="D24" s="2"/>
      <c r="E24" s="2"/>
      <c r="F24" s="2"/>
    </row>
    <row r="25" spans="1:7" x14ac:dyDescent="0.25">
      <c r="A25" s="2"/>
      <c r="B25" s="2"/>
      <c r="C25" s="2"/>
      <c r="D25" s="2"/>
      <c r="E25" s="2"/>
      <c r="F25" s="2"/>
    </row>
    <row r="26" spans="1:7" x14ac:dyDescent="0.25">
      <c r="A26" s="2"/>
      <c r="B26" s="2"/>
      <c r="C26" s="2"/>
      <c r="D26" s="2"/>
      <c r="E26" s="2"/>
      <c r="F26" s="2"/>
    </row>
    <row r="27" spans="1:7" x14ac:dyDescent="0.25">
      <c r="A27" s="2"/>
      <c r="B27" s="2"/>
      <c r="C27" s="2"/>
      <c r="D27" s="2"/>
      <c r="E27" s="2"/>
      <c r="F27" s="2"/>
    </row>
    <row r="28" spans="1:7" x14ac:dyDescent="0.25">
      <c r="A28" s="2"/>
      <c r="B28" s="2"/>
      <c r="C28" s="2"/>
      <c r="D28" s="2"/>
      <c r="E28" s="2"/>
      <c r="F28" s="2"/>
    </row>
    <row r="29" spans="1:7" x14ac:dyDescent="0.25">
      <c r="A29" s="2"/>
      <c r="B29" s="30" t="s">
        <v>54</v>
      </c>
      <c r="C29" s="2"/>
      <c r="D29" s="2"/>
      <c r="E29" s="2"/>
      <c r="F29" s="2"/>
    </row>
    <row r="30" spans="1:7" x14ac:dyDescent="0.25">
      <c r="A30" s="2"/>
      <c r="B30" s="31" t="s">
        <v>22</v>
      </c>
      <c r="C30" s="2"/>
      <c r="D30" s="2"/>
      <c r="E30" s="2"/>
      <c r="F30" s="2"/>
    </row>
    <row r="31" spans="1:7" x14ac:dyDescent="0.25">
      <c r="A31" s="2"/>
      <c r="B31" s="2"/>
      <c r="C31" s="2"/>
      <c r="D31" s="2"/>
      <c r="E31" s="2"/>
      <c r="F31" s="2"/>
    </row>
  </sheetData>
  <mergeCells count="1">
    <mergeCell ref="B14:E14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baseColWidth="10" defaultRowHeight="15" x14ac:dyDescent="0.25"/>
  <cols>
    <col min="2" max="2" width="27.140625" customWidth="1"/>
    <col min="3" max="4" width="12.140625" customWidth="1"/>
    <col min="5" max="5" width="15.7109375" customWidth="1"/>
    <col min="6" max="6" width="14.7109375" customWidth="1"/>
    <col min="7" max="9" width="13.14062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4.5" customHeight="1" thickBot="1" x14ac:dyDescent="0.3">
      <c r="A2" s="2"/>
      <c r="B2" s="83" t="s">
        <v>34</v>
      </c>
      <c r="C2" s="83"/>
      <c r="D2" s="83"/>
      <c r="E2" s="83"/>
      <c r="F2" s="83"/>
      <c r="G2" s="83"/>
      <c r="H2" s="83"/>
      <c r="I2" s="83"/>
      <c r="J2" s="2"/>
    </row>
    <row r="3" spans="1:10" ht="15.75" thickBot="1" x14ac:dyDescent="0.3">
      <c r="A3" s="2"/>
      <c r="B3" s="80" t="s">
        <v>12</v>
      </c>
      <c r="C3" s="81" t="s">
        <v>13</v>
      </c>
      <c r="D3" s="81"/>
      <c r="E3" s="81"/>
      <c r="F3" s="81"/>
      <c r="G3" s="81"/>
      <c r="H3" s="81"/>
      <c r="I3" s="82"/>
      <c r="J3" s="2"/>
    </row>
    <row r="4" spans="1:10" ht="36" customHeight="1" thickBot="1" x14ac:dyDescent="0.3">
      <c r="A4" s="2"/>
      <c r="B4" s="80"/>
      <c r="C4" s="34" t="s">
        <v>3</v>
      </c>
      <c r="D4" s="32" t="s">
        <v>4</v>
      </c>
      <c r="E4" s="32" t="s">
        <v>8</v>
      </c>
      <c r="F4" s="32" t="s">
        <v>6</v>
      </c>
      <c r="G4" s="32" t="s">
        <v>5</v>
      </c>
      <c r="H4" s="32" t="s">
        <v>7</v>
      </c>
      <c r="I4" s="33" t="s">
        <v>14</v>
      </c>
      <c r="J4" s="2"/>
    </row>
    <row r="5" spans="1:10" x14ac:dyDescent="0.25">
      <c r="B5" s="36" t="s">
        <v>27</v>
      </c>
      <c r="C5" s="54">
        <v>-9.6999999999999993</v>
      </c>
      <c r="D5" s="55">
        <v>127</v>
      </c>
      <c r="E5" s="55">
        <v>725.9</v>
      </c>
      <c r="F5" s="55">
        <v>702.1</v>
      </c>
      <c r="G5" s="55">
        <v>163.80000000000001</v>
      </c>
      <c r="H5" s="55">
        <v>142.5</v>
      </c>
      <c r="I5" s="56">
        <v>1851.6</v>
      </c>
      <c r="J5" s="2"/>
    </row>
    <row r="6" spans="1:10" x14ac:dyDescent="0.25">
      <c r="B6" s="35" t="s">
        <v>57</v>
      </c>
      <c r="C6" s="57">
        <v>45.6</v>
      </c>
      <c r="D6" s="58">
        <v>256.60000000000002</v>
      </c>
      <c r="E6" s="58">
        <v>463.3</v>
      </c>
      <c r="F6" s="58">
        <v>241.8</v>
      </c>
      <c r="G6" s="58">
        <v>-76.7</v>
      </c>
      <c r="H6" s="58">
        <v>282.3</v>
      </c>
      <c r="I6" s="59">
        <v>1212.7</v>
      </c>
      <c r="J6" s="2"/>
    </row>
    <row r="7" spans="1:10" x14ac:dyDescent="0.25">
      <c r="B7" s="35" t="s">
        <v>31</v>
      </c>
      <c r="C7" s="57">
        <v>25.2</v>
      </c>
      <c r="D7" s="58">
        <v>70.099999999999994</v>
      </c>
      <c r="E7" s="58">
        <v>525.5</v>
      </c>
      <c r="F7" s="58">
        <v>472.5</v>
      </c>
      <c r="G7" s="58">
        <v>108</v>
      </c>
      <c r="H7" s="58">
        <v>0</v>
      </c>
      <c r="I7" s="59">
        <v>1201.3</v>
      </c>
      <c r="J7" s="2"/>
    </row>
    <row r="8" spans="1:10" x14ac:dyDescent="0.25">
      <c r="B8" s="35" t="s">
        <v>9</v>
      </c>
      <c r="C8" s="57">
        <v>273.5</v>
      </c>
      <c r="D8" s="58">
        <v>-22.6</v>
      </c>
      <c r="E8" s="58">
        <v>127.6</v>
      </c>
      <c r="F8" s="58">
        <v>414.3</v>
      </c>
      <c r="G8" s="58">
        <v>11.1</v>
      </c>
      <c r="H8" s="58">
        <v>-0.8</v>
      </c>
      <c r="I8" s="59">
        <v>803.1</v>
      </c>
      <c r="J8" s="2"/>
    </row>
    <row r="9" spans="1:10" x14ac:dyDescent="0.25">
      <c r="B9" s="35" t="s">
        <v>32</v>
      </c>
      <c r="C9" s="57">
        <v>17.600000000000001</v>
      </c>
      <c r="D9" s="58">
        <v>50.4</v>
      </c>
      <c r="E9" s="58">
        <v>171.1</v>
      </c>
      <c r="F9" s="58">
        <v>79.900000000000006</v>
      </c>
      <c r="G9" s="58">
        <v>73.400000000000006</v>
      </c>
      <c r="H9" s="58">
        <v>-9.8000000000000007</v>
      </c>
      <c r="I9" s="59">
        <v>382.6</v>
      </c>
      <c r="J9" s="2"/>
    </row>
    <row r="10" spans="1:10" ht="15.75" customHeight="1" x14ac:dyDescent="0.25">
      <c r="B10" s="35" t="s">
        <v>30</v>
      </c>
      <c r="C10" s="57">
        <v>13</v>
      </c>
      <c r="D10" s="60" t="s">
        <v>46</v>
      </c>
      <c r="E10" s="58">
        <v>3.3</v>
      </c>
      <c r="F10" s="58">
        <v>115.6</v>
      </c>
      <c r="G10" s="58">
        <v>2.4</v>
      </c>
      <c r="H10" s="60" t="s">
        <v>46</v>
      </c>
      <c r="I10" s="59">
        <v>219.1</v>
      </c>
      <c r="J10" s="2"/>
    </row>
    <row r="11" spans="1:10" x14ac:dyDescent="0.25">
      <c r="B11" s="35" t="s">
        <v>29</v>
      </c>
      <c r="C11" s="57">
        <v>47.5</v>
      </c>
      <c r="D11" s="60" t="s">
        <v>46</v>
      </c>
      <c r="E11" s="58">
        <v>10.7</v>
      </c>
      <c r="F11" s="58">
        <v>127.4</v>
      </c>
      <c r="G11" s="58">
        <v>0.8</v>
      </c>
      <c r="H11" s="60" t="s">
        <v>46</v>
      </c>
      <c r="I11" s="59">
        <v>195.4</v>
      </c>
      <c r="J11" s="2"/>
    </row>
    <row r="12" spans="1:10" ht="15.75" thickBot="1" x14ac:dyDescent="0.3">
      <c r="B12" s="37" t="s">
        <v>10</v>
      </c>
      <c r="C12" s="61">
        <v>16.2</v>
      </c>
      <c r="D12" s="62">
        <v>38.700000000000003</v>
      </c>
      <c r="E12" s="62">
        <v>76.900000000000006</v>
      </c>
      <c r="F12" s="62">
        <v>61.3</v>
      </c>
      <c r="G12" s="62">
        <v>31.9</v>
      </c>
      <c r="H12" s="62">
        <v>0</v>
      </c>
      <c r="I12" s="63">
        <v>225.1</v>
      </c>
      <c r="J12" s="2"/>
    </row>
    <row r="13" spans="1:10" ht="15.75" thickBot="1" x14ac:dyDescent="0.3">
      <c r="A13" s="2"/>
      <c r="B13" s="38" t="s">
        <v>15</v>
      </c>
      <c r="C13" s="64">
        <v>429</v>
      </c>
      <c r="D13" s="65">
        <v>605</v>
      </c>
      <c r="E13" s="65">
        <v>2104.3000000000002</v>
      </c>
      <c r="F13" s="65">
        <v>2214.8000000000002</v>
      </c>
      <c r="G13" s="65">
        <v>314.7</v>
      </c>
      <c r="H13" s="65">
        <v>423.2</v>
      </c>
      <c r="I13" s="66">
        <v>6090.9</v>
      </c>
      <c r="J13" s="2"/>
    </row>
    <row r="14" spans="1:10" ht="14.25" customHeight="1" x14ac:dyDescent="0.25">
      <c r="A14" s="2"/>
      <c r="B14" s="84" t="s">
        <v>47</v>
      </c>
      <c r="C14" s="84"/>
      <c r="D14" s="84"/>
      <c r="E14" s="84"/>
      <c r="F14" s="84"/>
      <c r="G14" s="84"/>
      <c r="H14" s="84"/>
      <c r="I14" s="84"/>
      <c r="J14" s="2"/>
    </row>
    <row r="15" spans="1:10" ht="14.25" customHeight="1" x14ac:dyDescent="0.25">
      <c r="A15" s="2"/>
      <c r="B15" s="84" t="s">
        <v>54</v>
      </c>
      <c r="C15" s="84"/>
      <c r="D15" s="84"/>
      <c r="E15" s="84"/>
      <c r="F15" s="84"/>
      <c r="G15" s="84"/>
      <c r="H15" s="84"/>
      <c r="I15" s="84"/>
      <c r="J15" s="2"/>
    </row>
    <row r="16" spans="1:10" ht="14.25" customHeight="1" x14ac:dyDescent="0.25">
      <c r="A16" s="2"/>
      <c r="B16" s="15" t="s">
        <v>22</v>
      </c>
      <c r="C16" s="39"/>
      <c r="D16" s="39"/>
      <c r="E16" s="39"/>
      <c r="F16" s="39"/>
      <c r="G16" s="39"/>
      <c r="H16" s="39"/>
      <c r="I16" s="14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E18" s="3"/>
    </row>
    <row r="19" spans="1:10" x14ac:dyDescent="0.25">
      <c r="E19" s="3"/>
    </row>
  </sheetData>
  <sortState ref="B4:B9">
    <sortCondition ref="B4:B9"/>
  </sortState>
  <mergeCells count="5">
    <mergeCell ref="B3:B4"/>
    <mergeCell ref="C3:I3"/>
    <mergeCell ref="B2:I2"/>
    <mergeCell ref="B15:I15"/>
    <mergeCell ref="B14:I1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91" zoomScaleNormal="91" workbookViewId="0"/>
  </sheetViews>
  <sheetFormatPr baseColWidth="10" defaultColWidth="9.140625" defaultRowHeight="15" x14ac:dyDescent="0.25"/>
  <cols>
    <col min="2" max="2" width="33.7109375" customWidth="1"/>
    <col min="3" max="6" width="13.140625" customWidth="1"/>
    <col min="7" max="7" width="19" customWidth="1"/>
    <col min="8" max="8" width="33.7109375" customWidth="1"/>
    <col min="9" max="12" width="13.140625" customWidth="1"/>
  </cols>
  <sheetData>
    <row r="1" spans="1:12" x14ac:dyDescent="0.25">
      <c r="B1" s="18" t="s">
        <v>35</v>
      </c>
      <c r="H1" s="18"/>
    </row>
    <row r="3" spans="1:12" ht="46.5" customHeight="1" x14ac:dyDescent="0.25">
      <c r="B3" t="s">
        <v>42</v>
      </c>
      <c r="C3" s="29" t="s">
        <v>36</v>
      </c>
      <c r="D3" s="29" t="s">
        <v>37</v>
      </c>
      <c r="E3" s="29" t="s">
        <v>16</v>
      </c>
      <c r="F3" s="29" t="s">
        <v>17</v>
      </c>
      <c r="I3" s="29" t="s">
        <v>36</v>
      </c>
      <c r="J3" s="29" t="s">
        <v>37</v>
      </c>
      <c r="K3" s="29" t="s">
        <v>43</v>
      </c>
      <c r="L3" s="29" t="s">
        <v>44</v>
      </c>
    </row>
    <row r="4" spans="1:12" x14ac:dyDescent="0.25">
      <c r="B4" t="s">
        <v>38</v>
      </c>
      <c r="C4" s="3">
        <v>5.8</v>
      </c>
      <c r="D4" s="3">
        <v>5.2</v>
      </c>
      <c r="E4" s="3">
        <v>83.4</v>
      </c>
      <c r="F4" s="3">
        <v>71.400000000000006</v>
      </c>
      <c r="H4" t="s">
        <v>38</v>
      </c>
      <c r="I4" s="28">
        <v>38</v>
      </c>
      <c r="J4" s="28">
        <v>36</v>
      </c>
      <c r="K4" s="5">
        <v>7508</v>
      </c>
      <c r="L4" s="5">
        <v>1469</v>
      </c>
    </row>
    <row r="5" spans="1:12" x14ac:dyDescent="0.25">
      <c r="B5" t="s">
        <v>39</v>
      </c>
      <c r="C5" s="41">
        <v>19.399999999999999</v>
      </c>
      <c r="D5" s="3">
        <v>15.4</v>
      </c>
      <c r="E5" s="3">
        <v>13.7</v>
      </c>
      <c r="F5" s="3">
        <v>20.2</v>
      </c>
      <c r="G5" s="3"/>
      <c r="H5" t="s">
        <v>39</v>
      </c>
      <c r="I5" s="45">
        <v>127</v>
      </c>
      <c r="J5" s="28">
        <v>107</v>
      </c>
      <c r="K5" s="5">
        <v>1232</v>
      </c>
      <c r="L5" s="5">
        <v>416</v>
      </c>
    </row>
    <row r="6" spans="1:12" x14ac:dyDescent="0.25">
      <c r="B6" t="s">
        <v>40</v>
      </c>
      <c r="C6" s="3">
        <v>49.2</v>
      </c>
      <c r="D6" s="3">
        <v>42.9</v>
      </c>
      <c r="E6" s="3">
        <v>2.7</v>
      </c>
      <c r="F6" s="3">
        <v>7.7</v>
      </c>
      <c r="G6" s="3"/>
      <c r="H6" t="s">
        <v>40</v>
      </c>
      <c r="I6" s="28">
        <v>321</v>
      </c>
      <c r="J6" s="28">
        <v>299</v>
      </c>
      <c r="K6" s="5">
        <v>239</v>
      </c>
      <c r="L6" s="5">
        <v>159</v>
      </c>
    </row>
    <row r="7" spans="1:12" x14ac:dyDescent="0.25">
      <c r="B7" t="s">
        <v>41</v>
      </c>
      <c r="C7" s="3">
        <v>25.6</v>
      </c>
      <c r="D7" s="3">
        <v>36.6</v>
      </c>
      <c r="E7" s="3">
        <v>0.2</v>
      </c>
      <c r="F7" s="3">
        <v>0.7</v>
      </c>
      <c r="G7" s="49"/>
      <c r="H7" t="s">
        <v>41</v>
      </c>
      <c r="I7" s="28">
        <v>167</v>
      </c>
      <c r="J7" s="28">
        <v>255</v>
      </c>
      <c r="K7" s="5">
        <v>21</v>
      </c>
      <c r="L7" s="5">
        <v>14</v>
      </c>
    </row>
    <row r="8" spans="1:12" x14ac:dyDescent="0.25">
      <c r="A8" s="2"/>
      <c r="B8" s="46"/>
      <c r="C8" s="46"/>
      <c r="D8" s="46"/>
      <c r="E8" s="46"/>
      <c r="F8" s="46"/>
      <c r="G8" s="46"/>
      <c r="H8" s="47" t="s">
        <v>45</v>
      </c>
      <c r="I8" s="47">
        <v>653</v>
      </c>
      <c r="J8" s="47">
        <v>697</v>
      </c>
      <c r="K8" s="48">
        <v>9000</v>
      </c>
      <c r="L8" s="48">
        <v>2058</v>
      </c>
    </row>
    <row r="9" spans="1:12" x14ac:dyDescent="0.25">
      <c r="A9" s="2"/>
      <c r="B9" s="2"/>
      <c r="C9" s="2"/>
      <c r="D9" s="2"/>
      <c r="E9" s="2"/>
      <c r="F9" s="2"/>
      <c r="G9" s="2"/>
    </row>
    <row r="10" spans="1:12" ht="45" customHeight="1" x14ac:dyDescent="0.25">
      <c r="A10" s="2"/>
      <c r="B10" s="83" t="s">
        <v>48</v>
      </c>
      <c r="C10" s="83"/>
      <c r="D10" s="83"/>
      <c r="E10" s="83"/>
      <c r="F10" s="83"/>
      <c r="G10" s="42"/>
      <c r="K10" s="3"/>
      <c r="L10" s="3"/>
    </row>
    <row r="11" spans="1:12" ht="15" customHeight="1" x14ac:dyDescent="0.25">
      <c r="A11" s="2"/>
      <c r="B11" s="43"/>
      <c r="C11" s="42"/>
      <c r="D11" s="42"/>
      <c r="E11" s="42"/>
      <c r="F11" s="42"/>
      <c r="G11" s="42"/>
    </row>
    <row r="12" spans="1:12" x14ac:dyDescent="0.25">
      <c r="A12" s="2"/>
      <c r="B12" s="44"/>
      <c r="G12" s="2"/>
    </row>
    <row r="13" spans="1:12" x14ac:dyDescent="0.25">
      <c r="A13" s="2"/>
      <c r="G13" s="2"/>
    </row>
    <row r="14" spans="1:12" x14ac:dyDescent="0.25">
      <c r="A14" s="2"/>
      <c r="G14" s="2"/>
    </row>
    <row r="15" spans="1:12" x14ac:dyDescent="0.25">
      <c r="A15" s="2"/>
      <c r="G15" s="2"/>
    </row>
    <row r="16" spans="1:12" x14ac:dyDescent="0.25">
      <c r="A16" s="2"/>
      <c r="G16" s="2"/>
    </row>
    <row r="17" spans="1:7" x14ac:dyDescent="0.25">
      <c r="A17" s="2"/>
      <c r="G17" s="2"/>
    </row>
    <row r="18" spans="1:7" x14ac:dyDescent="0.25">
      <c r="A18" s="2"/>
      <c r="G18" s="2"/>
    </row>
    <row r="19" spans="1:7" x14ac:dyDescent="0.25">
      <c r="A19" s="2"/>
      <c r="G19" s="2"/>
    </row>
    <row r="20" spans="1:7" x14ac:dyDescent="0.25">
      <c r="A20" s="2"/>
      <c r="G20" s="2"/>
    </row>
    <row r="21" spans="1:7" x14ac:dyDescent="0.25">
      <c r="A21" s="2"/>
      <c r="G21" s="2"/>
    </row>
    <row r="22" spans="1:7" x14ac:dyDescent="0.25">
      <c r="A22" s="2"/>
      <c r="G22" s="2"/>
    </row>
    <row r="23" spans="1:7" x14ac:dyDescent="0.25">
      <c r="A23" s="2"/>
      <c r="G23" s="2"/>
    </row>
    <row r="24" spans="1:7" x14ac:dyDescent="0.25">
      <c r="A24" s="2"/>
      <c r="G24" s="2"/>
    </row>
    <row r="25" spans="1:7" x14ac:dyDescent="0.25">
      <c r="A25" s="2"/>
      <c r="G25" s="2"/>
    </row>
    <row r="26" spans="1:7" x14ac:dyDescent="0.25">
      <c r="A26" s="2"/>
      <c r="G26" s="2"/>
    </row>
    <row r="27" spans="1:7" x14ac:dyDescent="0.25">
      <c r="A27" s="2"/>
      <c r="G27" s="2"/>
    </row>
    <row r="28" spans="1:7" x14ac:dyDescent="0.25">
      <c r="A28" s="2"/>
      <c r="G28" s="2"/>
    </row>
    <row r="29" spans="1:7" x14ac:dyDescent="0.25">
      <c r="A29" s="2"/>
      <c r="G29" s="2"/>
    </row>
    <row r="30" spans="1:7" x14ac:dyDescent="0.25">
      <c r="A30" s="2"/>
      <c r="G30" s="2"/>
    </row>
    <row r="31" spans="1:7" x14ac:dyDescent="0.25">
      <c r="A31" s="2"/>
      <c r="G31" s="2"/>
    </row>
    <row r="32" spans="1:7" ht="30.75" customHeight="1" x14ac:dyDescent="0.25">
      <c r="A32" s="2"/>
      <c r="B32" s="85" t="s">
        <v>52</v>
      </c>
      <c r="C32" s="86"/>
      <c r="D32" s="86"/>
      <c r="E32" s="86"/>
      <c r="F32" s="86"/>
      <c r="G32" s="2"/>
    </row>
    <row r="33" spans="1:7" ht="30.75" customHeight="1" x14ac:dyDescent="0.25">
      <c r="A33" s="2"/>
      <c r="B33" s="87" t="s">
        <v>73</v>
      </c>
      <c r="C33" s="87"/>
      <c r="D33" s="87"/>
      <c r="E33" s="87"/>
      <c r="F33" s="87"/>
      <c r="G33" s="40"/>
    </row>
    <row r="34" spans="1:7" ht="16.5" customHeight="1" x14ac:dyDescent="0.25">
      <c r="A34" s="2"/>
      <c r="B34" s="11" t="s">
        <v>74</v>
      </c>
      <c r="C34" s="13"/>
      <c r="D34" s="13"/>
      <c r="E34" s="13"/>
      <c r="F34" s="13"/>
      <c r="G34" s="13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</row>
  </sheetData>
  <mergeCells count="3">
    <mergeCell ref="B10:F10"/>
    <mergeCell ref="B32:F32"/>
    <mergeCell ref="B33:F33"/>
  </mergeCell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zoomScaleNormal="100" workbookViewId="0">
      <selection activeCell="A2" sqref="A2"/>
    </sheetView>
  </sheetViews>
  <sheetFormatPr baseColWidth="10" defaultColWidth="11.5703125" defaultRowHeight="12.75" x14ac:dyDescent="0.2"/>
  <cols>
    <col min="1" max="1" width="18.5703125" style="67" customWidth="1"/>
    <col min="2" max="22" width="8.28515625" style="67" customWidth="1"/>
    <col min="23" max="16384" width="11.5703125" style="67"/>
  </cols>
  <sheetData>
    <row r="2" spans="1:22" x14ac:dyDescent="0.2">
      <c r="B2" s="67">
        <v>2000</v>
      </c>
      <c r="C2" s="67">
        <v>2001</v>
      </c>
      <c r="D2" s="67">
        <v>2002</v>
      </c>
      <c r="E2" s="67">
        <v>2003</v>
      </c>
      <c r="F2" s="67">
        <v>2004</v>
      </c>
      <c r="G2" s="67">
        <v>2005</v>
      </c>
      <c r="H2" s="67">
        <v>2006</v>
      </c>
      <c r="I2" s="67">
        <v>2007</v>
      </c>
      <c r="J2" s="67">
        <v>2008</v>
      </c>
      <c r="K2" s="67">
        <v>2009</v>
      </c>
      <c r="L2" s="67">
        <v>2010</v>
      </c>
      <c r="M2" s="67">
        <v>2011</v>
      </c>
      <c r="N2" s="67">
        <v>2012</v>
      </c>
      <c r="O2" s="67">
        <v>2013</v>
      </c>
      <c r="P2" s="67">
        <v>2014</v>
      </c>
      <c r="Q2" s="67">
        <v>2015</v>
      </c>
      <c r="R2" s="67">
        <v>2016</v>
      </c>
      <c r="S2" s="67">
        <v>2017</v>
      </c>
      <c r="T2" s="67">
        <v>2018</v>
      </c>
      <c r="U2" s="67">
        <v>2019</v>
      </c>
      <c r="V2" s="67">
        <v>2020</v>
      </c>
    </row>
    <row r="3" spans="1:22" x14ac:dyDescent="0.2">
      <c r="A3" s="67" t="s">
        <v>67</v>
      </c>
      <c r="B3" s="68">
        <v>1.871278184399255</v>
      </c>
      <c r="C3" s="68">
        <v>2.3903823207965269</v>
      </c>
      <c r="D3" s="68">
        <v>2.5736560318106392</v>
      </c>
      <c r="E3" s="68">
        <v>2.5488712579748078</v>
      </c>
      <c r="F3" s="68">
        <v>2.609762696142846</v>
      </c>
      <c r="G3" s="68">
        <v>2.3892395203717385</v>
      </c>
      <c r="H3" s="68">
        <v>2.2017583427661984</v>
      </c>
      <c r="I3" s="68">
        <v>2.7419394933750962</v>
      </c>
      <c r="J3" s="68">
        <v>3.5520457833443904</v>
      </c>
      <c r="K3" s="68">
        <v>3.818272285375282</v>
      </c>
      <c r="L3" s="68">
        <v>4.5466260365973836</v>
      </c>
      <c r="M3" s="68">
        <v>5.5166387749359478</v>
      </c>
      <c r="N3" s="68">
        <v>5.530331602309321</v>
      </c>
      <c r="O3" s="68">
        <v>5.6550243180977846</v>
      </c>
      <c r="P3" s="68">
        <v>6.4361597204610144</v>
      </c>
      <c r="Q3" s="68">
        <v>6.3423480357474054</v>
      </c>
      <c r="R3" s="68">
        <v>5.8479372096046855</v>
      </c>
      <c r="S3" s="68">
        <v>6.0205119106919867</v>
      </c>
      <c r="T3" s="68">
        <v>5.4390595854010488</v>
      </c>
      <c r="U3" s="68">
        <v>4.8966900119147949</v>
      </c>
      <c r="V3" s="68">
        <v>5.1668367236176547</v>
      </c>
    </row>
    <row r="4" spans="1:22" x14ac:dyDescent="0.2">
      <c r="A4" s="67" t="s">
        <v>58</v>
      </c>
      <c r="B4" s="68">
        <v>7.9985619734149447</v>
      </c>
      <c r="C4" s="68">
        <v>6.9335124783171072</v>
      </c>
      <c r="D4" s="68">
        <v>7.6218207624951724</v>
      </c>
      <c r="E4" s="68">
        <v>8.1220350073613616</v>
      </c>
      <c r="F4" s="68">
        <v>7.7954703563422738</v>
      </c>
      <c r="G4" s="68">
        <v>7.8771909522241117</v>
      </c>
      <c r="H4" s="68">
        <v>7.9729695226261095</v>
      </c>
      <c r="I4" s="68">
        <v>7.5247967782832426</v>
      </c>
      <c r="J4" s="68">
        <v>6.6189223969115432</v>
      </c>
      <c r="K4" s="68">
        <v>6.8993761243158422</v>
      </c>
      <c r="L4" s="68">
        <v>6.1801670684192169</v>
      </c>
      <c r="M4" s="68">
        <v>5.9601913422093213</v>
      </c>
      <c r="N4" s="68">
        <v>5.7595230496968286</v>
      </c>
      <c r="O4" s="68">
        <v>6.6412582837964678</v>
      </c>
      <c r="P4" s="68">
        <v>6.52422013695156</v>
      </c>
      <c r="Q4" s="68">
        <v>7.0807888608777487</v>
      </c>
      <c r="R4" s="68">
        <v>7.2028302209570478</v>
      </c>
      <c r="S4" s="68">
        <v>8.4497335362233787</v>
      </c>
      <c r="T4" s="68">
        <v>8.7973814803083101</v>
      </c>
      <c r="U4" s="68">
        <v>10.313562523611635</v>
      </c>
      <c r="V4" s="68">
        <v>10.754835768404142</v>
      </c>
    </row>
    <row r="5" spans="1:22" x14ac:dyDescent="0.2">
      <c r="A5" s="67" t="s">
        <v>66</v>
      </c>
      <c r="B5" s="68">
        <v>6.6462638963145952</v>
      </c>
      <c r="C5" s="68">
        <v>7.0508257046313654</v>
      </c>
      <c r="D5" s="68">
        <v>6.5218071949654028</v>
      </c>
      <c r="E5" s="68">
        <v>6.8317520039260584</v>
      </c>
      <c r="F5" s="68">
        <v>7.9751874468578494</v>
      </c>
      <c r="G5" s="68">
        <v>9.464379500965844</v>
      </c>
      <c r="H5" s="68">
        <v>9.6785449841272548</v>
      </c>
      <c r="I5" s="68">
        <v>10.342970310156527</v>
      </c>
      <c r="J5" s="68">
        <v>10.206136950388055</v>
      </c>
      <c r="K5" s="68">
        <v>8.8000918589964403</v>
      </c>
      <c r="L5" s="68">
        <v>6.7646033262079106</v>
      </c>
      <c r="M5" s="68">
        <v>5.4188943026820491</v>
      </c>
      <c r="N5" s="68">
        <v>5.0248048971539641</v>
      </c>
      <c r="O5" s="68">
        <v>4.5329787536619355</v>
      </c>
      <c r="P5" s="68">
        <v>5.4153633725026067</v>
      </c>
      <c r="Q5" s="68">
        <v>6.0607101396511815</v>
      </c>
      <c r="R5" s="68">
        <v>6.2564579812094134</v>
      </c>
      <c r="S5" s="68">
        <v>5.6916116793700402</v>
      </c>
      <c r="T5" s="68">
        <v>5.4151268785415123</v>
      </c>
      <c r="U5" s="68">
        <v>4.4331754380866579</v>
      </c>
      <c r="V5" s="68">
        <v>4.1580733632923028</v>
      </c>
    </row>
    <row r="6" spans="1:22" x14ac:dyDescent="0.2">
      <c r="A6" s="67" t="s">
        <v>65</v>
      </c>
      <c r="B6" s="68">
        <v>1.5209896572703305</v>
      </c>
      <c r="C6" s="68">
        <v>1.8158483150010527</v>
      </c>
      <c r="D6" s="68">
        <v>2.3210912468559859</v>
      </c>
      <c r="E6" s="68">
        <v>2.3811958122035009</v>
      </c>
      <c r="F6" s="68">
        <v>2.2020174692741747</v>
      </c>
      <c r="G6" s="68">
        <v>2.1186252080792616</v>
      </c>
      <c r="H6" s="68">
        <v>2.0247325463628858</v>
      </c>
      <c r="I6" s="68">
        <v>2.1096941523520685</v>
      </c>
      <c r="J6" s="68">
        <v>2.1692736849677487</v>
      </c>
      <c r="K6" s="68">
        <v>2.1977264898380984</v>
      </c>
      <c r="L6" s="68">
        <v>2.1035157138309</v>
      </c>
      <c r="M6" s="68">
        <v>2.0807724775261764</v>
      </c>
      <c r="N6" s="68">
        <v>1.7769590066436507</v>
      </c>
      <c r="O6" s="68">
        <v>1.6837794021445431</v>
      </c>
      <c r="P6" s="68">
        <v>2.145856229041621</v>
      </c>
      <c r="Q6" s="68">
        <v>2.5903817223874652</v>
      </c>
      <c r="R6" s="68">
        <v>3.0676693787336542</v>
      </c>
      <c r="S6" s="68">
        <v>3.0331152037884936</v>
      </c>
      <c r="T6" s="68">
        <v>3.0014430014430014</v>
      </c>
      <c r="U6" s="68">
        <v>2.6016390107814362</v>
      </c>
      <c r="V6" s="68">
        <v>2.3337602848273016</v>
      </c>
    </row>
    <row r="7" spans="1:22" x14ac:dyDescent="0.2">
      <c r="A7" s="67" t="s">
        <v>64</v>
      </c>
      <c r="B7" s="68">
        <v>1.7477553879906345</v>
      </c>
      <c r="C7" s="68">
        <v>1.8379072122567255</v>
      </c>
      <c r="D7" s="68">
        <v>1.6395837899328931</v>
      </c>
      <c r="E7" s="68">
        <v>2.2452151153279898</v>
      </c>
      <c r="F7" s="68">
        <v>2.3846332225400015</v>
      </c>
      <c r="G7" s="68">
        <v>2.4159448801374435</v>
      </c>
      <c r="H7" s="68">
        <v>2.3711243691328288</v>
      </c>
      <c r="I7" s="68">
        <v>2.5148946395870104</v>
      </c>
      <c r="J7" s="68">
        <v>2.2060410355604221</v>
      </c>
      <c r="K7" s="68">
        <v>2.4373253722203088</v>
      </c>
      <c r="L7" s="68">
        <v>2.4605448674216586</v>
      </c>
      <c r="M7" s="68">
        <v>2.7649837833034669</v>
      </c>
      <c r="N7" s="68">
        <v>2.8308044909919059</v>
      </c>
      <c r="O7" s="68">
        <v>2.8691089052589667</v>
      </c>
      <c r="P7" s="68">
        <v>2.6002479781328374</v>
      </c>
      <c r="Q7" s="68">
        <v>2.489404232811502</v>
      </c>
      <c r="R7" s="68">
        <v>2.2177819443399005</v>
      </c>
      <c r="S7" s="68">
        <v>2.0116138629400404</v>
      </c>
      <c r="T7" s="68">
        <v>2.1884348713617006</v>
      </c>
      <c r="U7" s="68">
        <v>3.023015896079742</v>
      </c>
      <c r="V7" s="68">
        <v>3.8128939351178461</v>
      </c>
    </row>
    <row r="8" spans="1:22" x14ac:dyDescent="0.2">
      <c r="A8" s="67" t="s">
        <v>63</v>
      </c>
      <c r="B8" s="68">
        <v>1.5560185099832231</v>
      </c>
      <c r="C8" s="68">
        <v>1.4027453300311834</v>
      </c>
      <c r="D8" s="68">
        <v>1.3003955456756109</v>
      </c>
      <c r="E8" s="68">
        <v>1.5019221331588417</v>
      </c>
      <c r="F8" s="68">
        <v>2.331491072118729</v>
      </c>
      <c r="G8" s="68">
        <v>3.0257172614543739</v>
      </c>
      <c r="H8" s="68">
        <v>2.9958211699022104</v>
      </c>
      <c r="I8" s="68">
        <v>3.1637125976748623</v>
      </c>
      <c r="J8" s="68">
        <v>2.9413880474138963</v>
      </c>
      <c r="K8" s="68">
        <v>2.3561832586978988</v>
      </c>
      <c r="L8" s="68">
        <v>2.0678886008398902</v>
      </c>
      <c r="M8" s="68">
        <v>1.9696992136012912</v>
      </c>
      <c r="N8" s="68">
        <v>2.029359714526096</v>
      </c>
      <c r="O8" s="68">
        <v>2.0627719787252197</v>
      </c>
      <c r="P8" s="68">
        <v>2.0035505959928988</v>
      </c>
      <c r="Q8" s="68">
        <v>2.0896158046944229</v>
      </c>
      <c r="R8" s="68">
        <v>2.1377200845781696</v>
      </c>
      <c r="S8" s="68">
        <v>1.9017529972910083</v>
      </c>
      <c r="T8" s="68">
        <v>1.9568507373385422</v>
      </c>
      <c r="U8" s="68">
        <v>1.920170875592107</v>
      </c>
      <c r="V8" s="68">
        <v>1.3539427884998081</v>
      </c>
    </row>
    <row r="9" spans="1:22" x14ac:dyDescent="0.2">
      <c r="A9" s="67" t="s">
        <v>61</v>
      </c>
      <c r="B9" s="68">
        <v>20.16647923157759</v>
      </c>
      <c r="C9" s="68">
        <v>25.052891219556216</v>
      </c>
      <c r="D9" s="68">
        <v>28.162017178580001</v>
      </c>
      <c r="E9" s="68">
        <v>28.278872893832812</v>
      </c>
      <c r="F9" s="68">
        <v>26.513101955631136</v>
      </c>
      <c r="G9" s="68">
        <v>24.153217550762438</v>
      </c>
      <c r="H9" s="68">
        <v>23.785288135016213</v>
      </c>
      <c r="I9" s="68">
        <v>22.178304787000439</v>
      </c>
      <c r="J9" s="68">
        <v>22.215472660277673</v>
      </c>
      <c r="K9" s="68">
        <v>24.002755769893213</v>
      </c>
      <c r="L9" s="68">
        <v>25.797061900213762</v>
      </c>
      <c r="M9" s="68">
        <v>26.659064318824697</v>
      </c>
      <c r="N9" s="68">
        <v>26.399083234210451</v>
      </c>
      <c r="O9" s="68">
        <v>25.716743934696662</v>
      </c>
      <c r="P9" s="68">
        <v>24.16307380167385</v>
      </c>
      <c r="Q9" s="68">
        <v>22.206117724640567</v>
      </c>
      <c r="R9" s="68">
        <v>21.607806373471469</v>
      </c>
      <c r="S9" s="68">
        <v>21.656237845362302</v>
      </c>
      <c r="T9" s="68">
        <v>20.915777988948719</v>
      </c>
      <c r="U9" s="68">
        <v>18.714945802214409</v>
      </c>
      <c r="V9" s="68">
        <v>16.1959345534015</v>
      </c>
    </row>
    <row r="10" spans="1:22" x14ac:dyDescent="0.2">
      <c r="A10" s="67" t="s">
        <v>62</v>
      </c>
      <c r="B10" s="68">
        <v>0.2553419000387161</v>
      </c>
      <c r="C10" s="68">
        <v>0.34191290746292602</v>
      </c>
      <c r="D10" s="68">
        <v>0.43311729651314479</v>
      </c>
      <c r="E10" s="68">
        <v>0.52551938491738914</v>
      </c>
      <c r="F10" s="68">
        <v>0.42223854061992733</v>
      </c>
      <c r="G10" s="68">
        <v>0.63647774108263533</v>
      </c>
      <c r="H10" s="68">
        <v>0.62044137297122481</v>
      </c>
      <c r="I10" s="68">
        <v>0.7283665199990057</v>
      </c>
      <c r="J10" s="68">
        <v>0.75692784807091296</v>
      </c>
      <c r="K10" s="68">
        <v>0.85505415853331801</v>
      </c>
      <c r="L10" s="68">
        <v>0.78986067524749481</v>
      </c>
      <c r="M10" s="68">
        <v>0.94930616234468257</v>
      </c>
      <c r="N10" s="68">
        <v>0.92691984101656555</v>
      </c>
      <c r="O10" s="68">
        <v>0.84971131147074719</v>
      </c>
      <c r="P10" s="68">
        <v>0.94400766477865139</v>
      </c>
      <c r="Q10" s="68">
        <v>1.287978183366878</v>
      </c>
      <c r="R10" s="68">
        <v>1.764782361756434</v>
      </c>
      <c r="S10" s="68">
        <v>2.0750738660789225</v>
      </c>
      <c r="T10" s="68">
        <v>2.617815788547496</v>
      </c>
      <c r="U10" s="68">
        <v>2.7534799918630668</v>
      </c>
      <c r="V10" s="68">
        <v>2.3598115624253739</v>
      </c>
    </row>
    <row r="11" spans="1:22" x14ac:dyDescent="0.2">
      <c r="A11" s="67" t="s">
        <v>68</v>
      </c>
      <c r="B11" s="68">
        <v>0.27009089065467079</v>
      </c>
      <c r="C11" s="68">
        <v>0.21858361826075623</v>
      </c>
      <c r="D11" s="68">
        <v>0.2358662867758331</v>
      </c>
      <c r="E11" s="68">
        <v>0.29854408637330282</v>
      </c>
      <c r="F11" s="68">
        <v>1.1420731235989796</v>
      </c>
      <c r="G11" s="68">
        <v>1.595200156671444</v>
      </c>
      <c r="H11" s="68">
        <v>1.9736674127850073</v>
      </c>
      <c r="I11" s="68">
        <v>2.6922216421806247</v>
      </c>
      <c r="J11" s="68">
        <v>2.724780395009232</v>
      </c>
      <c r="K11" s="68">
        <v>2.6853446626095607</v>
      </c>
      <c r="L11" s="68">
        <v>2.3847424993556796</v>
      </c>
      <c r="M11" s="68">
        <v>2.19925062571272</v>
      </c>
      <c r="N11" s="68">
        <v>2.1381531230961155</v>
      </c>
      <c r="O11" s="68">
        <v>2.5967746522938651</v>
      </c>
      <c r="P11" s="68">
        <v>2.2085552455828896</v>
      </c>
      <c r="Q11" s="68">
        <v>2.5340541431682202</v>
      </c>
      <c r="R11" s="68">
        <v>2.6988373923099558</v>
      </c>
      <c r="S11" s="68">
        <v>2.24498290674109</v>
      </c>
      <c r="T11" s="68">
        <v>2.3116179213740189</v>
      </c>
      <c r="U11" s="68">
        <v>2.4686873383511085</v>
      </c>
      <c r="V11" s="68">
        <v>2.553025204611076</v>
      </c>
    </row>
    <row r="12" spans="1:22" x14ac:dyDescent="0.2">
      <c r="A12" s="67" t="s">
        <v>72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</row>
    <row r="13" spans="1:22" x14ac:dyDescent="0.2">
      <c r="A13" s="67" t="s">
        <v>60</v>
      </c>
      <c r="B13" s="68">
        <v>6.2065596135764451</v>
      </c>
      <c r="C13" s="68">
        <v>6.1313707599290108</v>
      </c>
      <c r="D13" s="68">
        <v>6.2848972520533941</v>
      </c>
      <c r="E13" s="68">
        <v>5.5435138230001639</v>
      </c>
      <c r="F13" s="68">
        <v>4.8475303393367852</v>
      </c>
      <c r="G13" s="68">
        <v>4.3271584607030631</v>
      </c>
      <c r="H13" s="68">
        <v>4.2715984237895439</v>
      </c>
      <c r="I13" s="68">
        <v>4.0395754095507987</v>
      </c>
      <c r="J13" s="68">
        <v>4.016433407134465</v>
      </c>
      <c r="K13" s="68">
        <v>3.8871665327056304</v>
      </c>
      <c r="L13" s="68">
        <v>3.7704097876017646</v>
      </c>
      <c r="M13" s="68">
        <v>4.1023058809590802</v>
      </c>
      <c r="N13" s="68">
        <v>4.4423975166091267</v>
      </c>
      <c r="O13" s="68">
        <v>4.3737023237293444</v>
      </c>
      <c r="P13" s="68">
        <v>4.5671654408656694</v>
      </c>
      <c r="Q13" s="68">
        <v>4.6600767978458135</v>
      </c>
      <c r="R13" s="68">
        <v>4.087944873645962</v>
      </c>
      <c r="S13" s="68">
        <v>3.5660427570300719</v>
      </c>
      <c r="T13" s="68">
        <v>3.2900432900432901</v>
      </c>
      <c r="U13" s="68">
        <v>2.8995088779750664</v>
      </c>
      <c r="V13" s="68">
        <v>3.1681248145655587</v>
      </c>
    </row>
    <row r="14" spans="1:22" x14ac:dyDescent="0.2">
      <c r="A14" s="70" t="s">
        <v>59</v>
      </c>
      <c r="B14" s="68">
        <v>41.801404841356174</v>
      </c>
      <c r="C14" s="68">
        <v>35.357404269399296</v>
      </c>
      <c r="D14" s="68">
        <v>31.887869584729224</v>
      </c>
      <c r="E14" s="68">
        <v>30.333919515786029</v>
      </c>
      <c r="F14" s="68">
        <v>30.560601375898582</v>
      </c>
      <c r="G14" s="68">
        <v>30.931928037957217</v>
      </c>
      <c r="H14" s="68">
        <v>30.867171076708345</v>
      </c>
      <c r="I14" s="68">
        <v>30.357719939344225</v>
      </c>
      <c r="J14" s="68">
        <v>30.537682537906342</v>
      </c>
      <c r="K14" s="68">
        <v>30.309641367168066</v>
      </c>
      <c r="L14" s="68">
        <v>30.792437955761738</v>
      </c>
      <c r="M14" s="68">
        <v>30.422966989025962</v>
      </c>
      <c r="N14" s="68">
        <v>31.529055092982102</v>
      </c>
      <c r="O14" s="68">
        <v>32.035183025683324</v>
      </c>
      <c r="P14" s="68">
        <v>32.322399752021866</v>
      </c>
      <c r="Q14" s="68">
        <v>33.394011416638619</v>
      </c>
      <c r="R14" s="68">
        <v>34.680471064822733</v>
      </c>
      <c r="S14" s="68">
        <v>35.470047560884069</v>
      </c>
      <c r="T14" s="68">
        <v>36.243268926195753</v>
      </c>
      <c r="U14" s="68">
        <v>38.297346778646364</v>
      </c>
      <c r="V14" s="68">
        <v>40.160215357228147</v>
      </c>
    </row>
    <row r="15" spans="1:22" x14ac:dyDescent="0.2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</row>
    <row r="16" spans="1:22" x14ac:dyDescent="0.2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</row>
    <row r="17" spans="1:11" ht="32.25" customHeight="1" x14ac:dyDescent="0.2">
      <c r="A17" s="71"/>
      <c r="B17" s="90" t="s">
        <v>71</v>
      </c>
      <c r="C17" s="90"/>
      <c r="D17" s="90"/>
      <c r="E17" s="90"/>
      <c r="F17" s="90"/>
      <c r="G17" s="90"/>
      <c r="H17" s="90"/>
      <c r="I17" s="90"/>
      <c r="J17" s="90"/>
      <c r="K17" s="71"/>
    </row>
    <row r="18" spans="1:1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x14ac:dyDescent="0.2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1:11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x14ac:dyDescent="0.2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1" ht="30.75" customHeight="1" x14ac:dyDescent="0.2">
      <c r="A40" s="71"/>
      <c r="B40" s="88" t="s">
        <v>69</v>
      </c>
      <c r="C40" s="88"/>
      <c r="D40" s="88"/>
      <c r="E40" s="88"/>
      <c r="F40" s="88"/>
      <c r="G40" s="88"/>
      <c r="H40" s="88"/>
      <c r="I40" s="88"/>
      <c r="J40" s="88"/>
      <c r="K40" s="71"/>
    </row>
    <row r="41" spans="1:11" ht="15.75" customHeight="1" x14ac:dyDescent="0.2">
      <c r="A41" s="71"/>
      <c r="B41" s="89" t="s">
        <v>70</v>
      </c>
      <c r="C41" s="89"/>
      <c r="D41" s="89"/>
      <c r="E41" s="89"/>
      <c r="F41" s="89"/>
      <c r="G41" s="89"/>
      <c r="H41" s="89"/>
      <c r="I41" s="89"/>
      <c r="J41" s="89"/>
      <c r="K41" s="71"/>
    </row>
    <row r="42" spans="1:1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</row>
  </sheetData>
  <mergeCells count="3">
    <mergeCell ref="B40:J40"/>
    <mergeCell ref="B41:J41"/>
    <mergeCell ref="B17:J17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Fig1</vt:lpstr>
      <vt:lpstr>Fig2</vt:lpstr>
      <vt:lpstr>Fig3</vt:lpstr>
      <vt:lpstr>Fig4</vt:lpstr>
      <vt:lpstr>Fig5</vt:lpstr>
      <vt:lpstr>Fig6</vt:lpstr>
      <vt:lpstr>FigA Encadré</vt:lpstr>
      <vt:lpstr>'Fig6'!figure2</vt:lpstr>
    </vt:vector>
  </TitlesOfParts>
  <Company>Ministère de la Défense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PLACE Dominique ADMI ETAT HORS CLA</dc:creator>
  <cp:lastModifiedBy>PLACE Dominique ADMI ETAT HORS CLA</cp:lastModifiedBy>
  <dcterms:created xsi:type="dcterms:W3CDTF">2019-03-29T09:16:56Z</dcterms:created>
  <dcterms:modified xsi:type="dcterms:W3CDTF">2024-01-31T15:22:58Z</dcterms:modified>
</cp:coreProperties>
</file>