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05" windowHeight="4965" activeTab="0"/>
  </bookViews>
  <sheets>
    <sheet name="Bilan" sheetId="1" r:id="rId1"/>
    <sheet name="Nbre de communes" sheetId="2" r:id="rId2"/>
    <sheet name="Population" sheetId="3" r:id="rId3"/>
    <sheet name="Superficie" sheetId="4" r:id="rId4"/>
  </sheets>
  <definedNames/>
  <calcPr fullCalcOnLoad="1"/>
</workbook>
</file>

<file path=xl/sharedStrings.xml><?xml version="1.0" encoding="utf-8"?>
<sst xmlns="http://schemas.openxmlformats.org/spreadsheetml/2006/main" count="205" uniqueCount="38">
  <si>
    <t>ENQUETE 2010 (au 1er janvier)</t>
  </si>
  <si>
    <t>Etat du document</t>
  </si>
  <si>
    <t>Nombre de
documents</t>
  </si>
  <si>
    <t>Population</t>
  </si>
  <si>
    <t>Superficie (Km²)</t>
  </si>
  <si>
    <t>RNU</t>
  </si>
  <si>
    <t>PLU en élaboration</t>
  </si>
  <si>
    <t>POS - PLU approuvé</t>
  </si>
  <si>
    <t>POS - PLU en révision</t>
  </si>
  <si>
    <t>CC approuvée - PLU en élaboration</t>
  </si>
  <si>
    <t>CC en révision</t>
  </si>
  <si>
    <t>CC en élaboration</t>
  </si>
  <si>
    <t>CC approuvée</t>
  </si>
  <si>
    <t>ENQUETE 2009 (au 1er janvier)</t>
  </si>
  <si>
    <t>Population
2006</t>
  </si>
  <si>
    <t>ENQUETE 2008 (au 1er janvier)</t>
  </si>
  <si>
    <t>Population
RGP 1999</t>
  </si>
  <si>
    <t>PLU approuvé</t>
  </si>
  <si>
    <t>PLU en révision</t>
  </si>
  <si>
    <t>CC approuvée et PLU en élaboration</t>
  </si>
  <si>
    <t xml:space="preserve">CC approuvée </t>
  </si>
  <si>
    <t>ENQUETE 2007 (au 1er janvier)</t>
  </si>
  <si>
    <t>ENQUETE 2006 (au 1er janvier)</t>
  </si>
  <si>
    <t>ENQUETE 2005 (au 1er janvier)</t>
  </si>
  <si>
    <t>ENQUETE 2004 (au 1er juin)</t>
  </si>
  <si>
    <t>ENQUETE 2003 (au 1er juillet)</t>
  </si>
  <si>
    <t>ENQUETE 2002</t>
  </si>
  <si>
    <t>Libellé Etat</t>
  </si>
  <si>
    <t>Nombre de communes</t>
  </si>
  <si>
    <t>Superficie</t>
  </si>
  <si>
    <t>POS / PLU opposable</t>
  </si>
  <si>
    <t>CC opposable</t>
  </si>
  <si>
    <t>POS / PLU en révision</t>
  </si>
  <si>
    <t>POS / PLU approuvé</t>
  </si>
  <si>
    <t>Total</t>
  </si>
  <si>
    <t>ENQUETE 2011 (au 1er janvier)</t>
  </si>
  <si>
    <t>Tableaux récapitulatifs des enquêtes PLU de 2002 à 2011</t>
  </si>
  <si>
    <t>POS - PLU approuvé - CC en élaboration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</si>
</sst>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\ _€_-;\-* #,##0\ _€_-;_-* \-??\ _€_-;_-@_-"/>
  </numFmts>
  <fonts count="21">
    <font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1" fillId="0" borderId="0" xfId="22" applyFont="1" applyFill="1" applyBorder="1" applyAlignment="1">
      <alignment horizontal="center"/>
      <protection/>
    </xf>
    <xf numFmtId="0" fontId="7" fillId="0" borderId="1" xfId="22" applyFont="1" applyFill="1" applyBorder="1" applyAlignment="1">
      <alignment horizontal="right" vertical="center" wrapText="1"/>
      <protection/>
    </xf>
    <xf numFmtId="3" fontId="7" fillId="0" borderId="1" xfId="22" applyNumberFormat="1" applyFont="1" applyFill="1" applyBorder="1" applyAlignment="1">
      <alignment horizontal="right" wrapText="1"/>
      <protection/>
    </xf>
    <xf numFmtId="4" fontId="7" fillId="0" borderId="1" xfId="22" applyNumberFormat="1" applyFont="1" applyFill="1" applyBorder="1" applyAlignment="1">
      <alignment horizontal="right" wrapText="1"/>
      <protection/>
    </xf>
    <xf numFmtId="0" fontId="1" fillId="0" borderId="0" xfId="22" applyFont="1" applyFill="1" applyBorder="1" applyAlignment="1">
      <alignment horizontal="left" wrapText="1"/>
      <protection/>
    </xf>
    <xf numFmtId="0" fontId="7" fillId="0" borderId="1" xfId="22" applyFont="1" applyFill="1" applyBorder="1" applyAlignment="1">
      <alignment horizontal="right" wrapText="1"/>
      <protection/>
    </xf>
    <xf numFmtId="0" fontId="7" fillId="0" borderId="1" xfId="22" applyFont="1" applyFill="1" applyBorder="1" applyAlignment="1">
      <alignment horizontal="right" vertical="center" wrapText="1"/>
      <protection/>
    </xf>
    <xf numFmtId="165" fontId="7" fillId="0" borderId="1" xfId="17" applyNumberFormat="1" applyFont="1" applyFill="1" applyBorder="1" applyAlignment="1" applyProtection="1">
      <alignment horizontal="right" vertical="center" wrapText="1"/>
      <protection/>
    </xf>
    <xf numFmtId="164" fontId="7" fillId="0" borderId="1" xfId="17" applyFont="1" applyFill="1" applyBorder="1" applyAlignment="1" applyProtection="1">
      <alignment horizontal="right" vertical="center" wrapText="1"/>
      <protection/>
    </xf>
    <xf numFmtId="0" fontId="7" fillId="0" borderId="0" xfId="21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7" fillId="0" borderId="1" xfId="2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0" fontId="9" fillId="3" borderId="2" xfId="22" applyFont="1" applyFill="1" applyBorder="1" applyAlignment="1">
      <alignment horizontal="center" vertical="center" wrapText="1"/>
      <protection/>
    </xf>
    <xf numFmtId="0" fontId="10" fillId="4" borderId="2" xfId="22" applyFont="1" applyFill="1" applyBorder="1" applyAlignment="1">
      <alignment horizontal="right" wrapText="1"/>
      <protection/>
    </xf>
    <xf numFmtId="0" fontId="10" fillId="0" borderId="2" xfId="22" applyFont="1" applyFill="1" applyBorder="1" applyAlignment="1">
      <alignment horizontal="right" wrapText="1"/>
      <protection/>
    </xf>
    <xf numFmtId="3" fontId="10" fillId="0" borderId="2" xfId="22" applyNumberFormat="1" applyFont="1" applyFill="1" applyBorder="1" applyAlignment="1">
      <alignment horizontal="right" wrapText="1"/>
      <protection/>
    </xf>
    <xf numFmtId="3" fontId="10" fillId="0" borderId="2" xfId="23" applyNumberFormat="1" applyFont="1" applyFill="1" applyBorder="1" applyAlignment="1">
      <alignment horizontal="right" wrapText="1"/>
      <protection/>
    </xf>
    <xf numFmtId="3" fontId="10" fillId="0" borderId="2" xfId="23" applyNumberFormat="1" applyFont="1" applyFill="1" applyBorder="1" applyAlignment="1">
      <alignment horizontal="right"/>
      <protection/>
    </xf>
    <xf numFmtId="0" fontId="10" fillId="4" borderId="2" xfId="22" applyFont="1" applyFill="1" applyBorder="1" applyAlignment="1">
      <alignment horizontal="right" vertical="center" wrapText="1"/>
      <protection/>
    </xf>
    <xf numFmtId="0" fontId="10" fillId="0" borderId="2" xfId="22" applyFont="1" applyFill="1" applyBorder="1" applyAlignment="1">
      <alignment horizontal="right" vertical="center" wrapText="1"/>
      <protection/>
    </xf>
    <xf numFmtId="3" fontId="10" fillId="0" borderId="2" xfId="22" applyNumberFormat="1" applyFont="1" applyFill="1" applyBorder="1" applyAlignment="1">
      <alignment horizontal="right" vertical="center" wrapText="1"/>
      <protection/>
    </xf>
    <xf numFmtId="3" fontId="10" fillId="0" borderId="2" xfId="23" applyNumberFormat="1" applyFont="1" applyFill="1" applyBorder="1" applyAlignment="1">
      <alignment horizontal="right" vertical="center" wrapText="1"/>
      <protection/>
    </xf>
    <xf numFmtId="0" fontId="12" fillId="4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3" fontId="13" fillId="0" borderId="2" xfId="0" applyNumberFormat="1" applyFont="1" applyBorder="1" applyAlignment="1">
      <alignment/>
    </xf>
    <xf numFmtId="3" fontId="13" fillId="0" borderId="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" vertical="center" wrapText="1"/>
      <protection/>
    </xf>
    <xf numFmtId="10" fontId="10" fillId="0" borderId="2" xfId="22" applyNumberFormat="1" applyFont="1" applyFill="1" applyBorder="1" applyAlignment="1">
      <alignment horizontal="right" wrapText="1"/>
      <protection/>
    </xf>
    <xf numFmtId="10" fontId="13" fillId="0" borderId="2" xfId="0" applyNumberFormat="1" applyFont="1" applyFill="1" applyBorder="1" applyAlignment="1">
      <alignment horizontal="right"/>
    </xf>
    <xf numFmtId="10" fontId="13" fillId="0" borderId="2" xfId="0" applyNumberFormat="1" applyFont="1" applyBorder="1" applyAlignment="1">
      <alignment/>
    </xf>
    <xf numFmtId="0" fontId="20" fillId="5" borderId="3" xfId="0" applyFont="1" applyFill="1" applyBorder="1" applyAlignment="1">
      <alignment horizontal="right"/>
    </xf>
    <xf numFmtId="0" fontId="13" fillId="5" borderId="3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/>
    </xf>
    <xf numFmtId="0" fontId="10" fillId="5" borderId="1" xfId="22" applyFont="1" applyFill="1" applyBorder="1" applyAlignment="1">
      <alignment horizontal="right" vertical="center" wrapText="1"/>
      <protection/>
    </xf>
    <xf numFmtId="3" fontId="10" fillId="0" borderId="1" xfId="21" applyNumberFormat="1" applyFont="1" applyFill="1" applyBorder="1" applyAlignment="1">
      <alignment horizontal="right" vertical="center" wrapText="1"/>
      <protection/>
    </xf>
    <xf numFmtId="3" fontId="10" fillId="0" borderId="1" xfId="17" applyNumberFormat="1" applyFont="1" applyFill="1" applyBorder="1" applyAlignment="1" applyProtection="1">
      <alignment horizontal="right" vertical="center" wrapText="1"/>
      <protection/>
    </xf>
    <xf numFmtId="3" fontId="10" fillId="0" borderId="1" xfId="22" applyNumberFormat="1" applyFont="1" applyFill="1" applyBorder="1" applyAlignment="1">
      <alignment horizontal="right" wrapText="1"/>
      <protection/>
    </xf>
    <xf numFmtId="3" fontId="20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10" fontId="20" fillId="0" borderId="3" xfId="0" applyNumberFormat="1" applyFont="1" applyBorder="1" applyAlignment="1">
      <alignment/>
    </xf>
    <xf numFmtId="10" fontId="13" fillId="0" borderId="3" xfId="0" applyNumberFormat="1" applyFont="1" applyBorder="1" applyAlignment="1">
      <alignment/>
    </xf>
    <xf numFmtId="3" fontId="20" fillId="0" borderId="3" xfId="22" applyNumberFormat="1" applyFont="1" applyFill="1" applyBorder="1" applyAlignment="1">
      <alignment horizontal="right" vertical="center" wrapText="1"/>
      <protection/>
    </xf>
    <xf numFmtId="3" fontId="13" fillId="0" borderId="3" xfId="22" applyNumberFormat="1" applyFont="1" applyFill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0" fontId="3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0" fillId="0" borderId="5" xfId="0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ilan" xfId="21"/>
    <cellStyle name="Normal_Feuil1" xfId="22"/>
    <cellStyle name="Normal_totaux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procédures PLU CC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'Nbre de communes'!$A$3</c:f>
              <c:strCache>
                <c:ptCount val="1"/>
                <c:pt idx="0">
                  <c:v>RNU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C0C0C0"/>
                </a:solidFill>
              </a:ln>
            </c:spPr>
          </c:marker>
          <c:cat>
            <c:numRef>
              <c:f>'Nbre de communes'!$B$2:$K$2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'Nbre de communes'!$B$3:$K$3</c:f>
              <c:numCache>
                <c:ptCount val="10"/>
                <c:pt idx="0">
                  <c:v>17967</c:v>
                </c:pt>
                <c:pt idx="1">
                  <c:v>16907</c:v>
                </c:pt>
                <c:pt idx="2">
                  <c:v>15760</c:v>
                </c:pt>
                <c:pt idx="3">
                  <c:v>14872</c:v>
                </c:pt>
                <c:pt idx="4">
                  <c:v>13626</c:v>
                </c:pt>
                <c:pt idx="5">
                  <c:v>12519</c:v>
                </c:pt>
                <c:pt idx="6">
                  <c:v>11887</c:v>
                </c:pt>
                <c:pt idx="7">
                  <c:v>11045</c:v>
                </c:pt>
                <c:pt idx="8">
                  <c:v>10327</c:v>
                </c:pt>
                <c:pt idx="9">
                  <c:v>9636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'Nbre de communes'!$A$4</c:f>
              <c:strCache>
                <c:ptCount val="1"/>
                <c:pt idx="0">
                  <c:v>PLU en élaboration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'Nbre de communes'!$B$2:$K$2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'Nbre de communes'!$B$4:$K$4</c:f>
              <c:numCache>
                <c:ptCount val="10"/>
                <c:pt idx="0">
                  <c:v>1761</c:v>
                </c:pt>
                <c:pt idx="1">
                  <c:v>1547</c:v>
                </c:pt>
                <c:pt idx="2">
                  <c:v>1720</c:v>
                </c:pt>
                <c:pt idx="3">
                  <c:v>1897</c:v>
                </c:pt>
                <c:pt idx="4">
                  <c:v>1938</c:v>
                </c:pt>
                <c:pt idx="5">
                  <c:v>2039</c:v>
                </c:pt>
                <c:pt idx="6">
                  <c:v>1915</c:v>
                </c:pt>
                <c:pt idx="7">
                  <c:v>1936</c:v>
                </c:pt>
                <c:pt idx="8">
                  <c:v>2113</c:v>
                </c:pt>
                <c:pt idx="9">
                  <c:v>2226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'Nbre de communes'!$A$5</c:f>
              <c:strCache>
                <c:ptCount val="1"/>
                <c:pt idx="0">
                  <c:v>POS / PLU approuvé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'Nbre de communes'!$B$2:$K$2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'Nbre de communes'!$B$5:$K$5</c:f>
              <c:numCache>
                <c:ptCount val="10"/>
                <c:pt idx="0">
                  <c:v>11814</c:v>
                </c:pt>
                <c:pt idx="1">
                  <c:v>10945</c:v>
                </c:pt>
                <c:pt idx="2">
                  <c:v>9941</c:v>
                </c:pt>
                <c:pt idx="3">
                  <c:v>9763</c:v>
                </c:pt>
                <c:pt idx="4">
                  <c:v>9948</c:v>
                </c:pt>
                <c:pt idx="5">
                  <c:v>10653</c:v>
                </c:pt>
                <c:pt idx="6">
                  <c:v>11699</c:v>
                </c:pt>
                <c:pt idx="7">
                  <c:v>12048</c:v>
                </c:pt>
                <c:pt idx="8">
                  <c:v>11715</c:v>
                </c:pt>
                <c:pt idx="9">
                  <c:v>11425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'Nbre de communes'!$A$7</c:f>
              <c:strCache>
                <c:ptCount val="1"/>
                <c:pt idx="0">
                  <c:v>POS / PLU en révision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'Nbre de communes'!$B$2:$K$2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'Nbre de communes'!$B$7:$K$7</c:f>
              <c:numCache>
                <c:ptCount val="10"/>
                <c:pt idx="0">
                  <c:v>3727</c:v>
                </c:pt>
                <c:pt idx="1">
                  <c:v>4958</c:v>
                </c:pt>
                <c:pt idx="2">
                  <c:v>5996</c:v>
                </c:pt>
                <c:pt idx="3">
                  <c:v>6255</c:v>
                </c:pt>
                <c:pt idx="4">
                  <c:v>6169</c:v>
                </c:pt>
                <c:pt idx="5">
                  <c:v>5612</c:v>
                </c:pt>
                <c:pt idx="6">
                  <c:v>4839</c:v>
                </c:pt>
                <c:pt idx="7">
                  <c:v>4804</c:v>
                </c:pt>
                <c:pt idx="8">
                  <c:v>5374</c:v>
                </c:pt>
                <c:pt idx="9">
                  <c:v>5883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'Nbre de communes'!$A$8</c:f>
              <c:strCache>
                <c:ptCount val="1"/>
                <c:pt idx="0">
                  <c:v>CC approuvée et PLU en élaboration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cat>
            <c:numRef>
              <c:f>'Nbre de communes'!$B$2:$K$2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'Nbre de communes'!$B$8:$K$8</c:f>
              <c:numCache>
                <c:ptCount val="10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21</c:v>
                </c:pt>
                <c:pt idx="4">
                  <c:v>35</c:v>
                </c:pt>
                <c:pt idx="5">
                  <c:v>73</c:v>
                </c:pt>
                <c:pt idx="6">
                  <c:v>90</c:v>
                </c:pt>
                <c:pt idx="7">
                  <c:v>148</c:v>
                </c:pt>
                <c:pt idx="8">
                  <c:v>253</c:v>
                </c:pt>
                <c:pt idx="9">
                  <c:v>383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'Nbre de communes'!$A$9</c:f>
              <c:strCache>
                <c:ptCount val="1"/>
                <c:pt idx="0">
                  <c:v>CC en révision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numRef>
              <c:f>'Nbre de communes'!$B$2:$K$2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'Nbre de communes'!$B$9:$K$9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60</c:v>
                </c:pt>
                <c:pt idx="5">
                  <c:v>136</c:v>
                </c:pt>
                <c:pt idx="6">
                  <c:v>171</c:v>
                </c:pt>
                <c:pt idx="7">
                  <c:v>222</c:v>
                </c:pt>
                <c:pt idx="8">
                  <c:v>298</c:v>
                </c:pt>
                <c:pt idx="9">
                  <c:v>380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'Nbre de communes'!$A$10</c:f>
              <c:strCache>
                <c:ptCount val="1"/>
                <c:pt idx="0">
                  <c:v>CC en élaboration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CCFFFF"/>
                </a:solidFill>
              </a:ln>
            </c:spPr>
          </c:marker>
          <c:cat>
            <c:numRef>
              <c:f>'Nbre de communes'!$B$2:$K$2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'Nbre de communes'!$B$10:$K$10</c:f>
              <c:numCache>
                <c:ptCount val="10"/>
                <c:pt idx="0">
                  <c:v>1362</c:v>
                </c:pt>
                <c:pt idx="1">
                  <c:v>2162</c:v>
                </c:pt>
                <c:pt idx="2">
                  <c:v>2722</c:v>
                </c:pt>
                <c:pt idx="3">
                  <c:v>2761</c:v>
                </c:pt>
                <c:pt idx="4">
                  <c:v>3183</c:v>
                </c:pt>
                <c:pt idx="5">
                  <c:v>3256</c:v>
                </c:pt>
                <c:pt idx="6">
                  <c:v>2874</c:v>
                </c:pt>
                <c:pt idx="7">
                  <c:v>2623</c:v>
                </c:pt>
                <c:pt idx="8">
                  <c:v>2440</c:v>
                </c:pt>
                <c:pt idx="9">
                  <c:v>2265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'Nbre de communes'!$A$11</c:f>
              <c:strCache>
                <c:ptCount val="1"/>
                <c:pt idx="0">
                  <c:v>CC approuvée 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numRef>
              <c:f>'Nbre de communes'!$B$2:$K$2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'Nbre de communes'!$B$11:$K$11</c:f>
              <c:numCache>
                <c:ptCount val="10"/>
                <c:pt idx="0">
                  <c:v>48</c:v>
                </c:pt>
                <c:pt idx="1">
                  <c:v>156</c:v>
                </c:pt>
                <c:pt idx="2">
                  <c:v>531</c:v>
                </c:pt>
                <c:pt idx="3">
                  <c:v>1114</c:v>
                </c:pt>
                <c:pt idx="4">
                  <c:v>1726</c:v>
                </c:pt>
                <c:pt idx="5">
                  <c:v>2395</c:v>
                </c:pt>
                <c:pt idx="6">
                  <c:v>3208</c:v>
                </c:pt>
                <c:pt idx="7">
                  <c:v>3856</c:v>
                </c:pt>
                <c:pt idx="8">
                  <c:v>4162</c:v>
                </c:pt>
                <c:pt idx="9">
                  <c:v>4439</c:v>
                </c:pt>
              </c:numCache>
            </c:numRef>
          </c:val>
          <c:smooth val="0"/>
        </c:ser>
        <c:marker val="1"/>
        <c:axId val="1193655"/>
        <c:axId val="10742896"/>
      </c:lineChart>
      <c:catAx>
        <c:axId val="1193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2896"/>
        <c:crosses val="autoZero"/>
        <c:auto val="1"/>
        <c:lblOffset val="100"/>
        <c:noMultiLvlLbl val="0"/>
      </c:catAx>
      <c:valAx>
        <c:axId val="1074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communes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Evolution de l'état des procédures PLU et CC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725"/>
          <c:w val="0.61"/>
          <c:h val="0.70225"/>
        </c:manualLayout>
      </c:layout>
      <c:areaChart>
        <c:grouping val="stacked"/>
        <c:varyColors val="0"/>
        <c:ser>
          <c:idx val="1"/>
          <c:order val="0"/>
          <c:tx>
            <c:strRef>
              <c:f>'Nbre de communes'!$A$42</c:f>
              <c:strCache>
                <c:ptCount val="1"/>
                <c:pt idx="0">
                  <c:v>RNU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'Nbre de communes'!$B$41:$J$41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'Nbre de communes'!$B$42:$J$42</c:f>
              <c:numCache>
                <c:ptCount val="9"/>
                <c:pt idx="0">
                  <c:v>17967</c:v>
                </c:pt>
                <c:pt idx="1">
                  <c:v>16907</c:v>
                </c:pt>
                <c:pt idx="2">
                  <c:v>15760</c:v>
                </c:pt>
                <c:pt idx="3">
                  <c:v>14872</c:v>
                </c:pt>
                <c:pt idx="4">
                  <c:v>13626</c:v>
                </c:pt>
                <c:pt idx="5">
                  <c:v>12519</c:v>
                </c:pt>
                <c:pt idx="6">
                  <c:v>11887</c:v>
                </c:pt>
                <c:pt idx="7">
                  <c:v>11045</c:v>
                </c:pt>
                <c:pt idx="8">
                  <c:v>10327</c:v>
                </c:pt>
              </c:numCache>
            </c:numRef>
          </c:val>
        </c:ser>
        <c:ser>
          <c:idx val="2"/>
          <c:order val="1"/>
          <c:tx>
            <c:strRef>
              <c:f>'Nbre de communes'!$A$43</c:f>
              <c:strCache>
                <c:ptCount val="1"/>
                <c:pt idx="0">
                  <c:v>PLU en élaboration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'Nbre de communes'!$B$41:$J$41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'Nbre de communes'!$B$43:$J$43</c:f>
              <c:numCache>
                <c:ptCount val="9"/>
                <c:pt idx="0">
                  <c:v>1761</c:v>
                </c:pt>
                <c:pt idx="1">
                  <c:v>1547</c:v>
                </c:pt>
                <c:pt idx="2">
                  <c:v>1720</c:v>
                </c:pt>
                <c:pt idx="3">
                  <c:v>1897</c:v>
                </c:pt>
                <c:pt idx="4">
                  <c:v>1938</c:v>
                </c:pt>
                <c:pt idx="5">
                  <c:v>2039</c:v>
                </c:pt>
                <c:pt idx="6">
                  <c:v>1915</c:v>
                </c:pt>
                <c:pt idx="7">
                  <c:v>1936</c:v>
                </c:pt>
                <c:pt idx="8">
                  <c:v>2113</c:v>
                </c:pt>
              </c:numCache>
            </c:numRef>
          </c:val>
        </c:ser>
        <c:ser>
          <c:idx val="3"/>
          <c:order val="2"/>
          <c:tx>
            <c:strRef>
              <c:f>'Nbre de communes'!$A$44</c:f>
              <c:strCache>
                <c:ptCount val="1"/>
                <c:pt idx="0">
                  <c:v>POS / PLU opposable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'Nbre de communes'!$B$41:$J$41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'Nbre de communes'!$B$44:$J$44</c:f>
              <c:numCache>
                <c:ptCount val="9"/>
                <c:pt idx="0">
                  <c:v>15541</c:v>
                </c:pt>
                <c:pt idx="1">
                  <c:v>15903</c:v>
                </c:pt>
                <c:pt idx="2">
                  <c:v>15937</c:v>
                </c:pt>
                <c:pt idx="3">
                  <c:v>16018</c:v>
                </c:pt>
                <c:pt idx="4">
                  <c:v>16117</c:v>
                </c:pt>
                <c:pt idx="5">
                  <c:v>16265</c:v>
                </c:pt>
                <c:pt idx="6">
                  <c:v>16538</c:v>
                </c:pt>
                <c:pt idx="7">
                  <c:v>16852</c:v>
                </c:pt>
                <c:pt idx="8">
                  <c:v>17089</c:v>
                </c:pt>
              </c:numCache>
            </c:numRef>
          </c:val>
        </c:ser>
        <c:ser>
          <c:idx val="5"/>
          <c:order val="3"/>
          <c:tx>
            <c:strRef>
              <c:f>'Nbre de communes'!$A$45</c:f>
              <c:strCache>
                <c:ptCount val="1"/>
                <c:pt idx="0">
                  <c:v>CC en élaboration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'Nbre de communes'!$B$41:$J$41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'Nbre de communes'!$B$45:$J$45</c:f>
              <c:numCache>
                <c:ptCount val="9"/>
                <c:pt idx="0">
                  <c:v>1362</c:v>
                </c:pt>
                <c:pt idx="1">
                  <c:v>2162</c:v>
                </c:pt>
                <c:pt idx="2">
                  <c:v>2722</c:v>
                </c:pt>
                <c:pt idx="3">
                  <c:v>2761</c:v>
                </c:pt>
                <c:pt idx="4">
                  <c:v>3183</c:v>
                </c:pt>
                <c:pt idx="5">
                  <c:v>3256</c:v>
                </c:pt>
                <c:pt idx="6">
                  <c:v>2874</c:v>
                </c:pt>
                <c:pt idx="7">
                  <c:v>2623</c:v>
                </c:pt>
                <c:pt idx="8">
                  <c:v>2440</c:v>
                </c:pt>
              </c:numCache>
            </c:numRef>
          </c:val>
        </c:ser>
        <c:ser>
          <c:idx val="6"/>
          <c:order val="4"/>
          <c:tx>
            <c:strRef>
              <c:f>'Nbre de communes'!$A$46</c:f>
              <c:strCache>
                <c:ptCount val="1"/>
                <c:pt idx="0">
                  <c:v>CC opposable</c:v>
                </c:pt>
              </c:strCache>
            </c:strRef>
          </c:tx>
          <c:spPr>
            <a:solidFill>
              <a:srgbClr val="0033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'Nbre de communes'!$B$41:$J$41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'Nbre de communes'!$B$46:$J$46</c:f>
              <c:numCache>
                <c:ptCount val="9"/>
                <c:pt idx="0">
                  <c:v>48</c:v>
                </c:pt>
                <c:pt idx="1">
                  <c:v>159</c:v>
                </c:pt>
                <c:pt idx="2">
                  <c:v>543</c:v>
                </c:pt>
                <c:pt idx="3">
                  <c:v>1136</c:v>
                </c:pt>
                <c:pt idx="4">
                  <c:v>1821</c:v>
                </c:pt>
                <c:pt idx="5">
                  <c:v>2604</c:v>
                </c:pt>
                <c:pt idx="6">
                  <c:v>3469</c:v>
                </c:pt>
                <c:pt idx="7">
                  <c:v>4226</c:v>
                </c:pt>
                <c:pt idx="8">
                  <c:v>4713</c:v>
                </c:pt>
              </c:numCache>
            </c:numRef>
          </c:val>
        </c:ser>
        <c:axId val="29577201"/>
        <c:axId val="64868218"/>
      </c:areaChart>
      <c:catAx>
        <c:axId val="2957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68218"/>
        <c:crosses val="autoZero"/>
        <c:auto val="1"/>
        <c:lblOffset val="100"/>
        <c:noMultiLvlLbl val="0"/>
      </c:catAx>
      <c:valAx>
        <c:axId val="6486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Nombre de communes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772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"/>
          <c:y val="0.156"/>
          <c:w val="0.30025"/>
          <c:h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19050</xdr:rowOff>
    </xdr:from>
    <xdr:to>
      <xdr:col>8</xdr:col>
      <xdr:colOff>609600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23825" y="2286000"/>
        <a:ext cx="78105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0</xdr:rowOff>
    </xdr:from>
    <xdr:to>
      <xdr:col>5</xdr:col>
      <xdr:colOff>304800</xdr:colOff>
      <xdr:row>65</xdr:row>
      <xdr:rowOff>19050</xdr:rowOff>
    </xdr:to>
    <xdr:graphicFrame>
      <xdr:nvGraphicFramePr>
        <xdr:cNvPr id="2" name="Chart 3"/>
        <xdr:cNvGraphicFramePr/>
      </xdr:nvGraphicFramePr>
      <xdr:xfrm>
        <a:off x="228600" y="7867650"/>
        <a:ext cx="52578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140625" style="1" customWidth="1"/>
    <col min="2" max="2" width="32.7109375" style="1" customWidth="1"/>
    <col min="3" max="5" width="15.7109375" style="1" customWidth="1"/>
    <col min="6" max="16384" width="11.421875" style="1" customWidth="1"/>
  </cols>
  <sheetData>
    <row r="2" spans="2:5" ht="20.25">
      <c r="B2" s="54" t="s">
        <v>36</v>
      </c>
      <c r="C2" s="54"/>
      <c r="D2" s="54"/>
      <c r="E2" s="54"/>
    </row>
    <row r="3" spans="2:5" ht="20.25">
      <c r="B3" s="2"/>
      <c r="C3" s="2"/>
      <c r="D3" s="2"/>
      <c r="E3" s="2"/>
    </row>
    <row r="4" spans="2:5" ht="15.75">
      <c r="B4" s="3" t="s">
        <v>35</v>
      </c>
      <c r="C4" s="4"/>
      <c r="D4" s="4"/>
      <c r="E4" s="4"/>
    </row>
    <row r="5" spans="2:5" ht="12.75">
      <c r="B5" s="4"/>
      <c r="C5" s="4"/>
      <c r="D5" s="4"/>
      <c r="E5" s="4"/>
    </row>
    <row r="6" spans="2:7" ht="25.5">
      <c r="B6" s="5" t="s">
        <v>1</v>
      </c>
      <c r="C6" s="6" t="s">
        <v>2</v>
      </c>
      <c r="D6" s="6" t="s">
        <v>3</v>
      </c>
      <c r="E6" s="5" t="s">
        <v>4</v>
      </c>
      <c r="G6" s="7"/>
    </row>
    <row r="7" spans="2:7" ht="12.75">
      <c r="B7" s="8" t="s">
        <v>5</v>
      </c>
      <c r="C7" s="9">
        <v>9636</v>
      </c>
      <c r="D7" s="9">
        <v>2022161</v>
      </c>
      <c r="E7" s="10">
        <v>127250.08</v>
      </c>
      <c r="G7" s="11"/>
    </row>
    <row r="8" spans="2:7" ht="12.75">
      <c r="B8" s="8" t="s">
        <v>6</v>
      </c>
      <c r="C8" s="9">
        <v>2226</v>
      </c>
      <c r="D8" s="9">
        <v>1319640</v>
      </c>
      <c r="E8" s="10">
        <v>64273.04</v>
      </c>
      <c r="G8" s="11"/>
    </row>
    <row r="9" spans="2:7" ht="12.75">
      <c r="B9" s="8" t="s">
        <v>7</v>
      </c>
      <c r="C9" s="9">
        <v>11425</v>
      </c>
      <c r="D9" s="9">
        <v>32310374</v>
      </c>
      <c r="E9" s="10">
        <v>191353.4899999994</v>
      </c>
      <c r="G9" s="11"/>
    </row>
    <row r="10" spans="2:7" ht="12.75">
      <c r="B10" s="8" t="s">
        <v>37</v>
      </c>
      <c r="C10" s="9">
        <v>43</v>
      </c>
      <c r="D10" s="9">
        <v>16502</v>
      </c>
      <c r="E10" s="10">
        <v>662.18</v>
      </c>
      <c r="G10" s="11"/>
    </row>
    <row r="11" spans="2:7" ht="12.75">
      <c r="B11" s="8" t="s">
        <v>8</v>
      </c>
      <c r="C11" s="9">
        <v>5883</v>
      </c>
      <c r="D11" s="9">
        <v>25506409</v>
      </c>
      <c r="E11" s="10">
        <v>125162.73</v>
      </c>
      <c r="G11" s="11"/>
    </row>
    <row r="12" spans="2:7" ht="12.75">
      <c r="B12" s="8" t="s">
        <v>9</v>
      </c>
      <c r="C12" s="12">
        <v>383</v>
      </c>
      <c r="D12" s="9">
        <v>241483</v>
      </c>
      <c r="E12" s="10">
        <v>9870.14</v>
      </c>
      <c r="G12" s="11"/>
    </row>
    <row r="13" spans="2:7" ht="12.75">
      <c r="B13" s="8" t="s">
        <v>10</v>
      </c>
      <c r="C13" s="9">
        <v>380</v>
      </c>
      <c r="D13" s="9">
        <v>189525</v>
      </c>
      <c r="E13" s="10">
        <v>6412.63</v>
      </c>
      <c r="G13" s="11"/>
    </row>
    <row r="14" spans="2:7" ht="12.75">
      <c r="B14" s="8" t="s">
        <v>11</v>
      </c>
      <c r="C14" s="9">
        <v>2265</v>
      </c>
      <c r="D14" s="9">
        <v>675797</v>
      </c>
      <c r="E14" s="10">
        <v>48255.710000000065</v>
      </c>
      <c r="G14" s="11"/>
    </row>
    <row r="15" spans="2:5" ht="12.75">
      <c r="B15" s="8" t="s">
        <v>12</v>
      </c>
      <c r="C15" s="12">
        <v>4439</v>
      </c>
      <c r="D15" s="9">
        <v>1680065</v>
      </c>
      <c r="E15" s="10">
        <v>59519.41999999987</v>
      </c>
    </row>
    <row r="16" spans="2:5" ht="12.75">
      <c r="B16" s="4"/>
      <c r="C16" s="4"/>
      <c r="D16" s="4"/>
      <c r="E16" s="4"/>
    </row>
    <row r="17" spans="2:5" ht="15.75">
      <c r="B17" s="3" t="s">
        <v>0</v>
      </c>
      <c r="C17" s="4"/>
      <c r="D17" s="4"/>
      <c r="E17" s="4"/>
    </row>
    <row r="18" spans="2:7" ht="12.75">
      <c r="B18" s="4"/>
      <c r="C18" s="4"/>
      <c r="D18" s="4"/>
      <c r="E18" s="4"/>
      <c r="G18" s="7"/>
    </row>
    <row r="19" spans="2:7" ht="25.5">
      <c r="B19" s="5" t="s">
        <v>1</v>
      </c>
      <c r="C19" s="6" t="s">
        <v>2</v>
      </c>
      <c r="D19" s="6" t="s">
        <v>3</v>
      </c>
      <c r="E19" s="5" t="s">
        <v>4</v>
      </c>
      <c r="G19" s="11"/>
    </row>
    <row r="20" spans="2:7" ht="12.75">
      <c r="B20" s="8" t="s">
        <v>5</v>
      </c>
      <c r="C20" s="9">
        <v>10327</v>
      </c>
      <c r="D20" s="9">
        <v>2190871</v>
      </c>
      <c r="E20" s="10">
        <v>135083.81</v>
      </c>
      <c r="G20" s="11"/>
    </row>
    <row r="21" spans="2:7" ht="12.75">
      <c r="B21" s="8" t="s">
        <v>6</v>
      </c>
      <c r="C21" s="9">
        <v>2113</v>
      </c>
      <c r="D21" s="9">
        <v>1302817</v>
      </c>
      <c r="E21" s="10">
        <v>63197.26</v>
      </c>
      <c r="G21" s="11"/>
    </row>
    <row r="22" spans="2:7" ht="12.75">
      <c r="B22" s="8" t="s">
        <v>7</v>
      </c>
      <c r="C22" s="9">
        <v>11715</v>
      </c>
      <c r="D22" s="9">
        <v>32220349</v>
      </c>
      <c r="E22" s="10">
        <v>196294.819999999</v>
      </c>
      <c r="G22" s="11"/>
    </row>
    <row r="23" spans="2:7" ht="12.75">
      <c r="B23" s="8" t="s">
        <v>8</v>
      </c>
      <c r="C23" s="9">
        <v>5374</v>
      </c>
      <c r="D23" s="9">
        <v>25204651</v>
      </c>
      <c r="E23" s="10">
        <v>117196.1</v>
      </c>
      <c r="G23" s="11"/>
    </row>
    <row r="24" spans="2:7" ht="12.75">
      <c r="B24" s="8" t="s">
        <v>9</v>
      </c>
      <c r="C24" s="12">
        <v>253</v>
      </c>
      <c r="D24" s="9">
        <v>168931</v>
      </c>
      <c r="E24" s="10">
        <v>7989.32</v>
      </c>
      <c r="G24" s="11"/>
    </row>
    <row r="25" spans="2:7" ht="12.75">
      <c r="B25" s="8" t="s">
        <v>10</v>
      </c>
      <c r="C25" s="9">
        <v>298</v>
      </c>
      <c r="D25" s="9">
        <v>153755</v>
      </c>
      <c r="E25" s="10">
        <v>4992.83</v>
      </c>
      <c r="G25" s="11"/>
    </row>
    <row r="26" spans="2:7" ht="12.75">
      <c r="B26" s="8" t="s">
        <v>11</v>
      </c>
      <c r="C26" s="9">
        <v>2440</v>
      </c>
      <c r="D26" s="9">
        <v>751845</v>
      </c>
      <c r="E26" s="10">
        <v>51264.3000000001</v>
      </c>
      <c r="G26" s="11"/>
    </row>
    <row r="27" spans="2:5" ht="12.75">
      <c r="B27" s="8" t="s">
        <v>12</v>
      </c>
      <c r="C27" s="12">
        <v>4162</v>
      </c>
      <c r="D27" s="9">
        <v>1607783</v>
      </c>
      <c r="E27" s="10">
        <v>56637.4099999999</v>
      </c>
    </row>
    <row r="28" spans="2:5" ht="12.75">
      <c r="B28" s="4"/>
      <c r="C28" s="4"/>
      <c r="D28" s="4"/>
      <c r="E28" s="4"/>
    </row>
    <row r="29" spans="2:5" ht="15.75">
      <c r="B29" s="3" t="s">
        <v>13</v>
      </c>
      <c r="C29" s="4"/>
      <c r="D29" s="4"/>
      <c r="E29" s="4"/>
    </row>
    <row r="30" spans="2:5" ht="12.75">
      <c r="B30" s="4"/>
      <c r="C30" s="4"/>
      <c r="D30" s="4"/>
      <c r="E30" s="4"/>
    </row>
    <row r="31" spans="2:5" ht="25.5">
      <c r="B31" s="5" t="s">
        <v>1</v>
      </c>
      <c r="C31" s="6" t="s">
        <v>2</v>
      </c>
      <c r="D31" s="6" t="s">
        <v>14</v>
      </c>
      <c r="E31" s="5" t="s">
        <v>4</v>
      </c>
    </row>
    <row r="32" spans="2:5" ht="12.75">
      <c r="B32" s="13" t="s">
        <v>5</v>
      </c>
      <c r="C32" s="14">
        <v>11045</v>
      </c>
      <c r="D32" s="14">
        <v>2400968</v>
      </c>
      <c r="E32" s="15">
        <v>144738.4</v>
      </c>
    </row>
    <row r="33" spans="2:5" ht="12.75">
      <c r="B33" s="13" t="s">
        <v>6</v>
      </c>
      <c r="C33" s="14">
        <v>1936</v>
      </c>
      <c r="D33" s="14">
        <v>1342807</v>
      </c>
      <c r="E33" s="15">
        <v>64362.71</v>
      </c>
    </row>
    <row r="34" spans="2:5" ht="12.75">
      <c r="B34" s="13" t="s">
        <v>7</v>
      </c>
      <c r="C34" s="14">
        <v>12048</v>
      </c>
      <c r="D34" s="14">
        <v>37555634</v>
      </c>
      <c r="E34" s="15">
        <v>195760.94999999925</v>
      </c>
    </row>
    <row r="35" spans="2:5" ht="12.75">
      <c r="B35" s="13" t="s">
        <v>8</v>
      </c>
      <c r="C35" s="14">
        <v>4804</v>
      </c>
      <c r="D35" s="14">
        <v>19305624</v>
      </c>
      <c r="E35" s="15">
        <v>113774.55</v>
      </c>
    </row>
    <row r="36" spans="2:5" ht="12.75">
      <c r="B36" s="13" t="s">
        <v>9</v>
      </c>
      <c r="C36" s="14">
        <v>148</v>
      </c>
      <c r="D36" s="14">
        <v>110830</v>
      </c>
      <c r="E36" s="15">
        <v>6463.54</v>
      </c>
    </row>
    <row r="37" spans="2:5" ht="12.75">
      <c r="B37" s="13" t="s">
        <v>10</v>
      </c>
      <c r="C37" s="14">
        <v>222</v>
      </c>
      <c r="D37" s="14">
        <v>115703</v>
      </c>
      <c r="E37" s="15">
        <v>3668.8</v>
      </c>
    </row>
    <row r="38" spans="2:5" ht="12.75">
      <c r="B38" s="13" t="s">
        <v>11</v>
      </c>
      <c r="C38" s="14">
        <v>2623</v>
      </c>
      <c r="D38" s="14">
        <v>817864</v>
      </c>
      <c r="E38" s="15">
        <v>50045.04000000007</v>
      </c>
    </row>
    <row r="39" spans="2:5" ht="12.75">
      <c r="B39" s="13" t="s">
        <v>12</v>
      </c>
      <c r="C39" s="14">
        <v>3856</v>
      </c>
      <c r="D39" s="14">
        <v>1537627</v>
      </c>
      <c r="E39" s="15">
        <v>53841.85999999989</v>
      </c>
    </row>
    <row r="40" spans="2:5" ht="12.75">
      <c r="B40" s="4"/>
      <c r="C40" s="16"/>
      <c r="D40" s="16"/>
      <c r="E40" s="16"/>
    </row>
    <row r="41" spans="2:5" ht="12.75">
      <c r="B41" s="4"/>
      <c r="C41" s="16"/>
      <c r="D41" s="16"/>
      <c r="E41" s="16"/>
    </row>
    <row r="42" spans="2:5" ht="15.75">
      <c r="B42" s="3" t="s">
        <v>15</v>
      </c>
      <c r="C42" s="4"/>
      <c r="D42" s="4"/>
      <c r="E42" s="4"/>
    </row>
    <row r="43" spans="2:5" ht="12.75">
      <c r="B43" s="4"/>
      <c r="C43" s="4"/>
      <c r="D43" s="4"/>
      <c r="E43" s="4"/>
    </row>
    <row r="44" spans="2:5" ht="25.5">
      <c r="B44" s="5" t="s">
        <v>1</v>
      </c>
      <c r="C44" s="6" t="s">
        <v>2</v>
      </c>
      <c r="D44" s="6" t="s">
        <v>16</v>
      </c>
      <c r="E44" s="5" t="s">
        <v>4</v>
      </c>
    </row>
    <row r="45" spans="2:5" ht="12.75">
      <c r="B45" s="13" t="s">
        <v>5</v>
      </c>
      <c r="C45" s="14">
        <v>11887</v>
      </c>
      <c r="D45" s="14">
        <v>2554247</v>
      </c>
      <c r="E45" s="15">
        <v>154929.77</v>
      </c>
    </row>
    <row r="46" spans="2:5" ht="12.75">
      <c r="B46" s="13" t="s">
        <v>6</v>
      </c>
      <c r="C46" s="14">
        <v>1915</v>
      </c>
      <c r="D46" s="14">
        <v>1408158</v>
      </c>
      <c r="E46" s="15">
        <v>64394.6</v>
      </c>
    </row>
    <row r="47" spans="2:5" ht="12.75">
      <c r="B47" s="13" t="s">
        <v>17</v>
      </c>
      <c r="C47" s="14">
        <f>11718-19</f>
        <v>11699</v>
      </c>
      <c r="D47" s="14">
        <v>35852735</v>
      </c>
      <c r="E47" s="15">
        <v>190103.17</v>
      </c>
    </row>
    <row r="48" spans="2:5" ht="12.75">
      <c r="B48" s="13" t="s">
        <v>18</v>
      </c>
      <c r="C48" s="14">
        <v>4839</v>
      </c>
      <c r="D48" s="14">
        <v>18091383</v>
      </c>
      <c r="E48" s="15">
        <v>114747.63</v>
      </c>
    </row>
    <row r="49" spans="2:5" ht="12.75">
      <c r="B49" s="13" t="s">
        <v>19</v>
      </c>
      <c r="C49" s="14">
        <v>90</v>
      </c>
      <c r="D49" s="14">
        <v>67003</v>
      </c>
      <c r="E49" s="15">
        <v>5697.35</v>
      </c>
    </row>
    <row r="50" spans="2:5" ht="12.75">
      <c r="B50" s="13" t="s">
        <v>10</v>
      </c>
      <c r="C50" s="14">
        <v>171</v>
      </c>
      <c r="D50" s="14">
        <v>88908</v>
      </c>
      <c r="E50" s="15">
        <v>2954.44</v>
      </c>
    </row>
    <row r="51" spans="2:5" ht="12.75">
      <c r="B51" s="13" t="s">
        <v>11</v>
      </c>
      <c r="C51" s="14">
        <v>2874</v>
      </c>
      <c r="D51" s="14">
        <v>882316</v>
      </c>
      <c r="E51" s="15">
        <v>53896.29</v>
      </c>
    </row>
    <row r="52" spans="2:5" ht="12.75">
      <c r="B52" s="13" t="s">
        <v>20</v>
      </c>
      <c r="C52" s="14">
        <v>3208</v>
      </c>
      <c r="D52" s="14">
        <v>1240808</v>
      </c>
      <c r="E52" s="15">
        <v>46110.37</v>
      </c>
    </row>
    <row r="53" spans="2:5" ht="12.75">
      <c r="B53" s="4"/>
      <c r="C53" s="16"/>
      <c r="D53" s="16"/>
      <c r="E53" s="16"/>
    </row>
    <row r="54" spans="2:5" ht="12.75">
      <c r="B54" s="4"/>
      <c r="C54" s="16"/>
      <c r="D54" s="16"/>
      <c r="E54" s="16"/>
    </row>
    <row r="55" spans="2:5" ht="15.75">
      <c r="B55" s="3" t="s">
        <v>21</v>
      </c>
      <c r="C55" s="4"/>
      <c r="D55" s="4"/>
      <c r="E55" s="4"/>
    </row>
    <row r="56" spans="2:5" ht="12.75">
      <c r="B56" s="4"/>
      <c r="C56" s="4"/>
      <c r="D56" s="4"/>
      <c r="E56" s="4"/>
    </row>
    <row r="57" spans="2:5" ht="25.5">
      <c r="B57" s="5" t="s">
        <v>1</v>
      </c>
      <c r="C57" s="6" t="s">
        <v>2</v>
      </c>
      <c r="D57" s="6" t="s">
        <v>16</v>
      </c>
      <c r="E57" s="5" t="s">
        <v>4</v>
      </c>
    </row>
    <row r="58" spans="2:5" ht="12.75">
      <c r="B58" s="13" t="s">
        <v>5</v>
      </c>
      <c r="C58" s="14">
        <v>12519</v>
      </c>
      <c r="D58" s="14">
        <v>2740749</v>
      </c>
      <c r="E58" s="15">
        <v>162479.41</v>
      </c>
    </row>
    <row r="59" spans="2:5" ht="12.75">
      <c r="B59" s="13" t="s">
        <v>6</v>
      </c>
      <c r="C59" s="14">
        <v>2039</v>
      </c>
      <c r="D59" s="14">
        <v>1594038</v>
      </c>
      <c r="E59" s="15">
        <v>66370.99</v>
      </c>
    </row>
    <row r="60" spans="2:5" ht="12.75">
      <c r="B60" s="13" t="s">
        <v>17</v>
      </c>
      <c r="C60" s="14">
        <f>10672-19</f>
        <v>10653</v>
      </c>
      <c r="D60" s="14">
        <v>32687393</v>
      </c>
      <c r="E60" s="15">
        <v>172427.7499999994</v>
      </c>
    </row>
    <row r="61" spans="2:5" ht="12.75">
      <c r="B61" s="13" t="s">
        <v>18</v>
      </c>
      <c r="C61" s="14">
        <v>5612</v>
      </c>
      <c r="D61" s="14">
        <v>21006508</v>
      </c>
      <c r="E61" s="15">
        <v>128616.31</v>
      </c>
    </row>
    <row r="62" spans="2:5" ht="12.75">
      <c r="B62" s="13" t="s">
        <v>19</v>
      </c>
      <c r="C62" s="14">
        <v>73</v>
      </c>
      <c r="D62" s="14">
        <v>61737</v>
      </c>
      <c r="E62" s="15">
        <v>5347.8</v>
      </c>
    </row>
    <row r="63" spans="2:5" ht="12.75">
      <c r="B63" s="13" t="s">
        <v>10</v>
      </c>
      <c r="C63" s="14">
        <v>136</v>
      </c>
      <c r="D63" s="14">
        <v>70328</v>
      </c>
      <c r="E63" s="15">
        <v>2185.96</v>
      </c>
    </row>
    <row r="64" spans="2:5" ht="12.75">
      <c r="B64" s="13" t="s">
        <v>11</v>
      </c>
      <c r="C64" s="14">
        <v>3256</v>
      </c>
      <c r="D64" s="14">
        <v>1046358</v>
      </c>
      <c r="E64" s="15">
        <v>60607.52999999988</v>
      </c>
    </row>
    <row r="65" spans="2:5" ht="12.75">
      <c r="B65" s="13" t="s">
        <v>20</v>
      </c>
      <c r="C65" s="14">
        <v>2395</v>
      </c>
      <c r="D65" s="14">
        <v>978719</v>
      </c>
      <c r="E65" s="15">
        <v>34797.87</v>
      </c>
    </row>
    <row r="66" spans="2:5" ht="12.75">
      <c r="B66" s="4"/>
      <c r="C66" s="16"/>
      <c r="D66" s="16"/>
      <c r="E66" s="16"/>
    </row>
    <row r="67" spans="2:5" ht="12.75">
      <c r="B67" s="4"/>
      <c r="C67" s="16"/>
      <c r="D67" s="16"/>
      <c r="E67" s="16"/>
    </row>
    <row r="68" spans="2:5" ht="15.75">
      <c r="B68" s="3" t="s">
        <v>22</v>
      </c>
      <c r="C68" s="4"/>
      <c r="D68" s="4"/>
      <c r="E68" s="4"/>
    </row>
    <row r="69" spans="2:5" s="17" customFormat="1" ht="12.75">
      <c r="B69" s="4"/>
      <c r="C69" s="4"/>
      <c r="D69" s="4"/>
      <c r="E69" s="4"/>
    </row>
    <row r="70" spans="2:5" ht="25.5">
      <c r="B70" s="5" t="s">
        <v>1</v>
      </c>
      <c r="C70" s="6" t="s">
        <v>2</v>
      </c>
      <c r="D70" s="6" t="s">
        <v>16</v>
      </c>
      <c r="E70" s="5" t="s">
        <v>4</v>
      </c>
    </row>
    <row r="71" spans="2:5" ht="12.75">
      <c r="B71" s="13" t="s">
        <v>5</v>
      </c>
      <c r="C71" s="14">
        <v>13626</v>
      </c>
      <c r="D71" s="14">
        <v>3076231</v>
      </c>
      <c r="E71" s="15">
        <v>176673.55</v>
      </c>
    </row>
    <row r="72" spans="2:5" ht="12.75">
      <c r="B72" s="13" t="s">
        <v>6</v>
      </c>
      <c r="C72" s="14">
        <v>1938</v>
      </c>
      <c r="D72" s="14">
        <v>1631345</v>
      </c>
      <c r="E72" s="15">
        <v>42188.05</v>
      </c>
    </row>
    <row r="73" spans="2:5" ht="12.75">
      <c r="B73" s="13" t="s">
        <v>17</v>
      </c>
      <c r="C73" s="14">
        <v>9948</v>
      </c>
      <c r="D73" s="14">
        <v>25113746</v>
      </c>
      <c r="E73" s="15">
        <v>158536.21</v>
      </c>
    </row>
    <row r="74" spans="2:5" ht="12.75">
      <c r="B74" s="13" t="s">
        <v>18</v>
      </c>
      <c r="C74" s="14">
        <f>6188-19</f>
        <v>6169</v>
      </c>
      <c r="D74" s="14">
        <v>28440762</v>
      </c>
      <c r="E74" s="15">
        <v>140449.09</v>
      </c>
    </row>
    <row r="75" spans="2:5" ht="12.75">
      <c r="B75" s="13" t="s">
        <v>19</v>
      </c>
      <c r="C75" s="14">
        <v>35</v>
      </c>
      <c r="D75" s="14">
        <v>27509</v>
      </c>
      <c r="E75" s="15">
        <v>813.65</v>
      </c>
    </row>
    <row r="76" spans="2:5" ht="12.75">
      <c r="B76" s="13" t="s">
        <v>10</v>
      </c>
      <c r="C76" s="14">
        <v>60</v>
      </c>
      <c r="D76" s="14">
        <v>36591</v>
      </c>
      <c r="E76" s="15">
        <v>1108.52</v>
      </c>
    </row>
    <row r="77" spans="2:5" ht="12.75">
      <c r="B77" s="13" t="s">
        <v>11</v>
      </c>
      <c r="C77" s="14">
        <v>3183</v>
      </c>
      <c r="D77" s="14">
        <v>1118256</v>
      </c>
      <c r="E77" s="15">
        <v>84191.71</v>
      </c>
    </row>
    <row r="78" spans="2:5" ht="12.75">
      <c r="B78" s="13" t="s">
        <v>20</v>
      </c>
      <c r="C78" s="14">
        <v>1726</v>
      </c>
      <c r="D78" s="14">
        <v>741391</v>
      </c>
      <c r="E78" s="15">
        <v>28872.84</v>
      </c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5.75">
      <c r="B81" s="3" t="s">
        <v>23</v>
      </c>
      <c r="C81" s="4"/>
      <c r="D81" s="4"/>
      <c r="E81" s="4"/>
    </row>
    <row r="82" spans="2:5" ht="12.75">
      <c r="B82" s="4"/>
      <c r="C82" s="4"/>
      <c r="D82" s="4"/>
      <c r="E82" s="4"/>
    </row>
    <row r="83" spans="2:5" ht="25.5">
      <c r="B83" s="5" t="s">
        <v>1</v>
      </c>
      <c r="C83" s="6" t="s">
        <v>2</v>
      </c>
      <c r="D83" s="6" t="s">
        <v>16</v>
      </c>
      <c r="E83" s="5" t="s">
        <v>4</v>
      </c>
    </row>
    <row r="84" spans="2:5" ht="12.75">
      <c r="B84" s="13" t="s">
        <v>5</v>
      </c>
      <c r="C84" s="18">
        <v>14872</v>
      </c>
      <c r="D84" s="18">
        <v>3495323</v>
      </c>
      <c r="E84" s="18">
        <v>197729.37</v>
      </c>
    </row>
    <row r="85" spans="2:5" ht="12.75">
      <c r="B85" s="13" t="s">
        <v>6</v>
      </c>
      <c r="C85" s="18">
        <v>1897</v>
      </c>
      <c r="D85" s="18">
        <v>1604062</v>
      </c>
      <c r="E85" s="18">
        <v>41763.3</v>
      </c>
    </row>
    <row r="86" spans="2:5" ht="12.75">
      <c r="B86" s="13" t="s">
        <v>17</v>
      </c>
      <c r="C86" s="18">
        <v>9763</v>
      </c>
      <c r="D86" s="18">
        <v>23230021</v>
      </c>
      <c r="E86" s="18">
        <v>164402.07</v>
      </c>
    </row>
    <row r="87" spans="2:5" ht="12.75">
      <c r="B87" s="13" t="s">
        <v>18</v>
      </c>
      <c r="C87" s="18">
        <f>6274-19</f>
        <v>6255</v>
      </c>
      <c r="D87" s="18">
        <v>30303405</v>
      </c>
      <c r="E87" s="18">
        <v>133267.31</v>
      </c>
    </row>
    <row r="88" spans="2:5" ht="12.75">
      <c r="B88" s="13" t="s">
        <v>19</v>
      </c>
      <c r="C88" s="18">
        <v>21</v>
      </c>
      <c r="D88" s="18">
        <v>18129</v>
      </c>
      <c r="E88" s="18">
        <v>570.26</v>
      </c>
    </row>
    <row r="89" spans="2:5" ht="12.75">
      <c r="B89" s="13" t="s">
        <v>10</v>
      </c>
      <c r="C89" s="18">
        <v>1</v>
      </c>
      <c r="D89" s="18">
        <v>219</v>
      </c>
      <c r="E89" s="18">
        <v>3.6</v>
      </c>
    </row>
    <row r="90" spans="2:5" ht="12.75">
      <c r="B90" s="13" t="s">
        <v>11</v>
      </c>
      <c r="C90" s="18">
        <v>2761</v>
      </c>
      <c r="D90" s="18">
        <v>1028584</v>
      </c>
      <c r="E90" s="18">
        <v>68607.06000000006</v>
      </c>
    </row>
    <row r="91" spans="2:5" ht="12.75">
      <c r="B91" s="13" t="s">
        <v>20</v>
      </c>
      <c r="C91" s="18">
        <v>1114</v>
      </c>
      <c r="D91" s="18">
        <v>506088</v>
      </c>
      <c r="E91" s="18">
        <v>26490.65</v>
      </c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5.75">
      <c r="B94" s="3" t="s">
        <v>24</v>
      </c>
      <c r="C94" s="4"/>
      <c r="D94" s="4"/>
      <c r="E94" s="4"/>
    </row>
    <row r="95" spans="2:5" ht="12.75">
      <c r="B95" s="4"/>
      <c r="C95" s="4"/>
      <c r="D95" s="4"/>
      <c r="E95" s="4"/>
    </row>
    <row r="96" spans="2:5" ht="25.5">
      <c r="B96" s="5" t="s">
        <v>1</v>
      </c>
      <c r="C96" s="6" t="s">
        <v>2</v>
      </c>
      <c r="D96" s="6" t="s">
        <v>16</v>
      </c>
      <c r="E96" s="5" t="s">
        <v>4</v>
      </c>
    </row>
    <row r="97" spans="2:5" ht="12.75">
      <c r="B97" s="13" t="s">
        <v>5</v>
      </c>
      <c r="C97" s="18">
        <v>15760</v>
      </c>
      <c r="D97" s="18">
        <v>3870854</v>
      </c>
      <c r="E97" s="18">
        <v>227863.18</v>
      </c>
    </row>
    <row r="98" spans="2:5" ht="12.75">
      <c r="B98" s="13" t="s">
        <v>6</v>
      </c>
      <c r="C98" s="18">
        <v>1720</v>
      </c>
      <c r="D98" s="18">
        <v>1553445</v>
      </c>
      <c r="E98" s="18">
        <v>39870.25</v>
      </c>
    </row>
    <row r="99" spans="2:5" ht="12.75">
      <c r="B99" s="13" t="s">
        <v>17</v>
      </c>
      <c r="C99" s="18">
        <v>9941</v>
      </c>
      <c r="D99" s="18">
        <v>21426089</v>
      </c>
      <c r="E99" s="18">
        <v>168187.89</v>
      </c>
    </row>
    <row r="100" spans="2:5" ht="12.75">
      <c r="B100" s="13" t="s">
        <v>18</v>
      </c>
      <c r="C100" s="18">
        <f>6015-19</f>
        <v>5996</v>
      </c>
      <c r="D100" s="18">
        <v>32010140</v>
      </c>
      <c r="E100" s="18">
        <v>128095.85</v>
      </c>
    </row>
    <row r="101" spans="2:5" ht="12.75">
      <c r="B101" s="13" t="s">
        <v>19</v>
      </c>
      <c r="C101" s="18">
        <v>12</v>
      </c>
      <c r="D101" s="18">
        <v>12137</v>
      </c>
      <c r="E101" s="18">
        <v>350.23</v>
      </c>
    </row>
    <row r="102" spans="2:5" ht="12.75">
      <c r="B102" s="13" t="s">
        <v>11</v>
      </c>
      <c r="C102" s="18">
        <v>2722</v>
      </c>
      <c r="D102" s="18">
        <v>1063842</v>
      </c>
      <c r="E102" s="18">
        <v>50652.55</v>
      </c>
    </row>
    <row r="103" spans="2:5" ht="12.75">
      <c r="B103" s="13" t="s">
        <v>20</v>
      </c>
      <c r="C103" s="18">
        <v>531</v>
      </c>
      <c r="D103" s="18">
        <v>249324</v>
      </c>
      <c r="E103" s="18">
        <v>17813.67</v>
      </c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5.75">
      <c r="B107" s="3" t="s">
        <v>25</v>
      </c>
      <c r="C107" s="4"/>
      <c r="D107" s="4"/>
      <c r="E107" s="4"/>
    </row>
    <row r="108" spans="2:8" ht="12.75">
      <c r="B108" s="4"/>
      <c r="C108" s="4"/>
      <c r="D108" s="4"/>
      <c r="E108" s="4"/>
      <c r="G108" s="19"/>
      <c r="H108" s="19"/>
    </row>
    <row r="109" spans="2:5" ht="25.5">
      <c r="B109" s="5" t="s">
        <v>1</v>
      </c>
      <c r="C109" s="6" t="s">
        <v>2</v>
      </c>
      <c r="D109" s="6" t="s">
        <v>16</v>
      </c>
      <c r="E109" s="5" t="s">
        <v>4</v>
      </c>
    </row>
    <row r="110" spans="2:5" ht="12.75">
      <c r="B110" s="13" t="s">
        <v>5</v>
      </c>
      <c r="C110" s="18">
        <v>16907</v>
      </c>
      <c r="D110" s="18">
        <v>4439025</v>
      </c>
      <c r="E110" s="18">
        <v>255748.82999999932</v>
      </c>
    </row>
    <row r="111" spans="2:5" ht="12.75">
      <c r="B111" s="13" t="s">
        <v>6</v>
      </c>
      <c r="C111" s="18">
        <v>1547</v>
      </c>
      <c r="D111" s="18">
        <v>1468588</v>
      </c>
      <c r="E111" s="18">
        <v>36645.37</v>
      </c>
    </row>
    <row r="112" spans="2:5" ht="12.75">
      <c r="B112" s="13" t="s">
        <v>17</v>
      </c>
      <c r="C112" s="18">
        <v>10945</v>
      </c>
      <c r="D112" s="18">
        <v>25752635</v>
      </c>
      <c r="E112" s="18">
        <v>188019.13999999946</v>
      </c>
    </row>
    <row r="113" spans="2:5" ht="12.75">
      <c r="B113" s="13" t="s">
        <v>18</v>
      </c>
      <c r="C113" s="18">
        <f>4977-19</f>
        <v>4958</v>
      </c>
      <c r="D113" s="18">
        <v>27560867</v>
      </c>
      <c r="E113" s="18">
        <v>107881.83</v>
      </c>
    </row>
    <row r="114" spans="2:5" ht="12.75">
      <c r="B114" s="13" t="s">
        <v>19</v>
      </c>
      <c r="C114" s="18">
        <v>3</v>
      </c>
      <c r="D114" s="18">
        <v>4799</v>
      </c>
      <c r="E114" s="18">
        <v>46.63</v>
      </c>
    </row>
    <row r="115" spans="2:5" ht="12.75">
      <c r="B115" s="13" t="s">
        <v>11</v>
      </c>
      <c r="C115" s="18">
        <v>2162</v>
      </c>
      <c r="D115" s="18">
        <v>891099</v>
      </c>
      <c r="E115" s="18">
        <v>32221.89</v>
      </c>
    </row>
    <row r="116" spans="2:5" ht="12.75">
      <c r="B116" s="13" t="s">
        <v>20</v>
      </c>
      <c r="C116" s="18">
        <v>156</v>
      </c>
      <c r="D116" s="18">
        <v>68818</v>
      </c>
      <c r="E116" s="18">
        <v>12269.93</v>
      </c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5.75">
      <c r="B119" s="3" t="s">
        <v>26</v>
      </c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25.5">
      <c r="B121" s="5" t="s">
        <v>1</v>
      </c>
      <c r="C121" s="6" t="s">
        <v>2</v>
      </c>
      <c r="D121" s="6" t="s">
        <v>16</v>
      </c>
      <c r="E121" s="4"/>
    </row>
    <row r="122" spans="2:5" ht="12.75">
      <c r="B122" s="13" t="s">
        <v>5</v>
      </c>
      <c r="C122" s="18">
        <v>17967</v>
      </c>
      <c r="D122" s="18">
        <v>4962292</v>
      </c>
      <c r="E122" s="4"/>
    </row>
    <row r="123" spans="2:5" ht="12.75">
      <c r="B123" s="13" t="s">
        <v>6</v>
      </c>
      <c r="C123" s="18">
        <v>1761</v>
      </c>
      <c r="D123" s="18">
        <v>2057917</v>
      </c>
      <c r="E123" s="4"/>
    </row>
    <row r="124" spans="2:5" ht="12.75">
      <c r="B124" s="13" t="s">
        <v>17</v>
      </c>
      <c r="C124" s="18">
        <f>11833-19</f>
        <v>11814</v>
      </c>
      <c r="D124" s="18">
        <v>34818328</v>
      </c>
      <c r="E124" s="4"/>
    </row>
    <row r="125" spans="2:5" ht="12.75">
      <c r="B125" s="13" t="s">
        <v>18</v>
      </c>
      <c r="C125" s="18">
        <v>3727</v>
      </c>
      <c r="D125" s="18">
        <v>17718944</v>
      </c>
      <c r="E125" s="4"/>
    </row>
    <row r="126" spans="2:5" ht="12.75">
      <c r="B126" s="13" t="s">
        <v>11</v>
      </c>
      <c r="C126" s="18">
        <v>1362</v>
      </c>
      <c r="D126" s="18">
        <v>607367</v>
      </c>
      <c r="E126" s="4"/>
    </row>
    <row r="127" spans="2:5" ht="12.75">
      <c r="B127" s="13" t="s">
        <v>20</v>
      </c>
      <c r="C127" s="18">
        <v>48</v>
      </c>
      <c r="D127" s="18">
        <v>20983</v>
      </c>
      <c r="E127" s="4"/>
    </row>
  </sheetData>
  <mergeCells count="1">
    <mergeCell ref="B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:K1"/>
    </sheetView>
  </sheetViews>
  <sheetFormatPr defaultColWidth="11.421875" defaultRowHeight="12.75"/>
  <cols>
    <col min="1" max="1" width="34.8515625" style="0" bestFit="1" customWidth="1"/>
    <col min="2" max="9" width="10.7109375" style="0" customWidth="1"/>
    <col min="13" max="13" width="35.140625" style="0" bestFit="1" customWidth="1"/>
  </cols>
  <sheetData>
    <row r="1" spans="1:11" ht="12.75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12.75">
      <c r="A2" s="20" t="s">
        <v>27</v>
      </c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  <c r="H2" s="20">
        <v>2008</v>
      </c>
      <c r="I2" s="20">
        <v>2009</v>
      </c>
      <c r="J2" s="20">
        <v>2010</v>
      </c>
      <c r="K2" s="20">
        <v>2011</v>
      </c>
    </row>
    <row r="3" spans="1:11" ht="12.75">
      <c r="A3" s="21" t="s">
        <v>5</v>
      </c>
      <c r="B3" s="22">
        <v>17967</v>
      </c>
      <c r="C3" s="23">
        <v>16907</v>
      </c>
      <c r="D3" s="23">
        <v>15760</v>
      </c>
      <c r="E3" s="24">
        <v>14872</v>
      </c>
      <c r="F3" s="25">
        <v>13626</v>
      </c>
      <c r="G3" s="25">
        <v>12519</v>
      </c>
      <c r="H3" s="25">
        <v>11887</v>
      </c>
      <c r="I3" s="25">
        <v>11045</v>
      </c>
      <c r="J3" s="25">
        <v>10327</v>
      </c>
      <c r="K3" s="25">
        <v>9636</v>
      </c>
    </row>
    <row r="4" spans="1:11" ht="12.75">
      <c r="A4" s="21" t="s">
        <v>6</v>
      </c>
      <c r="B4" s="22">
        <v>1761</v>
      </c>
      <c r="C4" s="23">
        <v>1547</v>
      </c>
      <c r="D4" s="23">
        <v>1720</v>
      </c>
      <c r="E4" s="24">
        <v>1897</v>
      </c>
      <c r="F4" s="25">
        <v>1938</v>
      </c>
      <c r="G4" s="25">
        <v>2039</v>
      </c>
      <c r="H4" s="25">
        <v>1915</v>
      </c>
      <c r="I4" s="25">
        <v>1936</v>
      </c>
      <c r="J4" s="25">
        <v>2113</v>
      </c>
      <c r="K4" s="25">
        <v>2226</v>
      </c>
    </row>
    <row r="5" spans="1:11" ht="12.75">
      <c r="A5" s="21" t="s">
        <v>33</v>
      </c>
      <c r="B5" s="22">
        <v>11814</v>
      </c>
      <c r="C5" s="23">
        <v>10945</v>
      </c>
      <c r="D5" s="23">
        <v>9941</v>
      </c>
      <c r="E5" s="24">
        <v>9763</v>
      </c>
      <c r="F5" s="25">
        <v>9948</v>
      </c>
      <c r="G5" s="25">
        <v>10653</v>
      </c>
      <c r="H5" s="25">
        <v>11699</v>
      </c>
      <c r="I5" s="25">
        <v>12048</v>
      </c>
      <c r="J5" s="25">
        <v>11715</v>
      </c>
      <c r="K5" s="25">
        <v>11425</v>
      </c>
    </row>
    <row r="6" spans="1:11" ht="12.75">
      <c r="A6" s="21" t="s">
        <v>37</v>
      </c>
      <c r="B6" s="22"/>
      <c r="C6" s="23"/>
      <c r="D6" s="23"/>
      <c r="E6" s="23"/>
      <c r="F6" s="23"/>
      <c r="G6" s="25"/>
      <c r="H6" s="25"/>
      <c r="I6" s="25"/>
      <c r="J6" s="25"/>
      <c r="K6" s="25">
        <v>43</v>
      </c>
    </row>
    <row r="7" spans="1:11" ht="12.75">
      <c r="A7" s="21" t="s">
        <v>32</v>
      </c>
      <c r="B7" s="22">
        <v>3727</v>
      </c>
      <c r="C7" s="23">
        <v>4958</v>
      </c>
      <c r="D7" s="23">
        <v>5996</v>
      </c>
      <c r="E7" s="23">
        <v>6255</v>
      </c>
      <c r="F7" s="23">
        <v>6169</v>
      </c>
      <c r="G7" s="25">
        <v>5612</v>
      </c>
      <c r="H7" s="25">
        <v>4839</v>
      </c>
      <c r="I7" s="25">
        <v>4804</v>
      </c>
      <c r="J7" s="25">
        <v>5374</v>
      </c>
      <c r="K7" s="25">
        <v>5883</v>
      </c>
    </row>
    <row r="8" spans="1:11" ht="12.75">
      <c r="A8" s="26" t="s">
        <v>19</v>
      </c>
      <c r="B8" s="27">
        <v>0</v>
      </c>
      <c r="C8" s="28">
        <v>3</v>
      </c>
      <c r="D8" s="28">
        <v>12</v>
      </c>
      <c r="E8" s="24">
        <v>21</v>
      </c>
      <c r="F8" s="29">
        <v>35</v>
      </c>
      <c r="G8" s="29">
        <v>73</v>
      </c>
      <c r="H8" s="29">
        <v>90</v>
      </c>
      <c r="I8" s="29">
        <v>148</v>
      </c>
      <c r="J8" s="29">
        <v>253</v>
      </c>
      <c r="K8" s="29">
        <v>383</v>
      </c>
    </row>
    <row r="9" spans="1:11" ht="12.75">
      <c r="A9" s="26" t="s">
        <v>10</v>
      </c>
      <c r="B9" s="27">
        <v>0</v>
      </c>
      <c r="C9" s="23">
        <v>0</v>
      </c>
      <c r="D9" s="23">
        <v>0</v>
      </c>
      <c r="E9" s="28">
        <v>1</v>
      </c>
      <c r="F9" s="25">
        <v>60</v>
      </c>
      <c r="G9" s="25">
        <v>136</v>
      </c>
      <c r="H9" s="25">
        <v>171</v>
      </c>
      <c r="I9" s="25">
        <v>222</v>
      </c>
      <c r="J9" s="25">
        <v>298</v>
      </c>
      <c r="K9" s="25">
        <v>380</v>
      </c>
    </row>
    <row r="10" spans="1:11" ht="12.75">
      <c r="A10" s="21" t="s">
        <v>11</v>
      </c>
      <c r="B10" s="22">
        <v>1362</v>
      </c>
      <c r="C10" s="23">
        <v>2162</v>
      </c>
      <c r="D10" s="23">
        <v>2722</v>
      </c>
      <c r="E10" s="28">
        <v>2761</v>
      </c>
      <c r="F10" s="25">
        <v>3183</v>
      </c>
      <c r="G10" s="25">
        <v>3256</v>
      </c>
      <c r="H10" s="25">
        <v>2874</v>
      </c>
      <c r="I10" s="25">
        <v>2623</v>
      </c>
      <c r="J10" s="25">
        <v>2440</v>
      </c>
      <c r="K10" s="25">
        <v>2265</v>
      </c>
    </row>
    <row r="11" spans="1:11" ht="12.75">
      <c r="A11" s="21" t="s">
        <v>20</v>
      </c>
      <c r="B11" s="22">
        <v>48</v>
      </c>
      <c r="C11" s="23">
        <v>156</v>
      </c>
      <c r="D11" s="23">
        <v>531</v>
      </c>
      <c r="E11" s="24">
        <v>1114</v>
      </c>
      <c r="F11" s="25">
        <v>1726</v>
      </c>
      <c r="G11" s="25">
        <v>2395</v>
      </c>
      <c r="H11" s="25">
        <v>3208</v>
      </c>
      <c r="I11" s="25">
        <v>3856</v>
      </c>
      <c r="J11" s="25">
        <v>4162</v>
      </c>
      <c r="K11" s="25">
        <v>4439</v>
      </c>
    </row>
    <row r="12" spans="1:11" ht="12.75">
      <c r="A12" s="30" t="s">
        <v>34</v>
      </c>
      <c r="B12" s="31">
        <f aca="true" t="shared" si="0" ref="B12:K12">SUM(B3:B11)</f>
        <v>36679</v>
      </c>
      <c r="C12" s="32">
        <f t="shared" si="0"/>
        <v>36678</v>
      </c>
      <c r="D12" s="32">
        <f t="shared" si="0"/>
        <v>36682</v>
      </c>
      <c r="E12" s="32">
        <f t="shared" si="0"/>
        <v>36684</v>
      </c>
      <c r="F12" s="32">
        <f t="shared" si="0"/>
        <v>36685</v>
      </c>
      <c r="G12" s="32">
        <f t="shared" si="0"/>
        <v>36683</v>
      </c>
      <c r="H12" s="32">
        <f t="shared" si="0"/>
        <v>36683</v>
      </c>
      <c r="I12" s="32">
        <f t="shared" si="0"/>
        <v>36682</v>
      </c>
      <c r="J12" s="32">
        <f t="shared" si="0"/>
        <v>36682</v>
      </c>
      <c r="K12" s="32">
        <f t="shared" si="0"/>
        <v>36680</v>
      </c>
    </row>
    <row r="23" ht="12" customHeight="1"/>
    <row r="25" ht="21" customHeight="1"/>
    <row r="40" spans="1:11" ht="12.7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2.75">
      <c r="A41" s="20" t="s">
        <v>27</v>
      </c>
      <c r="B41" s="20">
        <v>2002</v>
      </c>
      <c r="C41" s="20">
        <v>2003</v>
      </c>
      <c r="D41" s="20">
        <v>2004</v>
      </c>
      <c r="E41" s="20">
        <v>2005</v>
      </c>
      <c r="F41" s="20">
        <v>2006</v>
      </c>
      <c r="G41" s="20">
        <v>2007</v>
      </c>
      <c r="H41" s="20">
        <v>2008</v>
      </c>
      <c r="I41" s="20">
        <v>2009</v>
      </c>
      <c r="J41" s="20">
        <v>2010</v>
      </c>
      <c r="K41" s="20">
        <v>2011</v>
      </c>
    </row>
    <row r="42" spans="1:11" ht="12.75">
      <c r="A42" s="40" t="s">
        <v>5</v>
      </c>
      <c r="B42" s="51">
        <f aca="true" t="shared" si="1" ref="B42:J42">SUM(B3)</f>
        <v>17967</v>
      </c>
      <c r="C42" s="51">
        <f t="shared" si="1"/>
        <v>16907</v>
      </c>
      <c r="D42" s="51">
        <f t="shared" si="1"/>
        <v>15760</v>
      </c>
      <c r="E42" s="51">
        <f t="shared" si="1"/>
        <v>14872</v>
      </c>
      <c r="F42" s="51">
        <f t="shared" si="1"/>
        <v>13626</v>
      </c>
      <c r="G42" s="51">
        <f t="shared" si="1"/>
        <v>12519</v>
      </c>
      <c r="H42" s="51">
        <f t="shared" si="1"/>
        <v>11887</v>
      </c>
      <c r="I42" s="51">
        <f t="shared" si="1"/>
        <v>11045</v>
      </c>
      <c r="J42" s="51">
        <f t="shared" si="1"/>
        <v>10327</v>
      </c>
      <c r="K42" s="51">
        <f>SUM(K3)</f>
        <v>9636</v>
      </c>
    </row>
    <row r="43" spans="1:11" ht="12.75">
      <c r="A43" s="40" t="s">
        <v>6</v>
      </c>
      <c r="B43" s="51">
        <f aca="true" t="shared" si="2" ref="B43:J43">SUM(B4)</f>
        <v>1761</v>
      </c>
      <c r="C43" s="51">
        <f t="shared" si="2"/>
        <v>1547</v>
      </c>
      <c r="D43" s="51">
        <f t="shared" si="2"/>
        <v>1720</v>
      </c>
      <c r="E43" s="51">
        <f t="shared" si="2"/>
        <v>1897</v>
      </c>
      <c r="F43" s="51">
        <f t="shared" si="2"/>
        <v>1938</v>
      </c>
      <c r="G43" s="51">
        <f t="shared" si="2"/>
        <v>2039</v>
      </c>
      <c r="H43" s="51">
        <f t="shared" si="2"/>
        <v>1915</v>
      </c>
      <c r="I43" s="51">
        <f t="shared" si="2"/>
        <v>1936</v>
      </c>
      <c r="J43" s="51">
        <f t="shared" si="2"/>
        <v>2113</v>
      </c>
      <c r="K43" s="51">
        <f>SUM(K4)</f>
        <v>2226</v>
      </c>
    </row>
    <row r="44" spans="1:11" ht="12.75">
      <c r="A44" s="40" t="s">
        <v>30</v>
      </c>
      <c r="B44" s="51">
        <f aca="true" t="shared" si="3" ref="B44:J44">SUM(B5:B7)</f>
        <v>15541</v>
      </c>
      <c r="C44" s="51">
        <f t="shared" si="3"/>
        <v>15903</v>
      </c>
      <c r="D44" s="51">
        <f t="shared" si="3"/>
        <v>15937</v>
      </c>
      <c r="E44" s="51">
        <f t="shared" si="3"/>
        <v>16018</v>
      </c>
      <c r="F44" s="51">
        <f t="shared" si="3"/>
        <v>16117</v>
      </c>
      <c r="G44" s="51">
        <f t="shared" si="3"/>
        <v>16265</v>
      </c>
      <c r="H44" s="51">
        <f t="shared" si="3"/>
        <v>16538</v>
      </c>
      <c r="I44" s="51">
        <f t="shared" si="3"/>
        <v>16852</v>
      </c>
      <c r="J44" s="51">
        <f t="shared" si="3"/>
        <v>17089</v>
      </c>
      <c r="K44" s="51">
        <f>SUM(K5:K7)</f>
        <v>17351</v>
      </c>
    </row>
    <row r="45" spans="1:11" ht="12.75">
      <c r="A45" s="40" t="s">
        <v>11</v>
      </c>
      <c r="B45" s="51">
        <f aca="true" t="shared" si="4" ref="B45:J45">SUM(B10)</f>
        <v>1362</v>
      </c>
      <c r="C45" s="51">
        <f t="shared" si="4"/>
        <v>2162</v>
      </c>
      <c r="D45" s="51">
        <f t="shared" si="4"/>
        <v>2722</v>
      </c>
      <c r="E45" s="51">
        <f t="shared" si="4"/>
        <v>2761</v>
      </c>
      <c r="F45" s="51">
        <f t="shared" si="4"/>
        <v>3183</v>
      </c>
      <c r="G45" s="51">
        <f t="shared" si="4"/>
        <v>3256</v>
      </c>
      <c r="H45" s="51">
        <f t="shared" si="4"/>
        <v>2874</v>
      </c>
      <c r="I45" s="51">
        <f t="shared" si="4"/>
        <v>2623</v>
      </c>
      <c r="J45" s="51">
        <f t="shared" si="4"/>
        <v>2440</v>
      </c>
      <c r="K45" s="51">
        <f>SUM(K10)</f>
        <v>2265</v>
      </c>
    </row>
    <row r="46" spans="1:11" ht="12.75">
      <c r="A46" s="40" t="s">
        <v>31</v>
      </c>
      <c r="B46" s="51">
        <f aca="true" t="shared" si="5" ref="B46:J46">SUM(B8,B9,B11)</f>
        <v>48</v>
      </c>
      <c r="C46" s="51">
        <f t="shared" si="5"/>
        <v>159</v>
      </c>
      <c r="D46" s="51">
        <f t="shared" si="5"/>
        <v>543</v>
      </c>
      <c r="E46" s="51">
        <f t="shared" si="5"/>
        <v>1136</v>
      </c>
      <c r="F46" s="51">
        <f t="shared" si="5"/>
        <v>1821</v>
      </c>
      <c r="G46" s="51">
        <f t="shared" si="5"/>
        <v>2604</v>
      </c>
      <c r="H46" s="51">
        <f t="shared" si="5"/>
        <v>3469</v>
      </c>
      <c r="I46" s="51">
        <f t="shared" si="5"/>
        <v>4226</v>
      </c>
      <c r="J46" s="51">
        <f t="shared" si="5"/>
        <v>4713</v>
      </c>
      <c r="K46" s="51">
        <f>SUM(K8,K9,K11)</f>
        <v>5202</v>
      </c>
    </row>
    <row r="47" spans="1:11" ht="12.75">
      <c r="A47" s="41" t="s">
        <v>34</v>
      </c>
      <c r="B47" s="52">
        <f aca="true" t="shared" si="6" ref="B47:J47">SUM(B42:B46)</f>
        <v>36679</v>
      </c>
      <c r="C47" s="52">
        <f t="shared" si="6"/>
        <v>36678</v>
      </c>
      <c r="D47" s="52">
        <f t="shared" si="6"/>
        <v>36682</v>
      </c>
      <c r="E47" s="52">
        <f t="shared" si="6"/>
        <v>36684</v>
      </c>
      <c r="F47" s="52">
        <f t="shared" si="6"/>
        <v>36685</v>
      </c>
      <c r="G47" s="52">
        <f t="shared" si="6"/>
        <v>36683</v>
      </c>
      <c r="H47" s="52">
        <f t="shared" si="6"/>
        <v>36683</v>
      </c>
      <c r="I47" s="52">
        <f t="shared" si="6"/>
        <v>36682</v>
      </c>
      <c r="J47" s="52">
        <f t="shared" si="6"/>
        <v>36682</v>
      </c>
      <c r="K47" s="52">
        <f>SUM(K42:K46)</f>
        <v>36680</v>
      </c>
    </row>
    <row r="49" spans="1:11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7" spans="1:11" ht="12.75">
      <c r="A67" s="20" t="s">
        <v>27</v>
      </c>
      <c r="B67" s="20">
        <v>2002</v>
      </c>
      <c r="C67" s="20">
        <v>2003</v>
      </c>
      <c r="D67" s="20">
        <v>2004</v>
      </c>
      <c r="E67" s="20">
        <v>2005</v>
      </c>
      <c r="F67" s="20">
        <v>2006</v>
      </c>
      <c r="G67" s="20">
        <v>2007</v>
      </c>
      <c r="H67" s="20">
        <v>2008</v>
      </c>
      <c r="I67" s="20">
        <v>2009</v>
      </c>
      <c r="J67" s="20">
        <v>2010</v>
      </c>
      <c r="K67" s="20">
        <v>2011</v>
      </c>
    </row>
    <row r="68" spans="1:11" ht="12.75">
      <c r="A68" s="21" t="s">
        <v>5</v>
      </c>
      <c r="B68" s="37">
        <f aca="true" t="shared" si="7" ref="B68:K68">B42/B$47</f>
        <v>0.48984432509065134</v>
      </c>
      <c r="C68" s="37">
        <f t="shared" si="7"/>
        <v>0.4609575222204046</v>
      </c>
      <c r="D68" s="37">
        <f t="shared" si="7"/>
        <v>0.4296385148029006</v>
      </c>
      <c r="E68" s="37">
        <f t="shared" si="7"/>
        <v>0.4054083524152219</v>
      </c>
      <c r="F68" s="37">
        <f t="shared" si="7"/>
        <v>0.3714324655853891</v>
      </c>
      <c r="G68" s="37">
        <f t="shared" si="7"/>
        <v>0.34127525011585746</v>
      </c>
      <c r="H68" s="37">
        <f t="shared" si="7"/>
        <v>0.32404656107733826</v>
      </c>
      <c r="I68" s="37">
        <f t="shared" si="7"/>
        <v>0.3011013576140886</v>
      </c>
      <c r="J68" s="37">
        <f t="shared" si="7"/>
        <v>0.2815277247696418</v>
      </c>
      <c r="K68" s="37">
        <f t="shared" si="7"/>
        <v>0.26270447110141765</v>
      </c>
    </row>
    <row r="69" spans="1:11" ht="12.75">
      <c r="A69" s="21" t="s">
        <v>6</v>
      </c>
      <c r="B69" s="37">
        <f aca="true" t="shared" si="8" ref="B69:K69">B43/B$47</f>
        <v>0.04801112353117588</v>
      </c>
      <c r="C69" s="37">
        <f t="shared" si="8"/>
        <v>0.04217787229401821</v>
      </c>
      <c r="D69" s="37">
        <f t="shared" si="8"/>
        <v>0.04688948258001199</v>
      </c>
      <c r="E69" s="37">
        <f t="shared" si="8"/>
        <v>0.05171191800239887</v>
      </c>
      <c r="F69" s="37">
        <f t="shared" si="8"/>
        <v>0.05282813138885103</v>
      </c>
      <c r="G69" s="37">
        <f t="shared" si="8"/>
        <v>0.0555843306163618</v>
      </c>
      <c r="H69" s="37">
        <f t="shared" si="8"/>
        <v>0.052204018210070056</v>
      </c>
      <c r="I69" s="37">
        <f t="shared" si="8"/>
        <v>0.0527779292295949</v>
      </c>
      <c r="J69" s="37">
        <f t="shared" si="8"/>
        <v>0.05760318412300311</v>
      </c>
      <c r="K69" s="37">
        <f t="shared" si="8"/>
        <v>0.06068702290076336</v>
      </c>
    </row>
    <row r="70" spans="1:11" ht="12.75">
      <c r="A70" s="21" t="s">
        <v>30</v>
      </c>
      <c r="B70" s="37">
        <f aca="true" t="shared" si="9" ref="B70:K70">B44/B$47</f>
        <v>0.4237029362850678</v>
      </c>
      <c r="C70" s="37">
        <f t="shared" si="9"/>
        <v>0.43358416489448715</v>
      </c>
      <c r="D70" s="37">
        <f t="shared" si="9"/>
        <v>0.43446376969630884</v>
      </c>
      <c r="E70" s="37">
        <f t="shared" si="9"/>
        <v>0.436648129974921</v>
      </c>
      <c r="F70" s="37">
        <f t="shared" si="9"/>
        <v>0.43933487801553767</v>
      </c>
      <c r="G70" s="37">
        <f t="shared" si="9"/>
        <v>0.44339339748657414</v>
      </c>
      <c r="H70" s="37">
        <f t="shared" si="9"/>
        <v>0.45083553689720035</v>
      </c>
      <c r="I70" s="37">
        <f t="shared" si="9"/>
        <v>0.45940788397579196</v>
      </c>
      <c r="J70" s="37">
        <f t="shared" si="9"/>
        <v>0.4658688184940843</v>
      </c>
      <c r="K70" s="37">
        <f t="shared" si="9"/>
        <v>0.4730370774263904</v>
      </c>
    </row>
    <row r="71" spans="1:11" ht="12.75">
      <c r="A71" s="21" t="s">
        <v>11</v>
      </c>
      <c r="B71" s="37">
        <f>B45/B$47</f>
        <v>0.037132964366531254</v>
      </c>
      <c r="C71" s="37">
        <f aca="true" t="shared" si="10" ref="C71:J71">C45/C$47</f>
        <v>0.05894541687114892</v>
      </c>
      <c r="D71" s="37">
        <f t="shared" si="10"/>
        <v>0.07420533231557712</v>
      </c>
      <c r="E71" s="37">
        <f t="shared" si="10"/>
        <v>0.07526442045578453</v>
      </c>
      <c r="F71" s="37">
        <f t="shared" si="10"/>
        <v>0.08676570805506338</v>
      </c>
      <c r="G71" s="37">
        <f t="shared" si="10"/>
        <v>0.08876046124907995</v>
      </c>
      <c r="H71" s="37">
        <f t="shared" si="10"/>
        <v>0.07834691819098766</v>
      </c>
      <c r="I71" s="37">
        <f t="shared" si="10"/>
        <v>0.07150646093451829</v>
      </c>
      <c r="J71" s="37">
        <f t="shared" si="10"/>
        <v>0.06651763807862167</v>
      </c>
      <c r="K71" s="37">
        <f>K45/K$47</f>
        <v>0.061750272628135226</v>
      </c>
    </row>
    <row r="72" spans="1:11" ht="12.75">
      <c r="A72" s="21" t="s">
        <v>31</v>
      </c>
      <c r="B72" s="37">
        <f>B46/B$47</f>
        <v>0.0013086507265737887</v>
      </c>
      <c r="C72" s="37">
        <f aca="true" t="shared" si="11" ref="C72:J72">C46/C$47</f>
        <v>0.004335023719941109</v>
      </c>
      <c r="D72" s="37">
        <f t="shared" si="11"/>
        <v>0.014802900605201461</v>
      </c>
      <c r="E72" s="37">
        <f t="shared" si="11"/>
        <v>0.030967179151673754</v>
      </c>
      <c r="F72" s="37">
        <f t="shared" si="11"/>
        <v>0.04963881695515879</v>
      </c>
      <c r="G72" s="37">
        <f t="shared" si="11"/>
        <v>0.0709865605321266</v>
      </c>
      <c r="H72" s="37">
        <f t="shared" si="11"/>
        <v>0.09456696562440367</v>
      </c>
      <c r="I72" s="37">
        <f t="shared" si="11"/>
        <v>0.11520636824600622</v>
      </c>
      <c r="J72" s="37">
        <f t="shared" si="11"/>
        <v>0.12848263453464914</v>
      </c>
      <c r="K72" s="37">
        <f>K46/K$47</f>
        <v>0.14182115594329334</v>
      </c>
    </row>
    <row r="73" spans="1:11" ht="12.75">
      <c r="A73" s="30" t="s">
        <v>34</v>
      </c>
      <c r="B73" s="38">
        <f aca="true" t="shared" si="12" ref="B73:K73">SUM(B68:B72)</f>
        <v>1</v>
      </c>
      <c r="C73" s="39">
        <f t="shared" si="12"/>
        <v>1</v>
      </c>
      <c r="D73" s="39">
        <f t="shared" si="12"/>
        <v>1</v>
      </c>
      <c r="E73" s="39">
        <f t="shared" si="12"/>
        <v>1</v>
      </c>
      <c r="F73" s="39">
        <f t="shared" si="12"/>
        <v>1</v>
      </c>
      <c r="G73" s="39">
        <f t="shared" si="12"/>
        <v>1</v>
      </c>
      <c r="H73" s="39">
        <f t="shared" si="12"/>
        <v>1</v>
      </c>
      <c r="I73" s="39">
        <f t="shared" si="12"/>
        <v>1</v>
      </c>
      <c r="J73" s="39">
        <f t="shared" si="12"/>
        <v>0.9999999999999999</v>
      </c>
      <c r="K73" s="39">
        <f t="shared" si="12"/>
        <v>1</v>
      </c>
    </row>
  </sheetData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L25" sqref="L25"/>
    </sheetView>
  </sheetViews>
  <sheetFormatPr defaultColWidth="11.421875" defaultRowHeight="12.75"/>
  <cols>
    <col min="1" max="1" width="34.8515625" style="0" bestFit="1" customWidth="1"/>
    <col min="2" max="11" width="10.140625" style="0" bestFit="1" customWidth="1"/>
  </cols>
  <sheetData>
    <row r="1" spans="1:10" ht="12.75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ht="12.75">
      <c r="A2" s="20" t="s">
        <v>27</v>
      </c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  <c r="H2" s="20">
        <v>2008</v>
      </c>
      <c r="I2" s="20">
        <v>2009</v>
      </c>
      <c r="J2" s="20">
        <v>2010</v>
      </c>
      <c r="K2" s="20">
        <v>2011</v>
      </c>
    </row>
    <row r="3" spans="1:11" ht="12.75">
      <c r="A3" s="43" t="s">
        <v>5</v>
      </c>
      <c r="B3" s="44">
        <v>4962292</v>
      </c>
      <c r="C3" s="44">
        <v>4439025</v>
      </c>
      <c r="D3" s="44">
        <v>3870854</v>
      </c>
      <c r="E3" s="44">
        <v>3495323</v>
      </c>
      <c r="F3" s="45">
        <v>3076231</v>
      </c>
      <c r="G3" s="45">
        <v>2740749</v>
      </c>
      <c r="H3" s="45">
        <v>2554247</v>
      </c>
      <c r="I3" s="45">
        <v>2400968</v>
      </c>
      <c r="J3" s="46">
        <v>2190871</v>
      </c>
      <c r="K3" s="46">
        <v>2022161</v>
      </c>
    </row>
    <row r="4" spans="1:11" ht="12.75">
      <c r="A4" s="43" t="s">
        <v>6</v>
      </c>
      <c r="B4" s="44">
        <v>2057917</v>
      </c>
      <c r="C4" s="44">
        <v>1468588</v>
      </c>
      <c r="D4" s="44">
        <v>1553445</v>
      </c>
      <c r="E4" s="44">
        <v>1604062</v>
      </c>
      <c r="F4" s="45">
        <v>1631345</v>
      </c>
      <c r="G4" s="45">
        <v>1594038</v>
      </c>
      <c r="H4" s="45">
        <v>1408158</v>
      </c>
      <c r="I4" s="45">
        <v>1342807</v>
      </c>
      <c r="J4" s="46">
        <v>1302817</v>
      </c>
      <c r="K4" s="46">
        <v>1319640</v>
      </c>
    </row>
    <row r="5" spans="1:11" ht="12.75">
      <c r="A5" s="43" t="s">
        <v>7</v>
      </c>
      <c r="B5" s="44">
        <v>34818328</v>
      </c>
      <c r="C5" s="44">
        <v>25752635</v>
      </c>
      <c r="D5" s="44">
        <v>21426089</v>
      </c>
      <c r="E5" s="44">
        <v>23230021</v>
      </c>
      <c r="F5" s="45">
        <v>25113746</v>
      </c>
      <c r="G5" s="45">
        <v>32687393</v>
      </c>
      <c r="H5" s="45">
        <v>35852735</v>
      </c>
      <c r="I5" s="45">
        <v>37555634</v>
      </c>
      <c r="J5" s="46">
        <v>32220349</v>
      </c>
      <c r="K5" s="46">
        <v>32310374</v>
      </c>
    </row>
    <row r="6" spans="1:11" ht="12.75">
      <c r="A6" s="21" t="s">
        <v>37</v>
      </c>
      <c r="B6" s="22"/>
      <c r="C6" s="23"/>
      <c r="D6" s="23"/>
      <c r="E6" s="23"/>
      <c r="F6" s="23"/>
      <c r="G6" s="25"/>
      <c r="H6" s="25"/>
      <c r="I6" s="25"/>
      <c r="J6" s="25"/>
      <c r="K6" s="25">
        <v>16502</v>
      </c>
    </row>
    <row r="7" spans="1:11" ht="12.75">
      <c r="A7" s="43" t="s">
        <v>8</v>
      </c>
      <c r="B7" s="44">
        <v>17718944</v>
      </c>
      <c r="C7" s="44">
        <v>27560867</v>
      </c>
      <c r="D7" s="44">
        <v>32010140</v>
      </c>
      <c r="E7" s="44">
        <v>30303405</v>
      </c>
      <c r="F7" s="45">
        <v>28440762</v>
      </c>
      <c r="G7" s="45">
        <v>21006508</v>
      </c>
      <c r="H7" s="45">
        <v>18091383</v>
      </c>
      <c r="I7" s="45">
        <v>19305624</v>
      </c>
      <c r="J7" s="46">
        <v>25204651</v>
      </c>
      <c r="K7" s="46">
        <v>25506409</v>
      </c>
    </row>
    <row r="8" spans="1:11" ht="12.75">
      <c r="A8" s="43" t="s">
        <v>9</v>
      </c>
      <c r="B8" s="28"/>
      <c r="C8" s="44">
        <v>4799</v>
      </c>
      <c r="D8" s="44">
        <v>12137</v>
      </c>
      <c r="E8" s="44">
        <v>18129</v>
      </c>
      <c r="F8" s="45">
        <v>27509</v>
      </c>
      <c r="G8" s="45">
        <v>61737</v>
      </c>
      <c r="H8" s="45">
        <v>67003</v>
      </c>
      <c r="I8" s="45">
        <v>110830</v>
      </c>
      <c r="J8" s="46">
        <v>168931</v>
      </c>
      <c r="K8" s="46">
        <v>241483</v>
      </c>
    </row>
    <row r="9" spans="1:11" ht="12.75">
      <c r="A9" s="43" t="s">
        <v>10</v>
      </c>
      <c r="B9" s="28"/>
      <c r="C9" s="23"/>
      <c r="D9" s="23"/>
      <c r="E9" s="44">
        <v>219</v>
      </c>
      <c r="F9" s="45">
        <v>36591</v>
      </c>
      <c r="G9" s="45">
        <v>70328</v>
      </c>
      <c r="H9" s="45">
        <v>88908</v>
      </c>
      <c r="I9" s="45">
        <v>115703</v>
      </c>
      <c r="J9" s="46">
        <v>153755</v>
      </c>
      <c r="K9" s="46">
        <v>189525</v>
      </c>
    </row>
    <row r="10" spans="1:11" ht="12.75">
      <c r="A10" s="43" t="s">
        <v>11</v>
      </c>
      <c r="B10" s="44">
        <v>607367</v>
      </c>
      <c r="C10" s="44">
        <v>891099</v>
      </c>
      <c r="D10" s="44">
        <v>1063842</v>
      </c>
      <c r="E10" s="44">
        <v>1028584</v>
      </c>
      <c r="F10" s="45">
        <v>1118256</v>
      </c>
      <c r="G10" s="45">
        <v>1046358</v>
      </c>
      <c r="H10" s="45">
        <v>882316</v>
      </c>
      <c r="I10" s="45">
        <v>817864</v>
      </c>
      <c r="J10" s="46">
        <v>751845</v>
      </c>
      <c r="K10" s="46">
        <v>675797</v>
      </c>
    </row>
    <row r="11" spans="1:11" ht="12.75">
      <c r="A11" s="43" t="s">
        <v>12</v>
      </c>
      <c r="B11" s="44">
        <v>20983</v>
      </c>
      <c r="C11" s="44">
        <v>68818</v>
      </c>
      <c r="D11" s="44">
        <v>249324</v>
      </c>
      <c r="E11" s="44">
        <v>506088</v>
      </c>
      <c r="F11" s="45">
        <v>741391</v>
      </c>
      <c r="G11" s="45">
        <v>978719</v>
      </c>
      <c r="H11" s="45">
        <v>1240808</v>
      </c>
      <c r="I11" s="45">
        <v>1537627</v>
      </c>
      <c r="J11" s="46">
        <v>1607783</v>
      </c>
      <c r="K11" s="46">
        <v>1680065</v>
      </c>
    </row>
    <row r="12" spans="1:11" ht="12.75">
      <c r="A12" s="42" t="s">
        <v>34</v>
      </c>
      <c r="B12" s="33">
        <f aca="true" t="shared" si="0" ref="B12:K12">SUM(B3:B11)</f>
        <v>60185831</v>
      </c>
      <c r="C12" s="32">
        <f t="shared" si="0"/>
        <v>60185831</v>
      </c>
      <c r="D12" s="32">
        <f t="shared" si="0"/>
        <v>60185831</v>
      </c>
      <c r="E12" s="32">
        <f t="shared" si="0"/>
        <v>60185831</v>
      </c>
      <c r="F12" s="32">
        <f t="shared" si="0"/>
        <v>60185831</v>
      </c>
      <c r="G12" s="32">
        <f t="shared" si="0"/>
        <v>60185830</v>
      </c>
      <c r="H12" s="32">
        <f t="shared" si="0"/>
        <v>60185558</v>
      </c>
      <c r="I12" s="32">
        <f t="shared" si="0"/>
        <v>63187057</v>
      </c>
      <c r="J12" s="32">
        <f t="shared" si="0"/>
        <v>63601002</v>
      </c>
      <c r="K12" s="32">
        <f t="shared" si="0"/>
        <v>63961956</v>
      </c>
    </row>
    <row r="14" spans="1:11" ht="12.75">
      <c r="A14" s="20" t="s">
        <v>27</v>
      </c>
      <c r="B14" s="20">
        <v>2002</v>
      </c>
      <c r="C14" s="20">
        <v>2003</v>
      </c>
      <c r="D14" s="20">
        <v>2004</v>
      </c>
      <c r="E14" s="20">
        <v>2005</v>
      </c>
      <c r="F14" s="20">
        <v>2006</v>
      </c>
      <c r="G14" s="20">
        <v>2007</v>
      </c>
      <c r="H14" s="20">
        <v>2008</v>
      </c>
      <c r="I14" s="20">
        <v>2009</v>
      </c>
      <c r="J14" s="20">
        <v>2010</v>
      </c>
      <c r="K14" s="20">
        <v>2011</v>
      </c>
    </row>
    <row r="15" spans="1:11" ht="12.75">
      <c r="A15" s="40" t="s">
        <v>5</v>
      </c>
      <c r="B15" s="47">
        <f aca="true" t="shared" si="1" ref="B15:J15">SUM(B3)</f>
        <v>4962292</v>
      </c>
      <c r="C15" s="47">
        <f t="shared" si="1"/>
        <v>4439025</v>
      </c>
      <c r="D15" s="47">
        <f t="shared" si="1"/>
        <v>3870854</v>
      </c>
      <c r="E15" s="47">
        <f t="shared" si="1"/>
        <v>3495323</v>
      </c>
      <c r="F15" s="47">
        <f t="shared" si="1"/>
        <v>3076231</v>
      </c>
      <c r="G15" s="47">
        <f t="shared" si="1"/>
        <v>2740749</v>
      </c>
      <c r="H15" s="47">
        <f t="shared" si="1"/>
        <v>2554247</v>
      </c>
      <c r="I15" s="47">
        <f t="shared" si="1"/>
        <v>2400968</v>
      </c>
      <c r="J15" s="47">
        <f t="shared" si="1"/>
        <v>2190871</v>
      </c>
      <c r="K15" s="47">
        <f>SUM(K3)</f>
        <v>2022161</v>
      </c>
    </row>
    <row r="16" spans="1:11" ht="12.75">
      <c r="A16" s="40" t="s">
        <v>6</v>
      </c>
      <c r="B16" s="47">
        <f aca="true" t="shared" si="2" ref="B16:J16">SUM(B4)</f>
        <v>2057917</v>
      </c>
      <c r="C16" s="47">
        <f t="shared" si="2"/>
        <v>1468588</v>
      </c>
      <c r="D16" s="47">
        <f t="shared" si="2"/>
        <v>1553445</v>
      </c>
      <c r="E16" s="47">
        <f t="shared" si="2"/>
        <v>1604062</v>
      </c>
      <c r="F16" s="47">
        <f t="shared" si="2"/>
        <v>1631345</v>
      </c>
      <c r="G16" s="47">
        <f t="shared" si="2"/>
        <v>1594038</v>
      </c>
      <c r="H16" s="47">
        <f t="shared" si="2"/>
        <v>1408158</v>
      </c>
      <c r="I16" s="47">
        <f t="shared" si="2"/>
        <v>1342807</v>
      </c>
      <c r="J16" s="47">
        <f t="shared" si="2"/>
        <v>1302817</v>
      </c>
      <c r="K16" s="47">
        <f>SUM(K4)</f>
        <v>1319640</v>
      </c>
    </row>
    <row r="17" spans="1:11" ht="12.75">
      <c r="A17" s="40" t="s">
        <v>30</v>
      </c>
      <c r="B17" s="47">
        <f aca="true" t="shared" si="3" ref="B17:J17">SUM(B5:B7)</f>
        <v>52537272</v>
      </c>
      <c r="C17" s="47">
        <f t="shared" si="3"/>
        <v>53313502</v>
      </c>
      <c r="D17" s="47">
        <f t="shared" si="3"/>
        <v>53436229</v>
      </c>
      <c r="E17" s="47">
        <f t="shared" si="3"/>
        <v>53533426</v>
      </c>
      <c r="F17" s="47">
        <f t="shared" si="3"/>
        <v>53554508</v>
      </c>
      <c r="G17" s="47">
        <f t="shared" si="3"/>
        <v>53693901</v>
      </c>
      <c r="H17" s="47">
        <f t="shared" si="3"/>
        <v>53944118</v>
      </c>
      <c r="I17" s="47">
        <f t="shared" si="3"/>
        <v>56861258</v>
      </c>
      <c r="J17" s="47">
        <f t="shared" si="3"/>
        <v>57425000</v>
      </c>
      <c r="K17" s="47">
        <f>SUM(K5:K7)</f>
        <v>57833285</v>
      </c>
    </row>
    <row r="18" spans="1:11" ht="12.75">
      <c r="A18" s="40" t="s">
        <v>11</v>
      </c>
      <c r="B18" s="47">
        <f aca="true" t="shared" si="4" ref="B18:J18">SUM(B10)</f>
        <v>607367</v>
      </c>
      <c r="C18" s="47">
        <f t="shared" si="4"/>
        <v>891099</v>
      </c>
      <c r="D18" s="47">
        <f t="shared" si="4"/>
        <v>1063842</v>
      </c>
      <c r="E18" s="47">
        <f t="shared" si="4"/>
        <v>1028584</v>
      </c>
      <c r="F18" s="47">
        <f t="shared" si="4"/>
        <v>1118256</v>
      </c>
      <c r="G18" s="47">
        <f t="shared" si="4"/>
        <v>1046358</v>
      </c>
      <c r="H18" s="47">
        <f t="shared" si="4"/>
        <v>882316</v>
      </c>
      <c r="I18" s="47">
        <f t="shared" si="4"/>
        <v>817864</v>
      </c>
      <c r="J18" s="47">
        <f t="shared" si="4"/>
        <v>751845</v>
      </c>
      <c r="K18" s="47">
        <f>SUM(K10)</f>
        <v>675797</v>
      </c>
    </row>
    <row r="19" spans="1:11" ht="12.75">
      <c r="A19" s="40" t="s">
        <v>31</v>
      </c>
      <c r="B19" s="47">
        <f aca="true" t="shared" si="5" ref="B19:J19">SUM(B8,B9,B11)</f>
        <v>20983</v>
      </c>
      <c r="C19" s="47">
        <f t="shared" si="5"/>
        <v>73617</v>
      </c>
      <c r="D19" s="47">
        <f t="shared" si="5"/>
        <v>261461</v>
      </c>
      <c r="E19" s="47">
        <f t="shared" si="5"/>
        <v>524436</v>
      </c>
      <c r="F19" s="47">
        <f t="shared" si="5"/>
        <v>805491</v>
      </c>
      <c r="G19" s="47">
        <f t="shared" si="5"/>
        <v>1110784</v>
      </c>
      <c r="H19" s="47">
        <f t="shared" si="5"/>
        <v>1396719</v>
      </c>
      <c r="I19" s="47">
        <f t="shared" si="5"/>
        <v>1764160</v>
      </c>
      <c r="J19" s="47">
        <f t="shared" si="5"/>
        <v>1930469</v>
      </c>
      <c r="K19" s="47">
        <f>SUM(K8,K9,K11)</f>
        <v>2111073</v>
      </c>
    </row>
    <row r="20" spans="1:11" ht="12.75">
      <c r="A20" s="41" t="s">
        <v>34</v>
      </c>
      <c r="B20" s="48">
        <f aca="true" t="shared" si="6" ref="B20:J20">SUM(B15:B19)</f>
        <v>60185831</v>
      </c>
      <c r="C20" s="48">
        <f t="shared" si="6"/>
        <v>60185831</v>
      </c>
      <c r="D20" s="48">
        <f t="shared" si="6"/>
        <v>60185831</v>
      </c>
      <c r="E20" s="48">
        <f t="shared" si="6"/>
        <v>60185831</v>
      </c>
      <c r="F20" s="48">
        <f t="shared" si="6"/>
        <v>60185831</v>
      </c>
      <c r="G20" s="48">
        <f t="shared" si="6"/>
        <v>60185830</v>
      </c>
      <c r="H20" s="48">
        <f t="shared" si="6"/>
        <v>60185558</v>
      </c>
      <c r="I20" s="48">
        <f t="shared" si="6"/>
        <v>63187057</v>
      </c>
      <c r="J20" s="48">
        <f t="shared" si="6"/>
        <v>63601002</v>
      </c>
      <c r="K20" s="48">
        <f>SUM(K15:K19)</f>
        <v>63961956</v>
      </c>
    </row>
    <row r="22" spans="1:11" ht="12.75">
      <c r="A22" s="20" t="s">
        <v>27</v>
      </c>
      <c r="B22" s="20">
        <v>2002</v>
      </c>
      <c r="C22" s="20">
        <v>2003</v>
      </c>
      <c r="D22" s="20">
        <v>2004</v>
      </c>
      <c r="E22" s="20">
        <v>2005</v>
      </c>
      <c r="F22" s="20">
        <v>2006</v>
      </c>
      <c r="G22" s="20">
        <v>2007</v>
      </c>
      <c r="H22" s="20">
        <v>2008</v>
      </c>
      <c r="I22" s="20">
        <v>2009</v>
      </c>
      <c r="J22" s="20">
        <v>2010</v>
      </c>
      <c r="K22" s="20">
        <v>2011</v>
      </c>
    </row>
    <row r="23" spans="1:11" ht="12.75">
      <c r="A23" s="40" t="s">
        <v>5</v>
      </c>
      <c r="B23" s="49">
        <f>B15/B$20</f>
        <v>0.08244950543259924</v>
      </c>
      <c r="C23" s="49">
        <f aca="true" t="shared" si="7" ref="C23:K23">C15/C$20</f>
        <v>0.07375531626372327</v>
      </c>
      <c r="D23" s="49">
        <f t="shared" si="7"/>
        <v>0.06431503786995979</v>
      </c>
      <c r="E23" s="49">
        <f t="shared" si="7"/>
        <v>0.05807551282294333</v>
      </c>
      <c r="F23" s="49">
        <f t="shared" si="7"/>
        <v>0.05111221277313592</v>
      </c>
      <c r="G23" s="49">
        <f t="shared" si="7"/>
        <v>0.04553811088091665</v>
      </c>
      <c r="H23" s="49">
        <f t="shared" si="7"/>
        <v>0.042439533417634845</v>
      </c>
      <c r="I23" s="49">
        <f t="shared" si="7"/>
        <v>0.03799778172925509</v>
      </c>
      <c r="J23" s="49">
        <f t="shared" si="7"/>
        <v>0.034447114528164194</v>
      </c>
      <c r="K23" s="49">
        <f t="shared" si="7"/>
        <v>0.03161505880151633</v>
      </c>
    </row>
    <row r="24" spans="1:11" ht="12.75">
      <c r="A24" s="40" t="s">
        <v>6</v>
      </c>
      <c r="B24" s="49">
        <f aca="true" t="shared" si="8" ref="B24:K27">B16/B$20</f>
        <v>0.03419271555791927</v>
      </c>
      <c r="C24" s="49">
        <f t="shared" si="8"/>
        <v>0.024400892628698604</v>
      </c>
      <c r="D24" s="49">
        <f t="shared" si="8"/>
        <v>0.025810809191950845</v>
      </c>
      <c r="E24" s="49">
        <f t="shared" si="8"/>
        <v>0.026651821090581933</v>
      </c>
      <c r="F24" s="49">
        <f t="shared" si="8"/>
        <v>0.027105133764789256</v>
      </c>
      <c r="G24" s="49">
        <f t="shared" si="8"/>
        <v>0.026485270702422813</v>
      </c>
      <c r="H24" s="49">
        <f t="shared" si="8"/>
        <v>0.023396941837774438</v>
      </c>
      <c r="I24" s="49">
        <f t="shared" si="8"/>
        <v>0.02125129834738149</v>
      </c>
      <c r="J24" s="49">
        <f t="shared" si="8"/>
        <v>0.02048422130204804</v>
      </c>
      <c r="K24" s="49">
        <f t="shared" si="8"/>
        <v>0.020631639220038862</v>
      </c>
    </row>
    <row r="25" spans="1:11" ht="12.75">
      <c r="A25" s="40" t="s">
        <v>30</v>
      </c>
      <c r="B25" s="49">
        <f t="shared" si="8"/>
        <v>0.8729176141141924</v>
      </c>
      <c r="C25" s="49">
        <f t="shared" si="8"/>
        <v>0.885814835721052</v>
      </c>
      <c r="D25" s="49">
        <f t="shared" si="8"/>
        <v>0.8878539701478908</v>
      </c>
      <c r="E25" s="49">
        <f t="shared" si="8"/>
        <v>0.8894689183572126</v>
      </c>
      <c r="F25" s="49">
        <f t="shared" si="8"/>
        <v>0.889819200136989</v>
      </c>
      <c r="G25" s="49">
        <f t="shared" si="8"/>
        <v>0.8921352584154776</v>
      </c>
      <c r="H25" s="49">
        <f t="shared" si="8"/>
        <v>0.8962967162321566</v>
      </c>
      <c r="I25" s="49">
        <f t="shared" si="8"/>
        <v>0.8998877412505539</v>
      </c>
      <c r="J25" s="49">
        <f t="shared" si="8"/>
        <v>0.9028945801828719</v>
      </c>
      <c r="K25" s="49">
        <f t="shared" si="8"/>
        <v>0.904182558144407</v>
      </c>
    </row>
    <row r="26" spans="1:11" ht="12.75">
      <c r="A26" s="40" t="s">
        <v>11</v>
      </c>
      <c r="B26" s="49">
        <f t="shared" si="8"/>
        <v>0.010091528020939015</v>
      </c>
      <c r="C26" s="49">
        <f t="shared" si="8"/>
        <v>0.014805793742384317</v>
      </c>
      <c r="D26" s="49">
        <f t="shared" si="8"/>
        <v>0.01767595432885192</v>
      </c>
      <c r="E26" s="49">
        <f t="shared" si="8"/>
        <v>0.017090135384190342</v>
      </c>
      <c r="F26" s="49">
        <f t="shared" si="8"/>
        <v>0.018580054165904927</v>
      </c>
      <c r="G26" s="49">
        <f t="shared" si="8"/>
        <v>0.01738545435030139</v>
      </c>
      <c r="H26" s="49">
        <f t="shared" si="8"/>
        <v>0.014659928881942076</v>
      </c>
      <c r="I26" s="49">
        <f t="shared" si="8"/>
        <v>0.012943536838564898</v>
      </c>
      <c r="J26" s="49">
        <f t="shared" si="8"/>
        <v>0.01182127602329284</v>
      </c>
      <c r="K26" s="49">
        <f t="shared" si="8"/>
        <v>0.01056560871903292</v>
      </c>
    </row>
    <row r="27" spans="1:11" ht="12.75">
      <c r="A27" s="40" t="s">
        <v>31</v>
      </c>
      <c r="B27" s="49">
        <f t="shared" si="8"/>
        <v>0.0003486368743500443</v>
      </c>
      <c r="C27" s="49">
        <f t="shared" si="8"/>
        <v>0.0012231616441417915</v>
      </c>
      <c r="D27" s="49">
        <f t="shared" si="8"/>
        <v>0.004344228461346658</v>
      </c>
      <c r="E27" s="49">
        <f t="shared" si="8"/>
        <v>0.008713612345071717</v>
      </c>
      <c r="F27" s="49">
        <f t="shared" si="8"/>
        <v>0.013383399159180838</v>
      </c>
      <c r="G27" s="49">
        <f t="shared" si="8"/>
        <v>0.01845590565088161</v>
      </c>
      <c r="H27" s="49">
        <f t="shared" si="8"/>
        <v>0.023206879630492085</v>
      </c>
      <c r="I27" s="49">
        <f t="shared" si="8"/>
        <v>0.02791964183424463</v>
      </c>
      <c r="J27" s="49">
        <f t="shared" si="8"/>
        <v>0.03035280796362296</v>
      </c>
      <c r="K27" s="49">
        <f t="shared" si="8"/>
        <v>0.03300513511500493</v>
      </c>
    </row>
    <row r="28" spans="1:11" ht="12.75">
      <c r="A28" s="41" t="s">
        <v>34</v>
      </c>
      <c r="B28" s="50">
        <f aca="true" t="shared" si="9" ref="B28:K28">SUM(B23:B27)</f>
        <v>1</v>
      </c>
      <c r="C28" s="50">
        <f t="shared" si="9"/>
        <v>1</v>
      </c>
      <c r="D28" s="50">
        <f t="shared" si="9"/>
        <v>1</v>
      </c>
      <c r="E28" s="50">
        <f t="shared" si="9"/>
        <v>1</v>
      </c>
      <c r="F28" s="50">
        <f t="shared" si="9"/>
        <v>0.9999999999999999</v>
      </c>
      <c r="G28" s="50">
        <f t="shared" si="9"/>
        <v>1</v>
      </c>
      <c r="H28" s="50">
        <f t="shared" si="9"/>
        <v>1</v>
      </c>
      <c r="I28" s="50">
        <f t="shared" si="9"/>
        <v>1</v>
      </c>
      <c r="J28" s="50">
        <f t="shared" si="9"/>
        <v>1</v>
      </c>
      <c r="K28" s="50">
        <f t="shared" si="9"/>
        <v>1</v>
      </c>
    </row>
  </sheetData>
  <mergeCells count="1">
    <mergeCell ref="A1:J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2" sqref="A2"/>
    </sheetView>
  </sheetViews>
  <sheetFormatPr defaultColWidth="11.421875" defaultRowHeight="12.75"/>
  <cols>
    <col min="1" max="1" width="34.8515625" style="0" bestFit="1" customWidth="1"/>
    <col min="2" max="10" width="10.140625" style="0" bestFit="1" customWidth="1"/>
  </cols>
  <sheetData>
    <row r="1" spans="1:9" ht="12.75">
      <c r="A1" s="55" t="s">
        <v>29</v>
      </c>
      <c r="B1" s="55"/>
      <c r="C1" s="55"/>
      <c r="D1" s="55"/>
      <c r="E1" s="55"/>
      <c r="F1" s="55"/>
      <c r="G1" s="55"/>
      <c r="H1" s="55"/>
      <c r="I1" s="55"/>
    </row>
    <row r="2" spans="1:10" ht="12.75">
      <c r="A2" s="20" t="s">
        <v>27</v>
      </c>
      <c r="B2" s="20">
        <v>2003</v>
      </c>
      <c r="C2" s="20">
        <v>2004</v>
      </c>
      <c r="D2" s="20">
        <v>2005</v>
      </c>
      <c r="E2" s="20">
        <v>2006</v>
      </c>
      <c r="F2" s="20">
        <v>2007</v>
      </c>
      <c r="G2" s="20">
        <v>2008</v>
      </c>
      <c r="H2" s="20">
        <v>2009</v>
      </c>
      <c r="I2" s="20">
        <v>2010</v>
      </c>
      <c r="J2" s="20">
        <v>2011</v>
      </c>
    </row>
    <row r="3" spans="1:10" ht="12.75">
      <c r="A3" s="43" t="s">
        <v>5</v>
      </c>
      <c r="B3" s="44">
        <v>255748.82999999932</v>
      </c>
      <c r="C3" s="44">
        <v>227863.18</v>
      </c>
      <c r="D3" s="44">
        <v>197729.37</v>
      </c>
      <c r="E3" s="45">
        <v>176673.55</v>
      </c>
      <c r="F3" s="45">
        <v>162479.41</v>
      </c>
      <c r="G3" s="45">
        <v>154929.77</v>
      </c>
      <c r="H3" s="45">
        <v>144738.4</v>
      </c>
      <c r="I3" s="46">
        <v>135083.81</v>
      </c>
      <c r="J3" s="46">
        <v>127250.08</v>
      </c>
    </row>
    <row r="4" spans="1:10" ht="12.75">
      <c r="A4" s="43" t="s">
        <v>6</v>
      </c>
      <c r="B4" s="44">
        <v>36645.37</v>
      </c>
      <c r="C4" s="44">
        <v>39870.25</v>
      </c>
      <c r="D4" s="44">
        <v>41763.3</v>
      </c>
      <c r="E4" s="45">
        <v>42188.05</v>
      </c>
      <c r="F4" s="45">
        <v>66370.99</v>
      </c>
      <c r="G4" s="45">
        <v>64394.6</v>
      </c>
      <c r="H4" s="45">
        <v>64362.71</v>
      </c>
      <c r="I4" s="46">
        <v>63197.26</v>
      </c>
      <c r="J4" s="46">
        <v>64273.04</v>
      </c>
    </row>
    <row r="5" spans="1:10" ht="12.75">
      <c r="A5" s="43" t="s">
        <v>7</v>
      </c>
      <c r="B5" s="44">
        <v>188019.13999999946</v>
      </c>
      <c r="C5" s="44">
        <v>168187.89</v>
      </c>
      <c r="D5" s="44">
        <v>164402.07</v>
      </c>
      <c r="E5" s="45">
        <v>158536.21</v>
      </c>
      <c r="F5" s="45">
        <v>172427.7499999994</v>
      </c>
      <c r="G5" s="45">
        <v>190103.17</v>
      </c>
      <c r="H5" s="45">
        <v>195760.94999999925</v>
      </c>
      <c r="I5" s="46">
        <v>196294.819999999</v>
      </c>
      <c r="J5" s="46">
        <v>191353.4899999994</v>
      </c>
    </row>
    <row r="6" spans="1:10" ht="12.75">
      <c r="A6" s="21" t="s">
        <v>37</v>
      </c>
      <c r="B6" s="23"/>
      <c r="C6" s="23"/>
      <c r="D6" s="23"/>
      <c r="E6" s="23"/>
      <c r="F6" s="25"/>
      <c r="G6" s="25"/>
      <c r="H6" s="25"/>
      <c r="I6" s="25"/>
      <c r="J6" s="25">
        <v>662.18</v>
      </c>
    </row>
    <row r="7" spans="1:10" ht="12.75">
      <c r="A7" s="43" t="s">
        <v>8</v>
      </c>
      <c r="B7" s="44">
        <v>107881.83</v>
      </c>
      <c r="C7" s="44">
        <v>128095.85</v>
      </c>
      <c r="D7" s="44">
        <v>133267.31</v>
      </c>
      <c r="E7" s="45">
        <v>140449.09</v>
      </c>
      <c r="F7" s="45">
        <v>128616.31</v>
      </c>
      <c r="G7" s="45">
        <v>114747.63</v>
      </c>
      <c r="H7" s="45">
        <v>113774.55</v>
      </c>
      <c r="I7" s="46">
        <v>117196.1</v>
      </c>
      <c r="J7" s="46">
        <v>125162.73</v>
      </c>
    </row>
    <row r="8" spans="1:10" ht="12.75">
      <c r="A8" s="43" t="s">
        <v>9</v>
      </c>
      <c r="B8" s="44">
        <v>46.63</v>
      </c>
      <c r="C8" s="44">
        <v>350.23</v>
      </c>
      <c r="D8" s="44">
        <v>570.26</v>
      </c>
      <c r="E8" s="45">
        <v>813.65</v>
      </c>
      <c r="F8" s="45">
        <v>5347.8</v>
      </c>
      <c r="G8" s="45">
        <v>5697.35</v>
      </c>
      <c r="H8" s="45">
        <v>6463.54</v>
      </c>
      <c r="I8" s="46">
        <v>7989.32</v>
      </c>
      <c r="J8" s="46">
        <v>9870.14</v>
      </c>
    </row>
    <row r="9" spans="1:10" ht="12.75">
      <c r="A9" s="43" t="s">
        <v>10</v>
      </c>
      <c r="B9" s="23"/>
      <c r="C9" s="23"/>
      <c r="D9" s="44">
        <v>3.6</v>
      </c>
      <c r="E9" s="45">
        <v>1108.52</v>
      </c>
      <c r="F9" s="45">
        <v>2185.96</v>
      </c>
      <c r="G9" s="45">
        <v>2954.44</v>
      </c>
      <c r="H9" s="45">
        <v>3668.8</v>
      </c>
      <c r="I9" s="46">
        <v>4992.83</v>
      </c>
      <c r="J9" s="46">
        <v>6412.63</v>
      </c>
    </row>
    <row r="10" spans="1:10" ht="12.75">
      <c r="A10" s="43" t="s">
        <v>11</v>
      </c>
      <c r="B10" s="44">
        <v>32221.89</v>
      </c>
      <c r="C10" s="44">
        <v>50652.55</v>
      </c>
      <c r="D10" s="44">
        <v>68607.06000000006</v>
      </c>
      <c r="E10" s="45">
        <v>84191.71</v>
      </c>
      <c r="F10" s="45">
        <v>60607.52999999988</v>
      </c>
      <c r="G10" s="45">
        <v>53896.29</v>
      </c>
      <c r="H10" s="45">
        <v>50045.04000000007</v>
      </c>
      <c r="I10" s="46">
        <v>51264.3000000001</v>
      </c>
      <c r="J10" s="46">
        <v>48255.710000000065</v>
      </c>
    </row>
    <row r="11" spans="1:10" ht="12.75">
      <c r="A11" s="43" t="s">
        <v>12</v>
      </c>
      <c r="B11" s="44">
        <v>12269.93</v>
      </c>
      <c r="C11" s="44">
        <v>17813.67</v>
      </c>
      <c r="D11" s="44">
        <v>26490.65</v>
      </c>
      <c r="E11" s="45">
        <v>28872.84</v>
      </c>
      <c r="F11" s="45">
        <v>34797.87</v>
      </c>
      <c r="G11" s="45">
        <v>46110.37</v>
      </c>
      <c r="H11" s="45">
        <v>53841.85999999989</v>
      </c>
      <c r="I11" s="46">
        <v>56637.4099999999</v>
      </c>
      <c r="J11" s="46">
        <v>59519.41999999987</v>
      </c>
    </row>
    <row r="12" spans="1:10" ht="12.75">
      <c r="A12" s="42" t="s">
        <v>34</v>
      </c>
      <c r="B12" s="32">
        <f aca="true" t="shared" si="0" ref="B12:J12">SUM(B3:B11)</f>
        <v>632833.6199999988</v>
      </c>
      <c r="C12" s="32">
        <f t="shared" si="0"/>
        <v>632833.6200000001</v>
      </c>
      <c r="D12" s="32">
        <f t="shared" si="0"/>
        <v>632833.6200000001</v>
      </c>
      <c r="E12" s="32">
        <f t="shared" si="0"/>
        <v>632833.6199999999</v>
      </c>
      <c r="F12" s="32">
        <f t="shared" si="0"/>
        <v>632833.6199999994</v>
      </c>
      <c r="G12" s="32">
        <f t="shared" si="0"/>
        <v>632833.62</v>
      </c>
      <c r="H12" s="32">
        <f t="shared" si="0"/>
        <v>632655.8499999992</v>
      </c>
      <c r="I12" s="32">
        <f t="shared" si="0"/>
        <v>632655.8499999989</v>
      </c>
      <c r="J12" s="32">
        <f t="shared" si="0"/>
        <v>632759.4199999992</v>
      </c>
    </row>
    <row r="14" spans="1:10" ht="12.75">
      <c r="A14" s="20" t="s">
        <v>27</v>
      </c>
      <c r="B14" s="20">
        <v>2003</v>
      </c>
      <c r="C14" s="20">
        <v>2004</v>
      </c>
      <c r="D14" s="20">
        <v>2005</v>
      </c>
      <c r="E14" s="20">
        <v>2006</v>
      </c>
      <c r="F14" s="20">
        <v>2007</v>
      </c>
      <c r="G14" s="20">
        <v>2008</v>
      </c>
      <c r="H14" s="20">
        <v>2009</v>
      </c>
      <c r="I14" s="20">
        <v>2010</v>
      </c>
      <c r="J14" s="20">
        <v>2011</v>
      </c>
    </row>
    <row r="15" spans="1:10" ht="12.75">
      <c r="A15" s="40" t="s">
        <v>5</v>
      </c>
      <c r="B15" s="47">
        <f aca="true" t="shared" si="1" ref="B15:J15">SUM(B3)</f>
        <v>255748.82999999932</v>
      </c>
      <c r="C15" s="47">
        <f t="shared" si="1"/>
        <v>227863.18</v>
      </c>
      <c r="D15" s="47">
        <f t="shared" si="1"/>
        <v>197729.37</v>
      </c>
      <c r="E15" s="47">
        <f t="shared" si="1"/>
        <v>176673.55</v>
      </c>
      <c r="F15" s="47">
        <f t="shared" si="1"/>
        <v>162479.41</v>
      </c>
      <c r="G15" s="47">
        <f t="shared" si="1"/>
        <v>154929.77</v>
      </c>
      <c r="H15" s="47">
        <f t="shared" si="1"/>
        <v>144738.4</v>
      </c>
      <c r="I15" s="47">
        <f t="shared" si="1"/>
        <v>135083.81</v>
      </c>
      <c r="J15" s="47">
        <f t="shared" si="1"/>
        <v>127250.08</v>
      </c>
    </row>
    <row r="16" spans="1:10" ht="12.75">
      <c r="A16" s="40" t="s">
        <v>6</v>
      </c>
      <c r="B16" s="47">
        <f aca="true" t="shared" si="2" ref="B16:J16">SUM(B4)</f>
        <v>36645.37</v>
      </c>
      <c r="C16" s="47">
        <f t="shared" si="2"/>
        <v>39870.25</v>
      </c>
      <c r="D16" s="47">
        <f t="shared" si="2"/>
        <v>41763.3</v>
      </c>
      <c r="E16" s="47">
        <f t="shared" si="2"/>
        <v>42188.05</v>
      </c>
      <c r="F16" s="47">
        <f t="shared" si="2"/>
        <v>66370.99</v>
      </c>
      <c r="G16" s="47">
        <f t="shared" si="2"/>
        <v>64394.6</v>
      </c>
      <c r="H16" s="47">
        <f t="shared" si="2"/>
        <v>64362.71</v>
      </c>
      <c r="I16" s="47">
        <f t="shared" si="2"/>
        <v>63197.26</v>
      </c>
      <c r="J16" s="47">
        <f t="shared" si="2"/>
        <v>64273.04</v>
      </c>
    </row>
    <row r="17" spans="1:10" ht="12.75">
      <c r="A17" s="40" t="s">
        <v>30</v>
      </c>
      <c r="B17" s="47">
        <f aca="true" t="shared" si="3" ref="B17:J17">SUM(B5:B7)</f>
        <v>295900.96999999945</v>
      </c>
      <c r="C17" s="47">
        <f t="shared" si="3"/>
        <v>296283.74</v>
      </c>
      <c r="D17" s="47">
        <f t="shared" si="3"/>
        <v>297669.38</v>
      </c>
      <c r="E17" s="47">
        <f t="shared" si="3"/>
        <v>298985.3</v>
      </c>
      <c r="F17" s="47">
        <f t="shared" si="3"/>
        <v>301044.05999999936</v>
      </c>
      <c r="G17" s="47">
        <f t="shared" si="3"/>
        <v>304850.80000000005</v>
      </c>
      <c r="H17" s="47">
        <f t="shared" si="3"/>
        <v>309535.49999999924</v>
      </c>
      <c r="I17" s="47">
        <f t="shared" si="3"/>
        <v>313490.919999999</v>
      </c>
      <c r="J17" s="47">
        <f t="shared" si="3"/>
        <v>317178.3999999994</v>
      </c>
    </row>
    <row r="18" spans="1:10" ht="12.75">
      <c r="A18" s="40" t="s">
        <v>11</v>
      </c>
      <c r="B18" s="47">
        <f aca="true" t="shared" si="4" ref="B18:J18">SUM(B10)</f>
        <v>32221.89</v>
      </c>
      <c r="C18" s="47">
        <f t="shared" si="4"/>
        <v>50652.55</v>
      </c>
      <c r="D18" s="47">
        <f t="shared" si="4"/>
        <v>68607.06000000006</v>
      </c>
      <c r="E18" s="47">
        <f t="shared" si="4"/>
        <v>84191.71</v>
      </c>
      <c r="F18" s="47">
        <f t="shared" si="4"/>
        <v>60607.52999999988</v>
      </c>
      <c r="G18" s="47">
        <f t="shared" si="4"/>
        <v>53896.29</v>
      </c>
      <c r="H18" s="47">
        <f t="shared" si="4"/>
        <v>50045.04000000007</v>
      </c>
      <c r="I18" s="47">
        <f t="shared" si="4"/>
        <v>51264.3000000001</v>
      </c>
      <c r="J18" s="47">
        <f t="shared" si="4"/>
        <v>48255.710000000065</v>
      </c>
    </row>
    <row r="19" spans="1:10" ht="12.75">
      <c r="A19" s="40" t="s">
        <v>31</v>
      </c>
      <c r="B19" s="47">
        <f aca="true" t="shared" si="5" ref="B19:J19">SUM(B8,B9,B11)</f>
        <v>12316.56</v>
      </c>
      <c r="C19" s="47">
        <f t="shared" si="5"/>
        <v>18163.899999999998</v>
      </c>
      <c r="D19" s="47">
        <f t="shared" si="5"/>
        <v>27064.510000000002</v>
      </c>
      <c r="E19" s="47">
        <f t="shared" si="5"/>
        <v>30795.010000000002</v>
      </c>
      <c r="F19" s="47">
        <f t="shared" si="5"/>
        <v>42331.630000000005</v>
      </c>
      <c r="G19" s="47">
        <f t="shared" si="5"/>
        <v>54762.16</v>
      </c>
      <c r="H19" s="47">
        <f t="shared" si="5"/>
        <v>63974.199999999895</v>
      </c>
      <c r="I19" s="47">
        <f t="shared" si="5"/>
        <v>69619.5599999999</v>
      </c>
      <c r="J19" s="47">
        <f t="shared" si="5"/>
        <v>75802.18999999987</v>
      </c>
    </row>
    <row r="20" spans="1:10" ht="12.75">
      <c r="A20" s="41" t="s">
        <v>34</v>
      </c>
      <c r="B20" s="48">
        <f aca="true" t="shared" si="6" ref="B20:J20">SUM(B15:B19)</f>
        <v>632833.6199999988</v>
      </c>
      <c r="C20" s="48">
        <f t="shared" si="6"/>
        <v>632833.62</v>
      </c>
      <c r="D20" s="48">
        <f t="shared" si="6"/>
        <v>632833.6200000001</v>
      </c>
      <c r="E20" s="48">
        <f t="shared" si="6"/>
        <v>632833.62</v>
      </c>
      <c r="F20" s="48">
        <f t="shared" si="6"/>
        <v>632833.6199999993</v>
      </c>
      <c r="G20" s="48">
        <f t="shared" si="6"/>
        <v>632833.6200000001</v>
      </c>
      <c r="H20" s="48">
        <f t="shared" si="6"/>
        <v>632655.8499999992</v>
      </c>
      <c r="I20" s="48">
        <f t="shared" si="6"/>
        <v>632655.849999999</v>
      </c>
      <c r="J20" s="48">
        <f t="shared" si="6"/>
        <v>632759.4199999992</v>
      </c>
    </row>
    <row r="22" spans="1:10" ht="12.75">
      <c r="A22" s="20" t="s">
        <v>27</v>
      </c>
      <c r="B22" s="20">
        <v>2003</v>
      </c>
      <c r="C22" s="20">
        <v>2004</v>
      </c>
      <c r="D22" s="20">
        <v>2005</v>
      </c>
      <c r="E22" s="20">
        <v>2006</v>
      </c>
      <c r="F22" s="20">
        <v>2007</v>
      </c>
      <c r="G22" s="20">
        <v>2008</v>
      </c>
      <c r="H22" s="20">
        <v>2009</v>
      </c>
      <c r="I22" s="20">
        <v>2010</v>
      </c>
      <c r="J22" s="20">
        <v>2011</v>
      </c>
    </row>
    <row r="23" spans="1:10" ht="12.75">
      <c r="A23" s="40" t="s">
        <v>5</v>
      </c>
      <c r="B23" s="49">
        <f aca="true" t="shared" si="7" ref="B23:J23">B15/B$20</f>
        <v>0.4041328114015178</v>
      </c>
      <c r="C23" s="49">
        <f t="shared" si="7"/>
        <v>0.36006806970843297</v>
      </c>
      <c r="D23" s="49">
        <f t="shared" si="7"/>
        <v>0.31245079867912195</v>
      </c>
      <c r="E23" s="49">
        <f t="shared" si="7"/>
        <v>0.27917851456754145</v>
      </c>
      <c r="F23" s="49">
        <f t="shared" si="7"/>
        <v>0.2567490172219361</v>
      </c>
      <c r="G23" s="49">
        <f t="shared" si="7"/>
        <v>0.24481912007140197</v>
      </c>
      <c r="H23" s="49">
        <f t="shared" si="7"/>
        <v>0.22877904314012143</v>
      </c>
      <c r="I23" s="49">
        <f t="shared" si="7"/>
        <v>0.21351862944126765</v>
      </c>
      <c r="J23" s="49">
        <f t="shared" si="7"/>
        <v>0.20110341462794842</v>
      </c>
    </row>
    <row r="24" spans="1:10" ht="12.75">
      <c r="A24" s="40" t="s">
        <v>6</v>
      </c>
      <c r="B24" s="49">
        <f aca="true" t="shared" si="8" ref="B24:J24">B16/B$20</f>
        <v>0.057906800210772734</v>
      </c>
      <c r="C24" s="49">
        <f t="shared" si="8"/>
        <v>0.06300273680149926</v>
      </c>
      <c r="D24" s="49">
        <f t="shared" si="8"/>
        <v>0.0659941233842791</v>
      </c>
      <c r="E24" s="49">
        <f t="shared" si="8"/>
        <v>0.06666531086006461</v>
      </c>
      <c r="F24" s="49">
        <f t="shared" si="8"/>
        <v>0.10487905177983445</v>
      </c>
      <c r="G24" s="49">
        <f t="shared" si="8"/>
        <v>0.10175597181451894</v>
      </c>
      <c r="H24" s="49">
        <f t="shared" si="8"/>
        <v>0.10173415767830185</v>
      </c>
      <c r="I24" s="49">
        <f t="shared" si="8"/>
        <v>0.0998920028954132</v>
      </c>
      <c r="J24" s="49">
        <f t="shared" si="8"/>
        <v>0.10157579321379377</v>
      </c>
    </row>
    <row r="25" spans="1:10" ht="12.75">
      <c r="A25" s="40" t="s">
        <v>30</v>
      </c>
      <c r="B25" s="49">
        <f aca="true" t="shared" si="9" ref="B25:J25">B17/B$20</f>
        <v>0.4675809891389778</v>
      </c>
      <c r="C25" s="49">
        <f t="shared" si="9"/>
        <v>0.46818584006330133</v>
      </c>
      <c r="D25" s="49">
        <f t="shared" si="9"/>
        <v>0.470375420319799</v>
      </c>
      <c r="E25" s="49">
        <f t="shared" si="9"/>
        <v>0.4724548294384233</v>
      </c>
      <c r="F25" s="49">
        <f t="shared" si="9"/>
        <v>0.4757080699979241</v>
      </c>
      <c r="G25" s="49">
        <f t="shared" si="9"/>
        <v>0.481723458371254</v>
      </c>
      <c r="H25" s="49">
        <f t="shared" si="9"/>
        <v>0.4892636336169177</v>
      </c>
      <c r="I25" s="49">
        <f t="shared" si="9"/>
        <v>0.49551572154118145</v>
      </c>
      <c r="J25" s="49">
        <f t="shared" si="9"/>
        <v>0.5012622332829115</v>
      </c>
    </row>
    <row r="26" spans="1:10" ht="12.75">
      <c r="A26" s="40" t="s">
        <v>11</v>
      </c>
      <c r="B26" s="49">
        <f aca="true" t="shared" si="10" ref="B26:J26">B18/B$20</f>
        <v>0.050916842882020176</v>
      </c>
      <c r="C26" s="49">
        <f t="shared" si="10"/>
        <v>0.08004086445344039</v>
      </c>
      <c r="D26" s="49">
        <f t="shared" si="10"/>
        <v>0.1084124765684858</v>
      </c>
      <c r="E26" s="49">
        <f t="shared" si="10"/>
        <v>0.13303924971622083</v>
      </c>
      <c r="F26" s="49">
        <f t="shared" si="10"/>
        <v>0.09577166586060953</v>
      </c>
      <c r="G26" s="49">
        <f t="shared" si="10"/>
        <v>0.08516660350630548</v>
      </c>
      <c r="H26" s="49">
        <f t="shared" si="10"/>
        <v>0.07910310163100545</v>
      </c>
      <c r="I26" s="49">
        <f t="shared" si="10"/>
        <v>0.08103031055509907</v>
      </c>
      <c r="J26" s="49">
        <f t="shared" si="10"/>
        <v>0.07626233363700871</v>
      </c>
    </row>
    <row r="27" spans="1:10" ht="12.75">
      <c r="A27" s="40" t="s">
        <v>31</v>
      </c>
      <c r="B27" s="49">
        <f aca="true" t="shared" si="11" ref="B27:J27">B19/B$20</f>
        <v>0.0194625563667114</v>
      </c>
      <c r="C27" s="49">
        <f t="shared" si="11"/>
        <v>0.028702488973326036</v>
      </c>
      <c r="D27" s="49">
        <f t="shared" si="11"/>
        <v>0.04276718104831408</v>
      </c>
      <c r="E27" s="49">
        <f t="shared" si="11"/>
        <v>0.048662095417749775</v>
      </c>
      <c r="F27" s="49">
        <f t="shared" si="11"/>
        <v>0.06689219513969573</v>
      </c>
      <c r="G27" s="49">
        <f t="shared" si="11"/>
        <v>0.08653484623651947</v>
      </c>
      <c r="H27" s="49">
        <f t="shared" si="11"/>
        <v>0.10112006393365362</v>
      </c>
      <c r="I27" s="49">
        <f t="shared" si="11"/>
        <v>0.11004333556703855</v>
      </c>
      <c r="J27" s="49">
        <f t="shared" si="11"/>
        <v>0.11979622523833776</v>
      </c>
    </row>
    <row r="28" spans="1:10" ht="12.75">
      <c r="A28" s="41" t="s">
        <v>34</v>
      </c>
      <c r="B28" s="50">
        <f aca="true" t="shared" si="12" ref="B28:J28">SUM(B23:B27)</f>
        <v>0.9999999999999998</v>
      </c>
      <c r="C28" s="50">
        <f t="shared" si="12"/>
        <v>1</v>
      </c>
      <c r="D28" s="50">
        <f t="shared" si="12"/>
        <v>1</v>
      </c>
      <c r="E28" s="50">
        <f t="shared" si="12"/>
        <v>1</v>
      </c>
      <c r="F28" s="50">
        <f t="shared" si="12"/>
        <v>1</v>
      </c>
      <c r="G28" s="50">
        <f t="shared" si="12"/>
        <v>0.9999999999999998</v>
      </c>
      <c r="H28" s="50">
        <f t="shared" si="12"/>
        <v>1</v>
      </c>
      <c r="I28" s="50">
        <f t="shared" si="12"/>
        <v>1</v>
      </c>
      <c r="J28" s="50">
        <f t="shared" si="12"/>
        <v>1.0000000000000002</v>
      </c>
    </row>
    <row r="30" spans="2:9" ht="12.75">
      <c r="B30" s="53"/>
      <c r="C30" s="53"/>
      <c r="D30" s="53"/>
      <c r="E30" s="53"/>
      <c r="F30" s="53"/>
      <c r="G30" s="53"/>
      <c r="H30" s="53"/>
      <c r="I30" s="53"/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Guillaume Lesecq</cp:lastModifiedBy>
  <dcterms:created xsi:type="dcterms:W3CDTF">2010-04-15T08:42:58Z</dcterms:created>
  <dcterms:modified xsi:type="dcterms:W3CDTF">2013-09-26T12:59:56Z</dcterms:modified>
  <cp:category/>
  <cp:version/>
  <cp:contentType/>
  <cp:contentStatus/>
</cp:coreProperties>
</file>